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tabRatio="907" activeTab="8"/>
  </bookViews>
  <sheets>
    <sheet name="封面" sheetId="29" r:id="rId1"/>
    <sheet name="内置数据" sheetId="30" state="veryHidden" r:id="rId2"/>
    <sheet name="目录" sheetId="5" r:id="rId3"/>
    <sheet name="表一" sheetId="41" r:id="rId4"/>
    <sheet name="表二" sheetId="42" r:id="rId5"/>
    <sheet name="表三" sheetId="43" r:id="rId6"/>
    <sheet name="表四" sheetId="44" r:id="rId7"/>
    <sheet name="表五" sheetId="45" r:id="rId8"/>
    <sheet name="表六" sheetId="46" r:id="rId9"/>
    <sheet name="表三（省汇总使用）" sheetId="38" state="hidden" r:id="rId10"/>
    <sheet name="表九（省汇总使用）" sheetId="39" state="hidden" r:id="rId11"/>
    <sheet name="表十一（省汇总使用）" sheetId="40" state="hidden" r:id="rId12"/>
  </sheets>
  <externalReferences>
    <externalReference r:id="rId14"/>
    <externalReference r:id="rId15"/>
  </externalReferences>
  <definedNames>
    <definedName name="_xlnm._FilterDatabase" localSheetId="5" hidden="1">表三!$A$1:$N$105</definedName>
    <definedName name="_xlnm._FilterDatabase" localSheetId="9" hidden="1">'表三（省汇总使用）'!$A$7:$BI$373</definedName>
    <definedName name="_xlnm._FilterDatabase" localSheetId="10" hidden="1">'表九（省汇总使用）'!$A$7:$AO$373</definedName>
    <definedName name="_xlnm._FilterDatabase" localSheetId="11" hidden="1">'表十一（省汇总使用）'!$A$7:$AF$373</definedName>
    <definedName name="_11_北京市">内置数据!$C$2:$C$17</definedName>
    <definedName name="_12_天津市">内置数据!$D$2:$D$17</definedName>
    <definedName name="_13_河北省">内置数据!$E$2:$E$13</definedName>
    <definedName name="_1301_石家庄市">内置数据!$AK$2:$AK$23</definedName>
    <definedName name="_1302_唐山市">内置数据!$AL$2:$AL$15</definedName>
    <definedName name="_1303_秦皇岛市">内置数据!$AM$2:$AM$8</definedName>
    <definedName name="_1304_邯郸市">内置数据!$AN$2:$AN$19</definedName>
    <definedName name="_1305_邢台市">内置数据!$AO$2:$AO$19</definedName>
    <definedName name="_1306_保定市">内置数据!$AP$2:$AP$22</definedName>
    <definedName name="_1307_张家口市">内置数据!$AQ$2:$AQ$17</definedName>
    <definedName name="_1308_承德市">内置数据!$AR$2:$AR$12</definedName>
    <definedName name="_1309_沧州市">内置数据!$AS$2:$AS$17</definedName>
    <definedName name="_1310_廊坊市">内置数据!$AT$2:$AT$11</definedName>
    <definedName name="_1311_衡水市">内置数据!$AU$2:$AU$12</definedName>
    <definedName name="_1314_雄安新区">内置数据!$AV$2:$AV$4</definedName>
    <definedName name="_14_山西省">内置数据!$F$2:$F$12</definedName>
    <definedName name="_1401_太原市">内置数据!$AW$2:$AW$11</definedName>
    <definedName name="_1402_大同市">内置数据!$AX$2:$AX$11</definedName>
    <definedName name="_1403_阳泉市">内置数据!$AY$2:$AY$6</definedName>
    <definedName name="_1404_长治市">内置数据!$AZ$2:$AZ$13</definedName>
    <definedName name="_1405_晋城市">内置数据!$BA$2:$BA$7</definedName>
    <definedName name="_1406_朔州市">内置数据!$BB$2:$BB$7</definedName>
    <definedName name="_1407_晋中市">内置数据!$BC$2:$BC$12</definedName>
    <definedName name="_1408_运城市">内置数据!$BD$2:$BD$14</definedName>
    <definedName name="_1409_忻州市">内置数据!$BE$2:$BE$15</definedName>
    <definedName name="_1410_临汾市">内置数据!$BF$2:$BF$18</definedName>
    <definedName name="_1411_吕梁市">内置数据!$BG$2:$BG$14</definedName>
    <definedName name="_15_内蒙古自治区">内置数据!$G$2:$G$13</definedName>
    <definedName name="_1501_呼和浩特市">内置数据!$BH$2:$BH$10</definedName>
    <definedName name="_1502_包头市">内置数据!$BI$2:$BI$10</definedName>
    <definedName name="_1503_乌海市">内置数据!$BJ$2:$BJ$4</definedName>
    <definedName name="_1504_赤峰市">内置数据!$BK$2:$BK$13</definedName>
    <definedName name="_1505_通辽市">内置数据!$BL$2:$BL$9</definedName>
    <definedName name="_1506_鄂尔多斯市">内置数据!$BM$2:$BM$10</definedName>
    <definedName name="_1507_呼伦贝尔市">内置数据!$BN$2:$BN$15</definedName>
    <definedName name="_1508_巴彦淖尔市">内置数据!$BO$2:$BO$8</definedName>
    <definedName name="_1509_乌兰察布市">内置数据!$BP$2:$BP$12</definedName>
    <definedName name="_1522_兴安盟">内置数据!$BQ$2:$BQ$7</definedName>
    <definedName name="_1525_锡林郭勒盟">内置数据!$BR$2:$BR$13</definedName>
    <definedName name="_1529_阿拉善盟">内置数据!$BS$2:$BS$4</definedName>
    <definedName name="_21_辽宁省">内置数据!$H$2:$H$15</definedName>
    <definedName name="_2101_沈阳市">内置数据!$BT$2:$BT$14</definedName>
    <definedName name="_2102_大连市">内置数据!$BU$2:$BU$11</definedName>
    <definedName name="_2103_鞍山市">内置数据!$BV$2:$BV$8</definedName>
    <definedName name="_2104_抚顺市">内置数据!$BW$2:$BW$8</definedName>
    <definedName name="_2105_本溪市">内置数据!$BX$2:$BX$7</definedName>
    <definedName name="_2106_丹东市">内置数据!$BY$2:$BY$7</definedName>
    <definedName name="_2107_锦州市">内置数据!$BZ$2:$BZ$8</definedName>
    <definedName name="_2108_营口市">内置数据!$CA$2:$CA$7</definedName>
    <definedName name="_2109_阜新市">内置数据!$CB$2:$CB$8</definedName>
    <definedName name="_2110_辽阳市">内置数据!$CC$2:$CC$8</definedName>
    <definedName name="_2111_盘锦市">内置数据!$CD$2:$CD$5</definedName>
    <definedName name="_2112_铁岭市">内置数据!$CE$2:$CE$8</definedName>
    <definedName name="_2113_朝阳市">内置数据!$CF$2:$CF$8</definedName>
    <definedName name="_2114_葫芦岛市">内置数据!$CG$2:$CG$7</definedName>
    <definedName name="_22_吉林省">内置数据!$I$2:$I$10</definedName>
    <definedName name="_2201_长春市">内置数据!$CH$2:$CH$12</definedName>
    <definedName name="_2202_吉林市">内置数据!$CI$2:$CI$10</definedName>
    <definedName name="_2203_四平市">内置数据!$CJ$2:$CJ$6</definedName>
    <definedName name="_2204_辽源市">内置数据!$CK$2:$CK$5</definedName>
    <definedName name="_2205_通化市">内置数据!$CL$2:$CL$8</definedName>
    <definedName name="_2206_白山市">内置数据!$CM$2:$CM$7</definedName>
    <definedName name="_2207_松原市">内置数据!$CN$2:$CN$6</definedName>
    <definedName name="_2208_白城市">内置数据!$CO$2:$CO$6</definedName>
    <definedName name="_2224_延边朝鲜族自治州">内置数据!$CP$2:$CP$9</definedName>
    <definedName name="_23_黑龙江省">内置数据!$J$2:$J$14</definedName>
    <definedName name="_2301_哈尔滨市">内置数据!$CQ$2:$CQ$19</definedName>
    <definedName name="_2302_齐齐哈尔市">内置数据!$CR$2:$CR$17</definedName>
    <definedName name="_2303_鸡西市">内置数据!$CS$2:$CS$10</definedName>
    <definedName name="_2304_鹤岗市">内置数据!$CT$2:$CT$9</definedName>
    <definedName name="_2305_双鸭山市">内置数据!$CU$2:$CU$9</definedName>
    <definedName name="_2306_大庆市">内置数据!$CV$2:$CV$10</definedName>
    <definedName name="_2307_伊春市">内置数据!$CW$2:$CW$11</definedName>
    <definedName name="_2308_佳木斯市">内置数据!$CX$2:$CX$11</definedName>
    <definedName name="_2309_七台河市">内置数据!$CY$2:$CY$5</definedName>
    <definedName name="_2310_牡丹江市">内置数据!$CZ$2:$CZ$11</definedName>
    <definedName name="_2311_黑河市">内置数据!$DA$2:$DA$7</definedName>
    <definedName name="_2312_绥化市">内置数据!$DB$2:$DB$11</definedName>
    <definedName name="_2327_大兴安岭地区">内置数据!$DC$2:$DC$5</definedName>
    <definedName name="_31_上海市">内置数据!$K$2:$K$17</definedName>
    <definedName name="_32_江苏省">内置数据!$L$2:$L$14</definedName>
    <definedName name="_3201_南京市">内置数据!$DD$2:$DD$12</definedName>
    <definedName name="_3202_无锡市">内置数据!$DE$2:$DE$8</definedName>
    <definedName name="_3203_徐州市">内置数据!$DF$2:$DF$11</definedName>
    <definedName name="_3204_常州市">内置数据!$DG$2:$DG$7</definedName>
    <definedName name="_3205_苏州市">内置数据!$DH$2:$DH$10</definedName>
    <definedName name="_3206_南通市">内置数据!$DI$2:$DI$8</definedName>
    <definedName name="_3207_连云港市">内置数据!$DJ$2:$DJ$7</definedName>
    <definedName name="_3208_淮安市">内置数据!$DK$2:$DK$8</definedName>
    <definedName name="_3209_盐城市">内置数据!$DL$2:$DL$10</definedName>
    <definedName name="_3210_扬州市">内置数据!$DM$2:$DM$7</definedName>
    <definedName name="_3211_镇江市">内置数据!$DN$2:$DN$7</definedName>
    <definedName name="_3212_泰州市">内置数据!$DO$2:$DO$7</definedName>
    <definedName name="_3213_宿迁市">内置数据!$DP$2:$DP$6</definedName>
    <definedName name="_33_浙江省">内置数据!$M$2:$M$12</definedName>
    <definedName name="_3301_杭州市">内置数据!$DQ$2:$DQ$14</definedName>
    <definedName name="_3302_宁波市">内置数据!$DR$2:$DR$11</definedName>
    <definedName name="_3303_温州市">内置数据!$DS$2:$DS$13</definedName>
    <definedName name="_3304_嘉兴市">内置数据!$DT$2:$DT$8</definedName>
    <definedName name="_3305_湖州市">内置数据!$DU$2:$DU$6</definedName>
    <definedName name="_3306_绍兴市">内置数据!$DV$2:$DV$7</definedName>
    <definedName name="_3307_金华市">内置数据!$DW$2:$DW$10</definedName>
    <definedName name="_3308_衢州市">内置数据!$DX$2:$DX$7</definedName>
    <definedName name="_3309_舟山市">内置数据!$DY$2:$DY$5</definedName>
    <definedName name="_3310_台州市">内置数据!$DZ$2:$DZ$10</definedName>
    <definedName name="_3311_丽水市">内置数据!$EA$2:$EA$10</definedName>
    <definedName name="_34_安徽省">内置数据!$N$2:$N$17</definedName>
    <definedName name="_3401_合肥市">内置数据!$EB$2:$EB$10</definedName>
    <definedName name="_3402_芜湖市">内置数据!$EC$2:$EC$8</definedName>
    <definedName name="_3403_蚌埠市">内置数据!$ED$2:$ED$8</definedName>
    <definedName name="_3404_淮南市">内置数据!$EE$2:$EE$8</definedName>
    <definedName name="_3405_马鞍山市">内置数据!$EF$2:$EF$7</definedName>
    <definedName name="_3406_淮北市">内置数据!$EG$2:$EG$5</definedName>
    <definedName name="_3407_铜陵市">内置数据!$EH$2:$EH$5</definedName>
    <definedName name="_3408_安庆市">内置数据!$EI$2:$EI$11</definedName>
    <definedName name="_3410_黄山市">内置数据!$EJ$2:$EJ$8</definedName>
    <definedName name="_3411_滁州市">内置数据!$EK$2:$EK$9</definedName>
    <definedName name="_3412_阜阳市">内置数据!$EL$2:$EL$9</definedName>
    <definedName name="_3413_宿州市">内置数据!$EM$2:$EM$6</definedName>
    <definedName name="_3415_六安市">内置数据!$EN$2:$EN$8</definedName>
    <definedName name="_3416_亳州市">内置数据!$EO$2:$EO$5</definedName>
    <definedName name="_3417_池州市">内置数据!$EP$2:$EP$5</definedName>
    <definedName name="_3418_宣城市">内置数据!$EQ$2:$EQ$8</definedName>
    <definedName name="_35_福建省">内置数据!$O$2:$O$10</definedName>
    <definedName name="_3501_福州市">内置数据!$ER$2:$ER$14</definedName>
    <definedName name="_3502_厦门市">内置数据!$ES$2:$ES$7</definedName>
    <definedName name="_3503_莆田市">内置数据!$ET$2:$ET$6</definedName>
    <definedName name="_3504_三明市">内置数据!$EU$2:$EU$12</definedName>
    <definedName name="_3505_泉州市">内置数据!$EV$2:$EV$13</definedName>
    <definedName name="_3506_漳州市">内置数据!$EW$2:$EW$12</definedName>
    <definedName name="_3507_南平市">内置数据!$EX$2:$EX$11</definedName>
    <definedName name="_3508_龙岩市">内置数据!$EY$2:$EY$8</definedName>
    <definedName name="_3509_宁德市">内置数据!$EZ$2:$EZ$10</definedName>
    <definedName name="_36_江西省">内置数据!$P$2:$P$12</definedName>
    <definedName name="_3601_南昌市">内置数据!$FA$2:$FA$10</definedName>
    <definedName name="_3602_景德镇市">内置数据!$FB$2:$FB$5</definedName>
    <definedName name="_3603_萍乡市">内置数据!$FC$2:$FC$6</definedName>
    <definedName name="_3604_九江市">内置数据!$FD$2:$FD$14</definedName>
    <definedName name="_3605_新余市">内置数据!$FE$2:$FE$3</definedName>
    <definedName name="_3606_鹰潭市">内置数据!$FF$2:$FF$4</definedName>
    <definedName name="_3607_赣州市">内置数据!$FG$2:$FG$19</definedName>
    <definedName name="_3608_吉安市">内置数据!$FH$2:$FH$14</definedName>
    <definedName name="_3609_宜春市">内置数据!$FI$2:$FI$11</definedName>
    <definedName name="_3610_抚州市">内置数据!$FJ$2:$FJ$12</definedName>
    <definedName name="_3611_上饶市">内置数据!$FK$2:$FK$13</definedName>
    <definedName name="_37_山东省">内置数据!$Q$2:$Q$17</definedName>
    <definedName name="_3701_济南市">内置数据!$FL$2:$FL$13</definedName>
    <definedName name="_3702_青岛市">内置数据!$FM$2:$FM$11</definedName>
    <definedName name="_3703_淄博市">内置数据!$FN$2:$FN$9</definedName>
    <definedName name="_3704_枣庄市">内置数据!$FO$2:$FO$7</definedName>
    <definedName name="_3705_东营市">内置数据!$FP$2:$FP$6</definedName>
    <definedName name="_3706_烟台市">内置数据!$FQ$2:$FQ$12</definedName>
    <definedName name="_3707_潍坊市">内置数据!$FR$2:$FR$13</definedName>
    <definedName name="_3708_济宁市">内置数据!$FS$2:$FS$12</definedName>
    <definedName name="_3709_泰安市">内置数据!$FT$2:$FT$7</definedName>
    <definedName name="_3710_威海市">内置数据!$FU$2:$FU$5</definedName>
    <definedName name="_3711_日照市">内置数据!$FV$2:$FV$5</definedName>
    <definedName name="_3713_临沂市">内置数据!$FW$2:$FW$13</definedName>
    <definedName name="_3714_德州市">内置数据!$FX$2:$FX$12</definedName>
    <definedName name="_3715_聊城市">内置数据!$FY$2:$FY$9</definedName>
    <definedName name="_3716_滨州市">内置数据!$FZ$2:$FZ$8</definedName>
    <definedName name="_3717_菏泽市">内置数据!$GA$2:$GA$10</definedName>
    <definedName name="_41_河南省">内置数据!$R$2:$R$19</definedName>
    <definedName name="_4101_郑州市">内置数据!$GB$2:$GB$13</definedName>
    <definedName name="_4102_开封市">内置数据!$GC$2:$GC$10</definedName>
    <definedName name="_4103_洛阳市">内置数据!$GD$2:$GD$15</definedName>
    <definedName name="_4104_平顶山市">内置数据!$GE$2:$GE$11</definedName>
    <definedName name="_4105_安阳市">内置数据!$GF$2:$GF$10</definedName>
    <definedName name="_4106_鹤壁市">内置数据!$GG$2:$GG$6</definedName>
    <definedName name="_4107_新乡市">内置数据!$GH$2:$GH$13</definedName>
    <definedName name="_4108_焦作市">内置数据!$GI$2:$GI$11</definedName>
    <definedName name="_4109_濮阳市">内置数据!$GJ$2:$GJ$7</definedName>
    <definedName name="_4110_许昌市">内置数据!$GK$2:$GK$7</definedName>
    <definedName name="_4111_漯河市">内置数据!$GL$2:$GL$6</definedName>
    <definedName name="_4112_三门峡市">内置数据!$GM$2:$GM$7</definedName>
    <definedName name="_4113_南阳市">内置数据!$GN$2:$GN$14</definedName>
    <definedName name="_4114_商丘市">内置数据!$GO$2:$GO$10</definedName>
    <definedName name="_4115_信阳市">内置数据!$GP$2:$GP$11</definedName>
    <definedName name="_4116_周口市">内置数据!$GQ$2:$GQ$11</definedName>
    <definedName name="_4117_驻马店市">内置数据!$GR$2:$GR$11</definedName>
    <definedName name="_42_湖北省">内置数据!$S$2:$S$18</definedName>
    <definedName name="_4201_武汉市">内置数据!$GS$2:$GS$14</definedName>
    <definedName name="_4202_黄石市">内置数据!$GT$2:$GT$7</definedName>
    <definedName name="_4203_十堰市">内置数据!$GU$2:$GU$9</definedName>
    <definedName name="_4205_宜昌市">内置数据!$GV$2:$GV$14</definedName>
    <definedName name="_4206_襄阳市">内置数据!$GW$2:$GW$10</definedName>
    <definedName name="_4207_鄂州市">内置数据!$GX$2:$GX$4</definedName>
    <definedName name="_4208_荆门市">内置数据!$GY$2:$GY$6</definedName>
    <definedName name="_4209_孝感市">内置数据!$GZ$2:$GZ$8</definedName>
    <definedName name="_4210_荆州市">内置数据!$HA$2:$HA$9</definedName>
    <definedName name="_4211_黄冈市">内置数据!$HB$2:$HB$11</definedName>
    <definedName name="_4212_咸宁市">内置数据!$HC$2:$HC$7</definedName>
    <definedName name="_4213_随州市">内置数据!$HD$2:$HD$4</definedName>
    <definedName name="_4228_恩施土家族苗族自治州">内置数据!$HE$2:$HE$9</definedName>
    <definedName name="_43_湖南省">内置数据!$T$2:$T$15</definedName>
    <definedName name="_4301_长沙市">内置数据!$HF$2:$HF$10</definedName>
    <definedName name="_4302_株洲市">内置数据!$HG$2:$HG$10</definedName>
    <definedName name="_4303_湘潭市">内置数据!$HH$2:$HH$6</definedName>
    <definedName name="_4304_衡阳市">内置数据!$HI$2:$HI$13</definedName>
    <definedName name="_4305_邵阳市">内置数据!$HJ$2:$HJ$13</definedName>
    <definedName name="_4306_岳阳市">内置数据!$HK$2:$HK$10</definedName>
    <definedName name="_4307_常德市">内置数据!$HL$2:$HL$10</definedName>
    <definedName name="_4308_张家界市">内置数据!$HM$2:$HM$5</definedName>
    <definedName name="_4309_益阳市">内置数据!$HN$2:$HN$7</definedName>
    <definedName name="_4310_郴州市">内置数据!$HO$2:$HO$12</definedName>
    <definedName name="_4311_永州市">内置数据!$HP$2:$HP$12</definedName>
    <definedName name="_4312_怀化市">内置数据!$HQ$2:$HQ$13</definedName>
    <definedName name="_4313_娄底市">内置数据!$HR$2:$HR$6</definedName>
    <definedName name="_4331_湘西土家族苗族自治州">内置数据!$HS$2:$HS$9</definedName>
    <definedName name="_44_广东省">内置数据!$U$2:$U$22</definedName>
    <definedName name="_4401_广州市">内置数据!$HT$2:$HT$12</definedName>
    <definedName name="_4402_韶关市">内置数据!$HU$2:$HU$11</definedName>
    <definedName name="_4403_深圳市">内置数据!$HV$2:$HV$10</definedName>
    <definedName name="_4404_珠海市">内置数据!$HW$2:$HW$4</definedName>
    <definedName name="_4405_汕头市">内置数据!$HX$2:$HX$8</definedName>
    <definedName name="_4406_佛山市">内置数据!$HY$2:$HY$6</definedName>
    <definedName name="_4407_江门市">内置数据!$HZ$2:$HZ$8</definedName>
    <definedName name="_4408_湛江市">内置数据!$IA$2:$IA$10</definedName>
    <definedName name="_4409_茂名市">内置数据!$IB$2:$IB$6</definedName>
    <definedName name="_4412_肇庆市">内置数据!$IC$2:$IC$9</definedName>
    <definedName name="_4413_惠州市">内置数据!$ID$2:$ID$6</definedName>
    <definedName name="_4414_梅州市">内置数据!$IE$2:$IE$9</definedName>
    <definedName name="_4415_汕尾市">内置数据!$IF$2:$IF$5</definedName>
    <definedName name="_4416_河源市">内置数据!$IG$2:$IG$7</definedName>
    <definedName name="_4417_阳江市">内置数据!$IH$2:$IH$5</definedName>
    <definedName name="_4418_清远市">内置数据!$II$2:$II$9</definedName>
    <definedName name="_4451_潮州市">内置数据!$IJ$2:$IJ$4</definedName>
    <definedName name="_4452_揭阳市">内置数据!$IK$2:$IK$6</definedName>
    <definedName name="_4453_云浮市">内置数据!$IL$2:$IL$6</definedName>
    <definedName name="_45_广西壮族自治区">内置数据!$V$2:$V$15</definedName>
    <definedName name="_4501_南宁市">内置数据!$IM$2:$IM$13</definedName>
    <definedName name="_4502_柳州市">内置数据!$IN$2:$IN$11</definedName>
    <definedName name="_4503_桂林市">内置数据!$IO$2:$IO$18</definedName>
    <definedName name="_4504_梧州市">内置数据!$IP$2:$IP$8</definedName>
    <definedName name="_4505_北海市">内置数据!$IQ$2:$IQ$5</definedName>
    <definedName name="_4506_防城港市">内置数据!$IR$2:$IR$5</definedName>
    <definedName name="_4507_钦州市">内置数据!$IS$2:$IS$5</definedName>
    <definedName name="_4508_贵港市">内置数据!$IT$2:$IT$6</definedName>
    <definedName name="_4509_玉林市">内置数据!$IU$2:$IU$8</definedName>
    <definedName name="_4510_百色市">内置数据!$IV$2:$IV$13</definedName>
    <definedName name="_4511_贺州市">内置数据!$IW$2:$IW$6</definedName>
    <definedName name="_4512_河池市">内置数据!$IX$2:$IX$12</definedName>
    <definedName name="_4513_来宾市">内置数据!$IY$2:$IY$7</definedName>
    <definedName name="_4514_崇左市">内置数据!$IZ$2:$IZ$8</definedName>
    <definedName name="_46_海南省">内置数据!$W$2:$W$20</definedName>
    <definedName name="_4601_海口市">内置数据!$JA$2:$JA$5</definedName>
    <definedName name="_4602_三亚市">内置数据!$JB$2:$JB$5</definedName>
    <definedName name="_4603_三沙市">内置数据!$JC$2:$JC$3</definedName>
    <definedName name="_50_重庆市">内置数据!$X$2:$X$39</definedName>
    <definedName name="_51_四川省">内置数据!$Y$2:$Y$22</definedName>
    <definedName name="_5101_成都市">内置数据!$JD$2:$JD$21</definedName>
    <definedName name="_5103_自贡市">内置数据!$JE$2:$JE$7</definedName>
    <definedName name="_5104_攀枝花市">内置数据!$JF$2:$JF$6</definedName>
    <definedName name="_5105_泸州市">内置数据!$JG$2:$JG$8</definedName>
    <definedName name="_5106_德阳市">内置数据!$JH$2:$JH$7</definedName>
    <definedName name="_5107_绵阳市">内置数据!$JI$2:$JI$10</definedName>
    <definedName name="_5108_广元市">内置数据!$JJ$2:$JJ$8</definedName>
    <definedName name="_5109_遂宁市">内置数据!$JK$2:$JK$6</definedName>
    <definedName name="_5110_内江市">内置数据!$JL$2:$JL$6</definedName>
    <definedName name="_5111_乐山市">内置数据!$JM$2:$JM$12</definedName>
    <definedName name="_5113_南充市">内置数据!$JN$2:$JN$10</definedName>
    <definedName name="_5114_眉山市">内置数据!$JO$2:$JO$7</definedName>
    <definedName name="_5115_宜宾市">内置数据!$JP$2:$JP$11</definedName>
    <definedName name="_5116_广安市">内置数据!$JQ$2:$JQ$7</definedName>
    <definedName name="_5117_达州市">内置数据!$JR$2:$JR$8</definedName>
    <definedName name="_5118_雅安市">内置数据!$JS$2:$JS$9</definedName>
    <definedName name="_5119_巴中市">内置数据!$JT$2:$JT$6</definedName>
    <definedName name="_5120_资阳市">内置数据!$JU$2:$JU$4</definedName>
    <definedName name="_5132_阿坝藏族羌族自治州">内置数据!$JV$2:$JV$14</definedName>
    <definedName name="_5133_甘孜藏族自治州">内置数据!$JW$2:$JW$19</definedName>
    <definedName name="_5134_凉山彝族自治州">内置数据!$JX$2:$JX$18</definedName>
    <definedName name="_52_贵州省">内置数据!$Z$2:$Z$10</definedName>
    <definedName name="_5201_贵阳市">内置数据!$JY$2:$JY$11</definedName>
    <definedName name="_5202_六盘水市">内置数据!$JZ$2:$JZ$5</definedName>
    <definedName name="_5203_遵义市">内置数据!$KA$2:$KA$15</definedName>
    <definedName name="_5204_安顺市">内置数据!$KB$2:$KB$7</definedName>
    <definedName name="_5205_毕节市">内置数据!$KC$2:$KC$9</definedName>
    <definedName name="_5206_铜仁市">内置数据!$KD$2:$KD$11</definedName>
    <definedName name="_5223_黔西南布依族苗族自治州">内置数据!$KE$2:$KE$9</definedName>
    <definedName name="_5226_黔东南苗族侗族自治州">内置数据!$KF$2:$KF$17</definedName>
    <definedName name="_5227_黔南布依族苗族自治州">内置数据!$KG$2:$KG$13</definedName>
    <definedName name="_53_云南省">内置数据!$AA$2:$AA$17</definedName>
    <definedName name="_5301_昆明市">内置数据!$KH$2:$KH$15</definedName>
    <definedName name="_5303_曲靖市">内置数据!$KI$2:$KI$10</definedName>
    <definedName name="_5304_玉溪市">内置数据!$KJ$2:$KJ$10</definedName>
    <definedName name="_5305_保山市">内置数据!$KK$2:$KK$6</definedName>
    <definedName name="_5306_昭通市">内置数据!$KL$2:$KL$12</definedName>
    <definedName name="_5307_丽江市">内置数据!$KM$2:$KM$6</definedName>
    <definedName name="_5308_普洱市">内置数据!$KN$2:$KN$11</definedName>
    <definedName name="_5309_临沧市">内置数据!$KO$2:$KO$9</definedName>
    <definedName name="_5323_楚雄彝族自治州">内置数据!$KP$2:$KP$11</definedName>
    <definedName name="_5325_红河哈尼族彝族自治州">内置数据!$KQ$2:$KQ$14</definedName>
    <definedName name="_5326_文山壮族苗族自治州">内置数据!$KR$2:$KR$9</definedName>
    <definedName name="_5328_西双版纳傣族自治州">内置数据!$KS$2:$KS$4</definedName>
    <definedName name="_5329_大理白族自治州">内置数据!$KT$2:$KT$13</definedName>
    <definedName name="_5331_德宏傣族景颇族自治州">内置数据!$KU$2:$KU$6</definedName>
    <definedName name="_5333_怒江傈僳族自治州">内置数据!$KV$2:$KV$5</definedName>
    <definedName name="_5334_迪庆藏族自治州">内置数据!$KW$2:$KW$4</definedName>
    <definedName name="_54_西藏自治区">内置数据!$AB$2:$AB$8</definedName>
    <definedName name="_5401_拉萨市">内置数据!$KX$2:$KX$9</definedName>
    <definedName name="_5402_日喀则市">内置数据!$KY$2:$KY$19</definedName>
    <definedName name="_5403_昌都市">内置数据!$KZ$2:$KZ$12</definedName>
    <definedName name="_5404_林芝市">内置数据!$LA$2:$LA$8</definedName>
    <definedName name="_5405_山南市">内置数据!$LB$2:$LB$13</definedName>
    <definedName name="_5406_那曲市">内置数据!$LC$2:$LC$12</definedName>
    <definedName name="_5425_阿里地区">内置数据!$LD$2:$LD$8</definedName>
    <definedName name="_61_陕西省">内置数据!$AC$2:$AC$12</definedName>
    <definedName name="_6101_西安市">内置数据!$LE$2:$LE$14</definedName>
    <definedName name="_6102_铜川市">内置数据!$LF$2:$LF$5</definedName>
    <definedName name="_6103_宝鸡市">内置数据!$LG$2:$LG$13</definedName>
    <definedName name="_6104_咸阳市">内置数据!$LH$2:$LH$14</definedName>
    <definedName name="_6105_渭南市">内置数据!$LI$2:$LI$12</definedName>
    <definedName name="_6106_延安市">内置数据!$LJ$2:$LJ$14</definedName>
    <definedName name="_6107_汉中市">内置数据!$LK$2:$LK$12</definedName>
    <definedName name="_6108_榆林市">内置数据!$LL$2:$LL$13</definedName>
    <definedName name="_6109_安康市">内置数据!$LM$2:$LM$11</definedName>
    <definedName name="_6110_商洛市">内置数据!$LN$2:$LN$8</definedName>
    <definedName name="_6111_杨凌示范区本级">内置数据!$LO$2</definedName>
    <definedName name="_62_甘肃省">内置数据!$AD$2:$AD$15</definedName>
    <definedName name="_6201_兰州市">内置数据!$LP$2:$LP$9</definedName>
    <definedName name="_6203_金昌市">内置数据!$LQ$2:$LQ$3</definedName>
    <definedName name="_6204_白银市">内置数据!$LR$2:$LR$6</definedName>
    <definedName name="_6205_天水市">内置数据!$LS$2:$LS$8</definedName>
    <definedName name="_6206_武威市">内置数据!$LT$2:$LT$5</definedName>
    <definedName name="_6207_张掖市">内置数据!$LU$2:$LU$7</definedName>
    <definedName name="_6208_平凉市">内置数据!$LV$2:$LV$8</definedName>
    <definedName name="_6209_酒泉市">内置数据!$LW$2:$LW$8</definedName>
    <definedName name="_6210_庆阳市">内置数据!$LX$2:$LX$9</definedName>
    <definedName name="_6211_定西市">内置数据!$LY$2:$LY$8</definedName>
    <definedName name="_6212_陇南市">内置数据!$LZ$2:$LZ$10</definedName>
    <definedName name="_6229_临夏回族自治州">内置数据!$MA$2:$MA$9</definedName>
    <definedName name="_6230_甘南藏族自治州">内置数据!$MB$2:$MB$9</definedName>
    <definedName name="_63_青海省">内置数据!$AE$2:$AE$9</definedName>
    <definedName name="_6301_西宁市">内置数据!$MC$2:$MC$8</definedName>
    <definedName name="_6302_海东市">内置数据!$MD$2:$MD$7</definedName>
    <definedName name="_6322_海北藏族自治州">内置数据!$ME$2:$ME$5</definedName>
    <definedName name="_6323_黄南藏族自治州">内置数据!$MF$2:$MF$5</definedName>
    <definedName name="_6325_海南藏族自治州">内置数据!$MG$2:$MG$6</definedName>
    <definedName name="_6326_果洛藏族自治州">内置数据!$MH$2:$MH$7</definedName>
    <definedName name="_6327_玉树藏族自治州">内置数据!$MI$2:$MI$7</definedName>
    <definedName name="_6328_海西蒙古族藏族自治州">内置数据!$MJ$2:$MJ$8</definedName>
    <definedName name="_64_宁夏回族自治区">内置数据!$AF$2:$AF$6</definedName>
    <definedName name="_6401_银川市">内置数据!$MK$2:$MK$7</definedName>
    <definedName name="_6402_石嘴山市">内置数据!$ML$2:$ML$4</definedName>
    <definedName name="_6403_吴忠市">内置数据!$MM$2:$MM$6</definedName>
    <definedName name="_6404_固原市">内置数据!$MN$2:$MN$6</definedName>
    <definedName name="_6405_中卫市">内置数据!$MO$2:$MO$4</definedName>
    <definedName name="_65_新疆维吾尔自治区">内置数据!$AG$2:$AG$15</definedName>
    <definedName name="_6501_乌鲁木齐市">内置数据!$MP$2:$MP$9</definedName>
    <definedName name="_6502_克拉玛依市">内置数据!$MQ$2:$MQ$5</definedName>
    <definedName name="_6504_吐鲁番市">内置数据!$MR$2:$MR$4</definedName>
    <definedName name="_6505_哈密市">内置数据!$MS$2:$MS$4</definedName>
    <definedName name="_6523_昌吉回族自治州">内置数据!$MT$2:$MT$8</definedName>
    <definedName name="_6527_博尔塔拉蒙古自治州">内置数据!$MU$2:$MU$5</definedName>
    <definedName name="_6528_巴音郭楞蒙古自治州">内置数据!$MV$2:$MV$10</definedName>
    <definedName name="_6529_阿克苏地区">内置数据!$MW$2:$MW$10</definedName>
    <definedName name="_6530_克孜勒苏柯尔克孜自治州">内置数据!$MX$2:$MX$5</definedName>
    <definedName name="_6531_喀什地区">内置数据!$MY$2:$MY$13</definedName>
    <definedName name="_6532_和田地区">内置数据!$MZ$2:$MZ$9</definedName>
    <definedName name="_6540_伊犁哈萨克自治州">内置数据!$NA$2:$NA$12</definedName>
    <definedName name="_6542_塔城地区">内置数据!$NB$2:$NB$8</definedName>
    <definedName name="_6543_阿勒泰地区">内置数据!$NC$2:$NC$8</definedName>
    <definedName name="_66_新疆生产建设兵团">内置数据!$AH$2:$AH$13</definedName>
    <definedName name="_xlnm._FilterDatabase" localSheetId="1" hidden="1">内置数据!$A$68:$B$3281</definedName>
    <definedName name="_xlnm.Print_Area" localSheetId="0">封面!$A$3:$E$11</definedName>
    <definedName name="省级">内置数据!$B$2:$B$33</definedName>
    <definedName name="B2TJ" hidden="1">表一!#REF!</definedName>
    <definedName name="LJ" hidden="1">MID(_xlfn.FORMULATEXT(#REF!),3,FIND("]",_xlfn.FORMULATEXT(#REF!))-2)</definedName>
    <definedName name="SSWR" hidden="1">IF([2]内置数据!$I$2="预算四舍五入到万元",0,IF([2]内置数据!$I$2="预算四舍五入到百元",2,IF([2]内置数据!$I$2="预算四舍五入到元",4,0)))</definedName>
    <definedName name="tqsn_1" hidden="1">IF(#REF!,INDIRECT(ADDRESS(ROW(),COLUMN()+2,1,1,LJ&amp;"表一（录入表）")),0)</definedName>
    <definedName name="LJ_YTH" hidden="1">MID(_xlfn.FORMULATEXT(表一!#REF!),3,FIND("]",_xlfn.FORMULATEXT(表一!#REF!))-2)</definedName>
    <definedName name="tqsn_8" hidden="1">IF('[2]表一（录入表）'!$L$1,INDIRECT(ADDRESS(ROW(),COLUMN()+2,1,1,LJ&amp;"表八（录入表）")),0)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<sst xmlns="http://schemas.openxmlformats.org/spreadsheetml/2006/main" count="17088" uniqueCount="11214">
  <si>
    <r>
      <t>民权县</t>
    </r>
    <r>
      <rPr>
        <sz val="48"/>
        <rFont val="Times New Roman"/>
        <charset val="134"/>
      </rPr>
      <t>2026</t>
    </r>
    <r>
      <rPr>
        <sz val="48"/>
        <rFont val="宋体"/>
        <charset val="134"/>
      </rPr>
      <t>年一般公共预算表</t>
    </r>
  </si>
  <si>
    <t>行政区划编码：</t>
  </si>
  <si>
    <t>省级：</t>
  </si>
  <si>
    <t>41_河南省</t>
  </si>
  <si>
    <t>地市级及省直辖：</t>
  </si>
  <si>
    <t>4114_商丘市</t>
  </si>
  <si>
    <t>县级：</t>
  </si>
  <si>
    <t>411421_民权县</t>
  </si>
  <si>
    <t>省级</t>
  </si>
  <si>
    <t>11_北京市</t>
  </si>
  <si>
    <t>12_天津市</t>
  </si>
  <si>
    <t>13_河北省</t>
  </si>
  <si>
    <t>14_山西省</t>
  </si>
  <si>
    <t>15_内蒙古自治区</t>
  </si>
  <si>
    <t>21_辽宁省</t>
  </si>
  <si>
    <t>22_吉林省</t>
  </si>
  <si>
    <t>23_黑龙江省</t>
  </si>
  <si>
    <t>31_上海市</t>
  </si>
  <si>
    <t>32_江苏省</t>
  </si>
  <si>
    <t>33_浙江省</t>
  </si>
  <si>
    <t>34_安徽省</t>
  </si>
  <si>
    <t>35_福建省</t>
  </si>
  <si>
    <t>36_江西省</t>
  </si>
  <si>
    <t>37_山东省</t>
  </si>
  <si>
    <t>42_湖北省</t>
  </si>
  <si>
    <t>43_湖南省</t>
  </si>
  <si>
    <t>44_广东省</t>
  </si>
  <si>
    <t>45_广西壮族自治区</t>
  </si>
  <si>
    <t>46_海南省</t>
  </si>
  <si>
    <t>50_重庆市</t>
  </si>
  <si>
    <t>51_四川省</t>
  </si>
  <si>
    <t>52_贵州省</t>
  </si>
  <si>
    <t>53_云南省</t>
  </si>
  <si>
    <t>54_西藏自治区</t>
  </si>
  <si>
    <t>61_陕西省</t>
  </si>
  <si>
    <t>62_甘肃省</t>
  </si>
  <si>
    <t>63_青海省</t>
  </si>
  <si>
    <t>64_宁夏回族自治区</t>
  </si>
  <si>
    <t>65_新疆维吾尔自治区</t>
  </si>
  <si>
    <t>66_新疆生产建设兵团</t>
  </si>
  <si>
    <t>1301_石家庄市</t>
  </si>
  <si>
    <t>1302_唐山市</t>
  </si>
  <si>
    <t>1303_秦皇岛市</t>
  </si>
  <si>
    <t>1304_邯郸市</t>
  </si>
  <si>
    <t>1305_邢台市</t>
  </si>
  <si>
    <t>1306_保定市</t>
  </si>
  <si>
    <t>1307_张家口市</t>
  </si>
  <si>
    <t>1308_承德市</t>
  </si>
  <si>
    <t>1309_沧州市</t>
  </si>
  <si>
    <t>1310_廊坊市</t>
  </si>
  <si>
    <t>1311_衡水市</t>
  </si>
  <si>
    <t>1314_雄安新区</t>
  </si>
  <si>
    <t>1401_太原市</t>
  </si>
  <si>
    <t>1402_大同市</t>
  </si>
  <si>
    <t>1403_阳泉市</t>
  </si>
  <si>
    <t>1404_长治市</t>
  </si>
  <si>
    <t>1405_晋城市</t>
  </si>
  <si>
    <t>1406_朔州市</t>
  </si>
  <si>
    <t>1407_晋中市</t>
  </si>
  <si>
    <t>1408_运城市</t>
  </si>
  <si>
    <t>1409_忻州市</t>
  </si>
  <si>
    <t>1410_临汾市</t>
  </si>
  <si>
    <t>1411_吕梁市</t>
  </si>
  <si>
    <t>1501_呼和浩特市</t>
  </si>
  <si>
    <t>1502_包头市</t>
  </si>
  <si>
    <t>1503_乌海市</t>
  </si>
  <si>
    <t>1504_赤峰市</t>
  </si>
  <si>
    <t>1505_通辽市</t>
  </si>
  <si>
    <t>1506_鄂尔多斯市</t>
  </si>
  <si>
    <t>1507_呼伦贝尔市</t>
  </si>
  <si>
    <t>1508_巴彦淖尔市</t>
  </si>
  <si>
    <t>1509_乌兰察布市</t>
  </si>
  <si>
    <t>1522_兴安盟</t>
  </si>
  <si>
    <t>1525_锡林郭勒盟</t>
  </si>
  <si>
    <t>1529_阿拉善盟</t>
  </si>
  <si>
    <t>2101_沈阳市</t>
  </si>
  <si>
    <t>2102_大连市</t>
  </si>
  <si>
    <t>2103_鞍山市</t>
  </si>
  <si>
    <t>2104_抚顺市</t>
  </si>
  <si>
    <t>2105_本溪市</t>
  </si>
  <si>
    <t>2106_丹东市</t>
  </si>
  <si>
    <t>2107_锦州市</t>
  </si>
  <si>
    <t>2108_营口市</t>
  </si>
  <si>
    <t>2109_阜新市</t>
  </si>
  <si>
    <t>2110_辽阳市</t>
  </si>
  <si>
    <t>2111_盘锦市</t>
  </si>
  <si>
    <t>2112_铁岭市</t>
  </si>
  <si>
    <t>2113_朝阳市</t>
  </si>
  <si>
    <t>2114_葫芦岛市</t>
  </si>
  <si>
    <t>2201_长春市</t>
  </si>
  <si>
    <t>2202_吉林市</t>
  </si>
  <si>
    <t>2203_四平市</t>
  </si>
  <si>
    <t>2204_辽源市</t>
  </si>
  <si>
    <t>2205_通化市</t>
  </si>
  <si>
    <t>2206_白山市</t>
  </si>
  <si>
    <t>2207_松原市</t>
  </si>
  <si>
    <t>2208_白城市</t>
  </si>
  <si>
    <t>2224_延边朝鲜族自治州</t>
  </si>
  <si>
    <t>2301_哈尔滨市</t>
  </si>
  <si>
    <t>2302_齐齐哈尔市</t>
  </si>
  <si>
    <t>2303_鸡西市</t>
  </si>
  <si>
    <t>2304_鹤岗市</t>
  </si>
  <si>
    <t>2305_双鸭山市</t>
  </si>
  <si>
    <t>2306_大庆市</t>
  </si>
  <si>
    <t>2307_伊春市</t>
  </si>
  <si>
    <t>2308_佳木斯市</t>
  </si>
  <si>
    <t>2309_七台河市</t>
  </si>
  <si>
    <t>2310_牡丹江市</t>
  </si>
  <si>
    <t>2311_黑河市</t>
  </si>
  <si>
    <t>2312_绥化市</t>
  </si>
  <si>
    <t>2327_大兴安岭地区</t>
  </si>
  <si>
    <t>3201_南京市</t>
  </si>
  <si>
    <t>3202_无锡市</t>
  </si>
  <si>
    <t>3203_徐州市</t>
  </si>
  <si>
    <t>3204_常州市</t>
  </si>
  <si>
    <t>3205_苏州市</t>
  </si>
  <si>
    <t>3206_南通市</t>
  </si>
  <si>
    <t>3207_连云港市</t>
  </si>
  <si>
    <t>3208_淮安市</t>
  </si>
  <si>
    <t>3209_盐城市</t>
  </si>
  <si>
    <t>3210_扬州市</t>
  </si>
  <si>
    <t>3211_镇江市</t>
  </si>
  <si>
    <t>3212_泰州市</t>
  </si>
  <si>
    <t>3213_宿迁市</t>
  </si>
  <si>
    <t>3301_杭州市</t>
  </si>
  <si>
    <t>3302_宁波市</t>
  </si>
  <si>
    <t>3303_温州市</t>
  </si>
  <si>
    <t>3304_嘉兴市</t>
  </si>
  <si>
    <t>3305_湖州市</t>
  </si>
  <si>
    <t>3306_绍兴市</t>
  </si>
  <si>
    <t>3307_金华市</t>
  </si>
  <si>
    <t>3308_衢州市</t>
  </si>
  <si>
    <t>3309_舟山市</t>
  </si>
  <si>
    <t>3310_台州市</t>
  </si>
  <si>
    <t>3311_丽水市</t>
  </si>
  <si>
    <t>3401_合肥市</t>
  </si>
  <si>
    <t>3402_芜湖市</t>
  </si>
  <si>
    <t>3403_蚌埠市</t>
  </si>
  <si>
    <t>3404_淮南市</t>
  </si>
  <si>
    <t>3405_马鞍山市</t>
  </si>
  <si>
    <t>3406_淮北市</t>
  </si>
  <si>
    <t>3407_铜陵市</t>
  </si>
  <si>
    <t>3408_安庆市</t>
  </si>
  <si>
    <t>3410_黄山市</t>
  </si>
  <si>
    <t>3411_滁州市</t>
  </si>
  <si>
    <t>3412_阜阳市</t>
  </si>
  <si>
    <t>3413_宿州市</t>
  </si>
  <si>
    <t>3415_六安市</t>
  </si>
  <si>
    <t>3416_亳州市</t>
  </si>
  <si>
    <t>3417_池州市</t>
  </si>
  <si>
    <t>3418_宣城市</t>
  </si>
  <si>
    <t>3501_福州市</t>
  </si>
  <si>
    <t>3502_厦门市</t>
  </si>
  <si>
    <t>3503_莆田市</t>
  </si>
  <si>
    <t>3504_三明市</t>
  </si>
  <si>
    <t>3505_泉州市</t>
  </si>
  <si>
    <t>3506_漳州市</t>
  </si>
  <si>
    <t>3507_南平市</t>
  </si>
  <si>
    <t>3508_龙岩市</t>
  </si>
  <si>
    <t>3509_宁德市</t>
  </si>
  <si>
    <t>3601_南昌市</t>
  </si>
  <si>
    <t>3602_景德镇市</t>
  </si>
  <si>
    <t>3603_萍乡市</t>
  </si>
  <si>
    <t>3604_九江市</t>
  </si>
  <si>
    <t>3605_新余市</t>
  </si>
  <si>
    <t>3606_鹰潭市</t>
  </si>
  <si>
    <t>3607_赣州市</t>
  </si>
  <si>
    <t>3608_吉安市</t>
  </si>
  <si>
    <t>3609_宜春市</t>
  </si>
  <si>
    <t>3610_抚州市</t>
  </si>
  <si>
    <t>3611_上饶市</t>
  </si>
  <si>
    <t>3701_济南市</t>
  </si>
  <si>
    <t>3702_青岛市</t>
  </si>
  <si>
    <t>3703_淄博市</t>
  </si>
  <si>
    <t>3704_枣庄市</t>
  </si>
  <si>
    <t>3705_东营市</t>
  </si>
  <si>
    <t>3706_烟台市</t>
  </si>
  <si>
    <t>3707_潍坊市</t>
  </si>
  <si>
    <t>3708_济宁市</t>
  </si>
  <si>
    <t>3709_泰安市</t>
  </si>
  <si>
    <t>3710_威海市</t>
  </si>
  <si>
    <t>3711_日照市</t>
  </si>
  <si>
    <t>3713_临沂市</t>
  </si>
  <si>
    <t>3714_德州市</t>
  </si>
  <si>
    <t>3715_聊城市</t>
  </si>
  <si>
    <t>3716_滨州市</t>
  </si>
  <si>
    <t>3717_菏泽市</t>
  </si>
  <si>
    <t>4101_郑州市</t>
  </si>
  <si>
    <t>4102_开封市</t>
  </si>
  <si>
    <t>4103_洛阳市</t>
  </si>
  <si>
    <t>4104_平顶山市</t>
  </si>
  <si>
    <t>4105_安阳市</t>
  </si>
  <si>
    <t>4106_鹤壁市</t>
  </si>
  <si>
    <t>4107_新乡市</t>
  </si>
  <si>
    <t>4108_焦作市</t>
  </si>
  <si>
    <t>4109_濮阳市</t>
  </si>
  <si>
    <t>4110_许昌市</t>
  </si>
  <si>
    <t>4111_漯河市</t>
  </si>
  <si>
    <t>4112_三门峡市</t>
  </si>
  <si>
    <t>4113_南阳市</t>
  </si>
  <si>
    <t>4115_信阳市</t>
  </si>
  <si>
    <t>4116_周口市</t>
  </si>
  <si>
    <t>4117_驻马店市</t>
  </si>
  <si>
    <t>4201_武汉市</t>
  </si>
  <si>
    <t>4202_黄石市</t>
  </si>
  <si>
    <t>4203_十堰市</t>
  </si>
  <si>
    <t>4205_宜昌市</t>
  </si>
  <si>
    <t>4206_襄阳市</t>
  </si>
  <si>
    <t>4207_鄂州市</t>
  </si>
  <si>
    <t>4208_荆门市</t>
  </si>
  <si>
    <t>4209_孝感市</t>
  </si>
  <si>
    <t>4210_荆州市</t>
  </si>
  <si>
    <t>4211_黄冈市</t>
  </si>
  <si>
    <t>4212_咸宁市</t>
  </si>
  <si>
    <t>4213_随州市</t>
  </si>
  <si>
    <t>4228_恩施土家族苗族自治州</t>
  </si>
  <si>
    <t>4301_长沙市</t>
  </si>
  <si>
    <t>4302_株洲市</t>
  </si>
  <si>
    <t>4303_湘潭市</t>
  </si>
  <si>
    <t>4304_衡阳市</t>
  </si>
  <si>
    <t>4305_邵阳市</t>
  </si>
  <si>
    <t>4306_岳阳市</t>
  </si>
  <si>
    <t>4307_常德市</t>
  </si>
  <si>
    <t>4308_张家界市</t>
  </si>
  <si>
    <t>4309_益阳市</t>
  </si>
  <si>
    <t>4310_郴州市</t>
  </si>
  <si>
    <t>4311_永州市</t>
  </si>
  <si>
    <t>4312_怀化市</t>
  </si>
  <si>
    <t>4313_娄底市</t>
  </si>
  <si>
    <t>4331_湘西土家族苗族自治州</t>
  </si>
  <si>
    <t>4401_广州市</t>
  </si>
  <si>
    <t>4402_韶关市</t>
  </si>
  <si>
    <t>4403_深圳市</t>
  </si>
  <si>
    <t>4404_珠海市</t>
  </si>
  <si>
    <t>4405_汕头市</t>
  </si>
  <si>
    <t>4406_佛山市</t>
  </si>
  <si>
    <t>4407_江门市</t>
  </si>
  <si>
    <t>4408_湛江市</t>
  </si>
  <si>
    <t>4409_茂名市</t>
  </si>
  <si>
    <t>4412_肇庆市</t>
  </si>
  <si>
    <t>4413_惠州市</t>
  </si>
  <si>
    <t>4414_梅州市</t>
  </si>
  <si>
    <t>4415_汕尾市</t>
  </si>
  <si>
    <t>4416_河源市</t>
  </si>
  <si>
    <t>4417_阳江市</t>
  </si>
  <si>
    <t>4418_清远市</t>
  </si>
  <si>
    <t>4451_潮州市</t>
  </si>
  <si>
    <t>4452_揭阳市</t>
  </si>
  <si>
    <t>4453_云浮市</t>
  </si>
  <si>
    <t>4501_南宁市</t>
  </si>
  <si>
    <t>4502_柳州市</t>
  </si>
  <si>
    <t>4503_桂林市</t>
  </si>
  <si>
    <t>4504_梧州市</t>
  </si>
  <si>
    <t>4505_北海市</t>
  </si>
  <si>
    <t>4506_防城港市</t>
  </si>
  <si>
    <t>4507_钦州市</t>
  </si>
  <si>
    <t>4508_贵港市</t>
  </si>
  <si>
    <t>4509_玉林市</t>
  </si>
  <si>
    <t>4510_百色市</t>
  </si>
  <si>
    <t>4511_贺州市</t>
  </si>
  <si>
    <t>4512_河池市</t>
  </si>
  <si>
    <t>4513_来宾市</t>
  </si>
  <si>
    <t>4514_崇左市</t>
  </si>
  <si>
    <t>4601_海口市</t>
  </si>
  <si>
    <t>4602_三亚市</t>
  </si>
  <si>
    <t>4603_三沙市</t>
  </si>
  <si>
    <t>5101_成都市</t>
  </si>
  <si>
    <t>5103_自贡市</t>
  </si>
  <si>
    <t>5104_攀枝花市</t>
  </si>
  <si>
    <t>5105_泸州市</t>
  </si>
  <si>
    <t>5106_德阳市</t>
  </si>
  <si>
    <t>5107_绵阳市</t>
  </si>
  <si>
    <t>5108_广元市</t>
  </si>
  <si>
    <t>5109_遂宁市</t>
  </si>
  <si>
    <t>5110_内江市</t>
  </si>
  <si>
    <t>5111_乐山市</t>
  </si>
  <si>
    <t>5113_南充市</t>
  </si>
  <si>
    <t>5114_眉山市</t>
  </si>
  <si>
    <t>5115_宜宾市</t>
  </si>
  <si>
    <t>5116_广安市</t>
  </si>
  <si>
    <t>5117_达州市</t>
  </si>
  <si>
    <t>5118_雅安市</t>
  </si>
  <si>
    <t>5119_巴中市</t>
  </si>
  <si>
    <t>5120_资阳市</t>
  </si>
  <si>
    <t>5132_阿坝藏族羌族自治州</t>
  </si>
  <si>
    <t>5133_甘孜藏族自治州</t>
  </si>
  <si>
    <t>5134_凉山彝族自治州</t>
  </si>
  <si>
    <t>5201_贵阳市</t>
  </si>
  <si>
    <t>5202_六盘水市</t>
  </si>
  <si>
    <t>5203_遵义市</t>
  </si>
  <si>
    <t>5204_安顺市</t>
  </si>
  <si>
    <t>5205_毕节市</t>
  </si>
  <si>
    <t>5206_铜仁市</t>
  </si>
  <si>
    <t>5223_黔西南布依族苗族自治州</t>
  </si>
  <si>
    <t>5226_黔东南苗族侗族自治州</t>
  </si>
  <si>
    <t>5227_黔南布依族苗族自治州</t>
  </si>
  <si>
    <t>5301_昆明市</t>
  </si>
  <si>
    <t>5303_曲靖市</t>
  </si>
  <si>
    <t>5304_玉溪市</t>
  </si>
  <si>
    <t>5305_保山市</t>
  </si>
  <si>
    <t>5306_昭通市</t>
  </si>
  <si>
    <t>5307_丽江市</t>
  </si>
  <si>
    <t>5308_普洱市</t>
  </si>
  <si>
    <t>5309_临沧市</t>
  </si>
  <si>
    <t>5323_楚雄彝族自治州</t>
  </si>
  <si>
    <t>5325_红河哈尼族彝族自治州</t>
  </si>
  <si>
    <t>5326_文山壮族苗族自治州</t>
  </si>
  <si>
    <t>5328_西双版纳傣族自治州</t>
  </si>
  <si>
    <t>5329_大理白族自治州</t>
  </si>
  <si>
    <t>5331_德宏傣族景颇族自治州</t>
  </si>
  <si>
    <t>5333_怒江傈僳族自治州</t>
  </si>
  <si>
    <t>5334_迪庆藏族自治州</t>
  </si>
  <si>
    <t>5401_拉萨市</t>
  </si>
  <si>
    <t>5402_日喀则市</t>
  </si>
  <si>
    <t>5403_昌都市</t>
  </si>
  <si>
    <t>5404_林芝市</t>
  </si>
  <si>
    <t>5405_山南市</t>
  </si>
  <si>
    <t>5406_那曲市</t>
  </si>
  <si>
    <t>5425_阿里地区</t>
  </si>
  <si>
    <t>6101_西安市</t>
  </si>
  <si>
    <t>6102_铜川市</t>
  </si>
  <si>
    <t>6103_宝鸡市</t>
  </si>
  <si>
    <t>6104_咸阳市</t>
  </si>
  <si>
    <t>6105_渭南市</t>
  </si>
  <si>
    <t>6106_延安市</t>
  </si>
  <si>
    <t>6107_汉中市</t>
  </si>
  <si>
    <t>6108_榆林市</t>
  </si>
  <si>
    <t>6109_安康市</t>
  </si>
  <si>
    <t>6110_商洛市</t>
  </si>
  <si>
    <t>6111_杨凌示范区本级</t>
  </si>
  <si>
    <t>6201_兰州市</t>
  </si>
  <si>
    <t>6203_金昌市</t>
  </si>
  <si>
    <t>6204_白银市</t>
  </si>
  <si>
    <t>6205_天水市</t>
  </si>
  <si>
    <t>6206_武威市</t>
  </si>
  <si>
    <t>6207_张掖市</t>
  </si>
  <si>
    <t>6208_平凉市</t>
  </si>
  <si>
    <t>6209_酒泉市</t>
  </si>
  <si>
    <t>6210_庆阳市</t>
  </si>
  <si>
    <t>6211_定西市</t>
  </si>
  <si>
    <t>6212_陇南市</t>
  </si>
  <si>
    <t>6229_临夏回族自治州</t>
  </si>
  <si>
    <t>6230_甘南藏族自治州</t>
  </si>
  <si>
    <t>6301_西宁市</t>
  </si>
  <si>
    <t>6302_海东市</t>
  </si>
  <si>
    <t>6322_海北藏族自治州</t>
  </si>
  <si>
    <t>6323_黄南藏族自治州</t>
  </si>
  <si>
    <t>6325_海南藏族自治州</t>
  </si>
  <si>
    <t>6326_果洛藏族自治州</t>
  </si>
  <si>
    <t>6327_玉树藏族自治州</t>
  </si>
  <si>
    <t>6328_海西蒙古族藏族自治州</t>
  </si>
  <si>
    <t>6401_银川市</t>
  </si>
  <si>
    <t>6402_石嘴山市</t>
  </si>
  <si>
    <t>6403_吴忠市</t>
  </si>
  <si>
    <t>6404_固原市</t>
  </si>
  <si>
    <t>6405_中卫市</t>
  </si>
  <si>
    <t>6501_乌鲁木齐市</t>
  </si>
  <si>
    <t>6502_克拉玛依市</t>
  </si>
  <si>
    <t>6504_吐鲁番市</t>
  </si>
  <si>
    <t>6505_哈密市</t>
  </si>
  <si>
    <t>6523_昌吉回族自治州</t>
  </si>
  <si>
    <t>6527_博尔塔拉蒙古自治州</t>
  </si>
  <si>
    <t>6528_巴音郭楞蒙古自治州</t>
  </si>
  <si>
    <t>6529_阿克苏地区</t>
  </si>
  <si>
    <t>6530_克孜勒苏柯尔克孜自治州</t>
  </si>
  <si>
    <t>6531_喀什地区</t>
  </si>
  <si>
    <t>6532_和田地区</t>
  </si>
  <si>
    <t>6540_伊犁哈萨克自治州</t>
  </si>
  <si>
    <t>6542_塔城地区</t>
  </si>
  <si>
    <t>6543_阿勒泰地区</t>
  </si>
  <si>
    <t>110101_东城区</t>
  </si>
  <si>
    <t>120101_和平区</t>
  </si>
  <si>
    <t>310101_黄浦区</t>
  </si>
  <si>
    <t>500101_万州区</t>
  </si>
  <si>
    <t>659001_石河子市</t>
  </si>
  <si>
    <t>130102_长安区</t>
  </si>
  <si>
    <t>130202_路南区</t>
  </si>
  <si>
    <t>130302_海港区</t>
  </si>
  <si>
    <t>130402_邯山区</t>
  </si>
  <si>
    <t>130502_襄都区</t>
  </si>
  <si>
    <t>130602_竞秀区</t>
  </si>
  <si>
    <t>130702_桥东区</t>
  </si>
  <si>
    <t>130802_双桥区</t>
  </si>
  <si>
    <t>130902_新华区</t>
  </si>
  <si>
    <t>131002_安次区</t>
  </si>
  <si>
    <t>131102_桃城区</t>
  </si>
  <si>
    <t>131401_雄县</t>
  </si>
  <si>
    <t>140105_小店区</t>
  </si>
  <si>
    <t>140212_新荣区</t>
  </si>
  <si>
    <t>140302_城区</t>
  </si>
  <si>
    <t>140403_潞州区</t>
  </si>
  <si>
    <t>140502_城区</t>
  </si>
  <si>
    <t>140602_朔城区</t>
  </si>
  <si>
    <t>140702_榆次区</t>
  </si>
  <si>
    <t>140802_盐湖区</t>
  </si>
  <si>
    <t>140902_忻府区</t>
  </si>
  <si>
    <t>141002_尧都区</t>
  </si>
  <si>
    <t>141102_离石区</t>
  </si>
  <si>
    <t>150102_新城区</t>
  </si>
  <si>
    <t>150202_东河区</t>
  </si>
  <si>
    <t>150302_海勃湾区</t>
  </si>
  <si>
    <t>150402_红山区</t>
  </si>
  <si>
    <t>150502_科尔沁区</t>
  </si>
  <si>
    <t>150602_东胜区</t>
  </si>
  <si>
    <t>150702_海拉尔区</t>
  </si>
  <si>
    <t>150802_临河区</t>
  </si>
  <si>
    <t>150902_集宁区</t>
  </si>
  <si>
    <t>152201_乌兰浩特市</t>
  </si>
  <si>
    <t>152501_二连浩特市</t>
  </si>
  <si>
    <t>152921_阿拉善左旗</t>
  </si>
  <si>
    <t>210102_和平区</t>
  </si>
  <si>
    <t>210202_中山区</t>
  </si>
  <si>
    <t>210302_铁东区</t>
  </si>
  <si>
    <t>210402_新抚区</t>
  </si>
  <si>
    <t>210502_平山区</t>
  </si>
  <si>
    <t>210602_元宝区</t>
  </si>
  <si>
    <t>210702_古塔区</t>
  </si>
  <si>
    <t>210802_站前区</t>
  </si>
  <si>
    <t>210902_海州区</t>
  </si>
  <si>
    <t>211002_白塔区</t>
  </si>
  <si>
    <t>211102_双台子区</t>
  </si>
  <si>
    <t>211202_银州区</t>
  </si>
  <si>
    <t>211302_双塔区</t>
  </si>
  <si>
    <t>211402_连山区</t>
  </si>
  <si>
    <t>220102_南关区</t>
  </si>
  <si>
    <t>220202_昌邑区</t>
  </si>
  <si>
    <t>220302_铁西区</t>
  </si>
  <si>
    <t>220402_龙山区</t>
  </si>
  <si>
    <t>220502_东昌区</t>
  </si>
  <si>
    <t>220602_浑江区</t>
  </si>
  <si>
    <t>220702_宁江区</t>
  </si>
  <si>
    <t>220802_洮北区</t>
  </si>
  <si>
    <t>222401_延吉市</t>
  </si>
  <si>
    <t>230102_道里区</t>
  </si>
  <si>
    <t>230202_龙沙区</t>
  </si>
  <si>
    <t>230302_鸡冠区</t>
  </si>
  <si>
    <t>230402_向阳区</t>
  </si>
  <si>
    <t>230502_尖山区</t>
  </si>
  <si>
    <t>230602_萨尔图区</t>
  </si>
  <si>
    <t>230717_伊美区</t>
  </si>
  <si>
    <t>230803_向阳区</t>
  </si>
  <si>
    <t>230902_新兴区</t>
  </si>
  <si>
    <t>231002_东安区</t>
  </si>
  <si>
    <t>231102_爱辉区</t>
  </si>
  <si>
    <t>231202_北林区</t>
  </si>
  <si>
    <t>232701_漠河市</t>
  </si>
  <si>
    <t>320102_玄武区</t>
  </si>
  <si>
    <t>320205_锡山区</t>
  </si>
  <si>
    <t>320302_鼓楼区</t>
  </si>
  <si>
    <t>320402_天宁区</t>
  </si>
  <si>
    <t>320505_虎丘区</t>
  </si>
  <si>
    <t>320612_通州区</t>
  </si>
  <si>
    <t>320703_连云区</t>
  </si>
  <si>
    <t>320803_淮安区</t>
  </si>
  <si>
    <t>320902_亭湖区</t>
  </si>
  <si>
    <t>321002_广陵区</t>
  </si>
  <si>
    <t>321102_京口区</t>
  </si>
  <si>
    <t>321202_海陵区</t>
  </si>
  <si>
    <t>321302_宿城区</t>
  </si>
  <si>
    <t>330102_上城区</t>
  </si>
  <si>
    <t>330203_海曙区</t>
  </si>
  <si>
    <t>330302_鹿城区</t>
  </si>
  <si>
    <t>330402_南湖区</t>
  </si>
  <si>
    <t>330502_吴兴区</t>
  </si>
  <si>
    <t>330602_越城区</t>
  </si>
  <si>
    <t>330702_婺城区</t>
  </si>
  <si>
    <t>330802_柯城区</t>
  </si>
  <si>
    <t>330902_定海区</t>
  </si>
  <si>
    <t>331002_椒江区</t>
  </si>
  <si>
    <t>331102_莲都区</t>
  </si>
  <si>
    <t>340102_瑶海区</t>
  </si>
  <si>
    <t>340202_镜湖区</t>
  </si>
  <si>
    <t>340302_龙子湖区</t>
  </si>
  <si>
    <t>340402_大通区</t>
  </si>
  <si>
    <t>340503_花山区</t>
  </si>
  <si>
    <t>340602_杜集区</t>
  </si>
  <si>
    <t>340705_铜官区</t>
  </si>
  <si>
    <t>340802_迎江区</t>
  </si>
  <si>
    <t>341002_屯溪区</t>
  </si>
  <si>
    <t>341102_琅琊区</t>
  </si>
  <si>
    <t>341202_颍州区</t>
  </si>
  <si>
    <t>341302_埇桥区</t>
  </si>
  <si>
    <t>341502_金安区</t>
  </si>
  <si>
    <t>341602_谯城区</t>
  </si>
  <si>
    <t>341702_贵池区</t>
  </si>
  <si>
    <t>341802_宣州区</t>
  </si>
  <si>
    <t>350102_鼓楼区</t>
  </si>
  <si>
    <t>350203_思明区</t>
  </si>
  <si>
    <t>350302_城厢区</t>
  </si>
  <si>
    <t>350404_三元区</t>
  </si>
  <si>
    <t>350502_鲤城区</t>
  </si>
  <si>
    <t>350602_芗城区</t>
  </si>
  <si>
    <t>350702_延平区</t>
  </si>
  <si>
    <t>350802_新罗区</t>
  </si>
  <si>
    <t>350902_蕉城区</t>
  </si>
  <si>
    <t>360102_东湖区</t>
  </si>
  <si>
    <t>360202_昌江区</t>
  </si>
  <si>
    <t>360302_安源区</t>
  </si>
  <si>
    <t>360402_濂溪区</t>
  </si>
  <si>
    <t>360502_渝水区</t>
  </si>
  <si>
    <t>360602_月湖区</t>
  </si>
  <si>
    <t>360702_章贡区</t>
  </si>
  <si>
    <t>360802_吉州区</t>
  </si>
  <si>
    <t>360902_袁州区</t>
  </si>
  <si>
    <t>361002_临川区</t>
  </si>
  <si>
    <t>361102_信州区</t>
  </si>
  <si>
    <t>370102_历下区</t>
  </si>
  <si>
    <t>370202_市南区</t>
  </si>
  <si>
    <t>370302_淄川区</t>
  </si>
  <si>
    <t>370402_市中区</t>
  </si>
  <si>
    <t>370502_东营区</t>
  </si>
  <si>
    <t>370602_芝罘区</t>
  </si>
  <si>
    <t>370702_潍城区</t>
  </si>
  <si>
    <t>370811_任城区</t>
  </si>
  <si>
    <t>370902_泰山区</t>
  </si>
  <si>
    <t>371002_环翠区</t>
  </si>
  <si>
    <t>371102_东港区</t>
  </si>
  <si>
    <t>371302_兰山区</t>
  </si>
  <si>
    <t>371402_德城区</t>
  </si>
  <si>
    <t>371502_东昌府区</t>
  </si>
  <si>
    <t>371602_滨城区</t>
  </si>
  <si>
    <t>371702_牡丹区</t>
  </si>
  <si>
    <t>410102_中原区</t>
  </si>
  <si>
    <t>410202_龙亭区</t>
  </si>
  <si>
    <t>410302_老城区</t>
  </si>
  <si>
    <t>410402_新华区</t>
  </si>
  <si>
    <t>410502_文峰区</t>
  </si>
  <si>
    <t>410602_鹤山区</t>
  </si>
  <si>
    <t>410702_红旗区</t>
  </si>
  <si>
    <t>410802_解放区</t>
  </si>
  <si>
    <t>410902_华龙区</t>
  </si>
  <si>
    <t>411002_魏都区</t>
  </si>
  <si>
    <t>411102_源汇区</t>
  </si>
  <si>
    <t>411202_湖滨区</t>
  </si>
  <si>
    <t>411302_宛城区</t>
  </si>
  <si>
    <t>411402_梁园区</t>
  </si>
  <si>
    <t>411502_浉河区</t>
  </si>
  <si>
    <t>411602_川汇区</t>
  </si>
  <si>
    <t>411702_驿城区</t>
  </si>
  <si>
    <t>420102_江岸区</t>
  </si>
  <si>
    <t>420202_黄石港区</t>
  </si>
  <si>
    <t>420302_茅箭区</t>
  </si>
  <si>
    <t>420502_西陵区</t>
  </si>
  <si>
    <t>420602_襄城区</t>
  </si>
  <si>
    <t>420702_梁子湖区</t>
  </si>
  <si>
    <t>420802_东宝区</t>
  </si>
  <si>
    <t>420902_孝南区</t>
  </si>
  <si>
    <t>421002_沙市区</t>
  </si>
  <si>
    <t>421102_黄州区</t>
  </si>
  <si>
    <t>421202_咸安区</t>
  </si>
  <si>
    <t>421303_曾都区</t>
  </si>
  <si>
    <t>422801_恩施市</t>
  </si>
  <si>
    <t>430102_芙蓉区</t>
  </si>
  <si>
    <t>430202_荷塘区</t>
  </si>
  <si>
    <t>430302_雨湖区</t>
  </si>
  <si>
    <t>430405_珠晖区</t>
  </si>
  <si>
    <t>430502_双清区</t>
  </si>
  <si>
    <t>430602_岳阳楼区</t>
  </si>
  <si>
    <t>430702_武陵区</t>
  </si>
  <si>
    <t>430802_永定区</t>
  </si>
  <si>
    <t>430902_资阳区</t>
  </si>
  <si>
    <t>431002_北湖区</t>
  </si>
  <si>
    <t>431102_零陵区</t>
  </si>
  <si>
    <t>431202_鹤城区</t>
  </si>
  <si>
    <t>431302_娄星区</t>
  </si>
  <si>
    <t>433101_吉首市</t>
  </si>
  <si>
    <t>440103_荔湾区</t>
  </si>
  <si>
    <t>440203_武江区</t>
  </si>
  <si>
    <t>440303_罗湖区</t>
  </si>
  <si>
    <t>440402_香洲区</t>
  </si>
  <si>
    <t>440507_龙湖区</t>
  </si>
  <si>
    <t>440604_禅城区</t>
  </si>
  <si>
    <t>440703_蓬江区</t>
  </si>
  <si>
    <t>440802_赤坎区</t>
  </si>
  <si>
    <t>440902_茂南区</t>
  </si>
  <si>
    <t>441202_端州区</t>
  </si>
  <si>
    <t>441302_惠城区</t>
  </si>
  <si>
    <t>441402_梅江区</t>
  </si>
  <si>
    <t>441502_城区</t>
  </si>
  <si>
    <t>441602_源城区</t>
  </si>
  <si>
    <t>441702_江城区</t>
  </si>
  <si>
    <t>441802_清城区</t>
  </si>
  <si>
    <t>445102_湘桥区</t>
  </si>
  <si>
    <t>445202_榕城区</t>
  </si>
  <si>
    <t>445302_云城区</t>
  </si>
  <si>
    <t>450102_兴宁区</t>
  </si>
  <si>
    <t>450202_城中区</t>
  </si>
  <si>
    <t>450302_秀峰区</t>
  </si>
  <si>
    <t>450403_万秀区</t>
  </si>
  <si>
    <t>450502_海城区</t>
  </si>
  <si>
    <t>450602_港口区</t>
  </si>
  <si>
    <t>450702_钦南区</t>
  </si>
  <si>
    <t>450802_港北区</t>
  </si>
  <si>
    <t>450902_玉州区</t>
  </si>
  <si>
    <t>451002_右江区</t>
  </si>
  <si>
    <t>451102_八步区</t>
  </si>
  <si>
    <t>451202_金城江区</t>
  </si>
  <si>
    <t>451302_兴宾区</t>
  </si>
  <si>
    <t>451402_江州区</t>
  </si>
  <si>
    <t>460105_秀英区</t>
  </si>
  <si>
    <t>460202_海棠区</t>
  </si>
  <si>
    <t>460302_南沙区</t>
  </si>
  <si>
    <t>510104_锦江区</t>
  </si>
  <si>
    <t>510302_自流井区</t>
  </si>
  <si>
    <t>510402_东区</t>
  </si>
  <si>
    <t>510502_江阳区</t>
  </si>
  <si>
    <t>510603_旌阳区</t>
  </si>
  <si>
    <t>510703_涪城区</t>
  </si>
  <si>
    <t>510802_利州区</t>
  </si>
  <si>
    <t>510903_船山区</t>
  </si>
  <si>
    <t>511002_市中区</t>
  </si>
  <si>
    <t>511102_市中区</t>
  </si>
  <si>
    <t>511302_顺庆区</t>
  </si>
  <si>
    <t>511402_东坡区</t>
  </si>
  <si>
    <t>511502_翠屏区</t>
  </si>
  <si>
    <t>511602_广安区</t>
  </si>
  <si>
    <t>511702_通川区</t>
  </si>
  <si>
    <t>511802_雨城区</t>
  </si>
  <si>
    <t>511902_巴州区</t>
  </si>
  <si>
    <t>512002_雁江区</t>
  </si>
  <si>
    <t>513201_马尔康市</t>
  </si>
  <si>
    <t>513301_康定市</t>
  </si>
  <si>
    <t>513401_西昌市</t>
  </si>
  <si>
    <t>520102_南明区</t>
  </si>
  <si>
    <t>520201_钟山区</t>
  </si>
  <si>
    <t>520302_红花岗区</t>
  </si>
  <si>
    <t>520402_西秀区</t>
  </si>
  <si>
    <t>520502_七星关区</t>
  </si>
  <si>
    <t>520602_碧江区</t>
  </si>
  <si>
    <t>522301_兴义市</t>
  </si>
  <si>
    <t>522601_凯里市</t>
  </si>
  <si>
    <t>522701_都匀市</t>
  </si>
  <si>
    <t>530102_五华区</t>
  </si>
  <si>
    <t>530302_麒麟区</t>
  </si>
  <si>
    <t>530402_红塔区</t>
  </si>
  <si>
    <t>530502_隆阳区</t>
  </si>
  <si>
    <t>530602_昭阳区</t>
  </si>
  <si>
    <t>530702_古城区</t>
  </si>
  <si>
    <t>530802_思茅区</t>
  </si>
  <si>
    <t>530902_临翔区</t>
  </si>
  <si>
    <t>532301_楚雄市</t>
  </si>
  <si>
    <t>532501_个旧市</t>
  </si>
  <si>
    <t>532601_文山市</t>
  </si>
  <si>
    <t>532801_景洪市</t>
  </si>
  <si>
    <t>532901_大理市</t>
  </si>
  <si>
    <t>533102_瑞丽市</t>
  </si>
  <si>
    <t>533301_泸水市</t>
  </si>
  <si>
    <t>533401_香格里拉市</t>
  </si>
  <si>
    <t>540102_城关区</t>
  </si>
  <si>
    <t>540202_桑珠孜区</t>
  </si>
  <si>
    <t>540302_卡若区</t>
  </si>
  <si>
    <t>540402_巴宜区</t>
  </si>
  <si>
    <t>540502_乃东区</t>
  </si>
  <si>
    <t>540602_色尼区</t>
  </si>
  <si>
    <t>542521_普兰县</t>
  </si>
  <si>
    <t>610102_新城区</t>
  </si>
  <si>
    <t>610202_王益区</t>
  </si>
  <si>
    <t>610302_渭滨区</t>
  </si>
  <si>
    <t>610402_秦都区</t>
  </si>
  <si>
    <t>610502_临渭区</t>
  </si>
  <si>
    <t>610602_宝塔区</t>
  </si>
  <si>
    <t>610702_汉台区</t>
  </si>
  <si>
    <t>610802_榆阳区</t>
  </si>
  <si>
    <t>610902_汉滨区</t>
  </si>
  <si>
    <t>611002_商州区</t>
  </si>
  <si>
    <t>611101_杨陵区</t>
  </si>
  <si>
    <t>620102_城关区</t>
  </si>
  <si>
    <t>620302_金川区</t>
  </si>
  <si>
    <t>620402_白银区</t>
  </si>
  <si>
    <t>620502_秦州区</t>
  </si>
  <si>
    <t>620602_凉州区</t>
  </si>
  <si>
    <t>620702_甘州区</t>
  </si>
  <si>
    <t>620802_崆峒区</t>
  </si>
  <si>
    <t>620902_肃州区</t>
  </si>
  <si>
    <t>621002_西峰区</t>
  </si>
  <si>
    <t>621102_安定区</t>
  </si>
  <si>
    <t>621202_武都区</t>
  </si>
  <si>
    <t>622901_临夏市</t>
  </si>
  <si>
    <t>623001_合作市</t>
  </si>
  <si>
    <t>630102_城东区</t>
  </si>
  <si>
    <t>630202_乐都区</t>
  </si>
  <si>
    <t>632221_门源回族自治县</t>
  </si>
  <si>
    <t>632301_同仁市</t>
  </si>
  <si>
    <t>632521_共和县</t>
  </si>
  <si>
    <t>632621_玛沁县</t>
  </si>
  <si>
    <t>632701_玉树市</t>
  </si>
  <si>
    <t>632801_格尔木市</t>
  </si>
  <si>
    <t>640104_兴庆区</t>
  </si>
  <si>
    <t>640202_大武口区</t>
  </si>
  <si>
    <t>640302_利通区</t>
  </si>
  <si>
    <t>640402_原州区</t>
  </si>
  <si>
    <t>640502_沙坡头区</t>
  </si>
  <si>
    <t>650102_天山区</t>
  </si>
  <si>
    <t>650202_独山子区</t>
  </si>
  <si>
    <t>650402_高昌区</t>
  </si>
  <si>
    <t>650502_伊州区</t>
  </si>
  <si>
    <t>652301_昌吉市</t>
  </si>
  <si>
    <t>652701_博乐市</t>
  </si>
  <si>
    <t>652801_库尔勒市</t>
  </si>
  <si>
    <t>652901_阿克苏市</t>
  </si>
  <si>
    <t>653001_阿图什市</t>
  </si>
  <si>
    <t>653101_喀什市</t>
  </si>
  <si>
    <t>653201_和田市</t>
  </si>
  <si>
    <t>654002_伊宁市</t>
  </si>
  <si>
    <t>654201_塔城市</t>
  </si>
  <si>
    <t>654301_阿勒泰市</t>
  </si>
  <si>
    <t>110102_西城区</t>
  </si>
  <si>
    <t>120102_河东区</t>
  </si>
  <si>
    <t>310104_徐汇区</t>
  </si>
  <si>
    <t>500102_涪陵区</t>
  </si>
  <si>
    <t>6202_嘉峪关市</t>
  </si>
  <si>
    <t>659002_阿拉尔市</t>
  </si>
  <si>
    <t>130104_桥西区</t>
  </si>
  <si>
    <t>130203_路北区</t>
  </si>
  <si>
    <t>130303_山海关区</t>
  </si>
  <si>
    <t>130403_丛台区</t>
  </si>
  <si>
    <t>130503_信都区</t>
  </si>
  <si>
    <t>130606_莲池区</t>
  </si>
  <si>
    <t>130703_桥西区</t>
  </si>
  <si>
    <t>130803_双滦区</t>
  </si>
  <si>
    <t>130903_运河区</t>
  </si>
  <si>
    <t>131003_广阳区</t>
  </si>
  <si>
    <t>131103_冀州区</t>
  </si>
  <si>
    <t>131402_容城县</t>
  </si>
  <si>
    <t>140106_迎泽区</t>
  </si>
  <si>
    <t>140213_平城区</t>
  </si>
  <si>
    <t>140303_矿区</t>
  </si>
  <si>
    <t>140404_上党区</t>
  </si>
  <si>
    <t>140521_沁水县</t>
  </si>
  <si>
    <t>140603_平鲁区</t>
  </si>
  <si>
    <t>140703_太谷区</t>
  </si>
  <si>
    <t>140821_临猗县</t>
  </si>
  <si>
    <t>140921_定襄县</t>
  </si>
  <si>
    <t>141021_曲沃县</t>
  </si>
  <si>
    <t>141121_文水县</t>
  </si>
  <si>
    <t>150103_回民区</t>
  </si>
  <si>
    <t>150203_昆都仑区</t>
  </si>
  <si>
    <t>150303_海南区</t>
  </si>
  <si>
    <t>150403_元宝山区</t>
  </si>
  <si>
    <t>150521_科尔沁左翼中旗</t>
  </si>
  <si>
    <t>150603_康巴什区</t>
  </si>
  <si>
    <t>150703_扎赉诺尔区</t>
  </si>
  <si>
    <t>150821_五原县</t>
  </si>
  <si>
    <t>150921_卓资县</t>
  </si>
  <si>
    <t>152202_阿尔山市</t>
  </si>
  <si>
    <t>152502_锡林浩特市</t>
  </si>
  <si>
    <t>152922_阿拉善右旗</t>
  </si>
  <si>
    <t>210103_沈河区</t>
  </si>
  <si>
    <t>210203_西岗区</t>
  </si>
  <si>
    <t>210303_铁西区</t>
  </si>
  <si>
    <t>210403_东洲区</t>
  </si>
  <si>
    <t>210503_溪湖区</t>
  </si>
  <si>
    <t>210603_振兴区</t>
  </si>
  <si>
    <t>210703_凌河区</t>
  </si>
  <si>
    <t>210803_西市区</t>
  </si>
  <si>
    <t>210903_新邱区</t>
  </si>
  <si>
    <t>211003_文圣区</t>
  </si>
  <si>
    <t>211103_兴隆台区</t>
  </si>
  <si>
    <t>211204_清河区</t>
  </si>
  <si>
    <t>211303_龙城区</t>
  </si>
  <si>
    <t>211403_龙港区</t>
  </si>
  <si>
    <t>220103_宽城区</t>
  </si>
  <si>
    <t>220203_龙潭区</t>
  </si>
  <si>
    <t>220303_铁东区</t>
  </si>
  <si>
    <t>220403_西安区</t>
  </si>
  <si>
    <t>220503_二道江区</t>
  </si>
  <si>
    <t>220605_江源区</t>
  </si>
  <si>
    <t>220721_前郭尔罗斯蒙古族自治县</t>
  </si>
  <si>
    <t>220821_镇赉县</t>
  </si>
  <si>
    <t>222402_图们市</t>
  </si>
  <si>
    <t>230103_南岗区</t>
  </si>
  <si>
    <t>230203_建华区</t>
  </si>
  <si>
    <t>230303_恒山区</t>
  </si>
  <si>
    <t>230403_工农区</t>
  </si>
  <si>
    <t>230503_岭东区</t>
  </si>
  <si>
    <t>230603_龙凤区</t>
  </si>
  <si>
    <t>230718_乌翠区</t>
  </si>
  <si>
    <t>230804_前进区</t>
  </si>
  <si>
    <t>230903_桃山区</t>
  </si>
  <si>
    <t>231003_阳明区</t>
  </si>
  <si>
    <t>231123_逊克县</t>
  </si>
  <si>
    <t>231221_望奎县</t>
  </si>
  <si>
    <t>232721_呼玛县</t>
  </si>
  <si>
    <t>320104_秦淮区</t>
  </si>
  <si>
    <t>320206_惠山区</t>
  </si>
  <si>
    <t>320303_云龙区</t>
  </si>
  <si>
    <t>320404_钟楼区</t>
  </si>
  <si>
    <t>320506_吴中区</t>
  </si>
  <si>
    <t>320613_崇川区</t>
  </si>
  <si>
    <t>320706_海州区</t>
  </si>
  <si>
    <t>320804_淮阴区</t>
  </si>
  <si>
    <t>320903_盐都区</t>
  </si>
  <si>
    <t>321003_邗江区</t>
  </si>
  <si>
    <t>321111_润州区</t>
  </si>
  <si>
    <t>321203_高港区</t>
  </si>
  <si>
    <t>321311_宿豫区</t>
  </si>
  <si>
    <t>330105_拱墅区</t>
  </si>
  <si>
    <t>330205_江北区</t>
  </si>
  <si>
    <t>330303_龙湾区</t>
  </si>
  <si>
    <t>330411_秀洲区</t>
  </si>
  <si>
    <t>330503_南浔区</t>
  </si>
  <si>
    <t>330603_柯桥区</t>
  </si>
  <si>
    <t>330703_金东区</t>
  </si>
  <si>
    <t>330803_衢江区</t>
  </si>
  <si>
    <t>330903_普陀区</t>
  </si>
  <si>
    <t>331003_黄岩区</t>
  </si>
  <si>
    <t>331121_青田县</t>
  </si>
  <si>
    <t>340103_庐阳区</t>
  </si>
  <si>
    <t>340207_鸠江区</t>
  </si>
  <si>
    <t>340303_蚌山区</t>
  </si>
  <si>
    <t>340403_田家庵区</t>
  </si>
  <si>
    <t>340504_雨山区</t>
  </si>
  <si>
    <t>340603_相山区</t>
  </si>
  <si>
    <t>340706_义安区</t>
  </si>
  <si>
    <t>340803_大观区</t>
  </si>
  <si>
    <t>341003_黄山区</t>
  </si>
  <si>
    <t>341103_南谯区</t>
  </si>
  <si>
    <t>341203_颍东区</t>
  </si>
  <si>
    <t>341321_砀山县</t>
  </si>
  <si>
    <t>341503_裕安区</t>
  </si>
  <si>
    <t>341621_涡阳县</t>
  </si>
  <si>
    <t>341721_东至县</t>
  </si>
  <si>
    <t>341821_郎溪县</t>
  </si>
  <si>
    <t>350103_台江区</t>
  </si>
  <si>
    <t>350205_海沧区</t>
  </si>
  <si>
    <t>350303_涵江区</t>
  </si>
  <si>
    <t>350405_沙县区</t>
  </si>
  <si>
    <t>350503_丰泽区</t>
  </si>
  <si>
    <t>350603_龙文区</t>
  </si>
  <si>
    <t>350703_建阳区</t>
  </si>
  <si>
    <t>350803_永定区</t>
  </si>
  <si>
    <t>350921_霞浦县</t>
  </si>
  <si>
    <t>360103_西湖区</t>
  </si>
  <si>
    <t>360203_珠山区</t>
  </si>
  <si>
    <t>360313_湘东区</t>
  </si>
  <si>
    <t>360403_浔阳区</t>
  </si>
  <si>
    <t>360521_分宜县</t>
  </si>
  <si>
    <t>360603_余江区</t>
  </si>
  <si>
    <t>360703_南康区</t>
  </si>
  <si>
    <t>360803_青原区</t>
  </si>
  <si>
    <t>360921_奉新县</t>
  </si>
  <si>
    <t>361003_东乡区</t>
  </si>
  <si>
    <t>361103_广丰区</t>
  </si>
  <si>
    <t>370103_市中区</t>
  </si>
  <si>
    <t>370203_市北区</t>
  </si>
  <si>
    <t>370303_张店区</t>
  </si>
  <si>
    <t>370403_薛城区</t>
  </si>
  <si>
    <t>370503_河口区</t>
  </si>
  <si>
    <t>370611_福山区</t>
  </si>
  <si>
    <t>370703_寒亭区</t>
  </si>
  <si>
    <t>370812_兖州区</t>
  </si>
  <si>
    <t>370911_岱岳区</t>
  </si>
  <si>
    <t>371003_文登区</t>
  </si>
  <si>
    <t>371103_岚山区</t>
  </si>
  <si>
    <t>371311_罗庄区</t>
  </si>
  <si>
    <t>371403_陵城区</t>
  </si>
  <si>
    <t>371503_茌平区</t>
  </si>
  <si>
    <t>371603_沾化区</t>
  </si>
  <si>
    <t>371703_定陶区</t>
  </si>
  <si>
    <t>410103_二七区</t>
  </si>
  <si>
    <t>410203_顺河回族区</t>
  </si>
  <si>
    <t>410303_西工区</t>
  </si>
  <si>
    <t>410403_卫东区</t>
  </si>
  <si>
    <t>410503_北关区</t>
  </si>
  <si>
    <t>410603_山城区</t>
  </si>
  <si>
    <t>410703_卫滨区</t>
  </si>
  <si>
    <t>410803_中站区</t>
  </si>
  <si>
    <t>410922_清丰县</t>
  </si>
  <si>
    <t>411003_建安区</t>
  </si>
  <si>
    <t>411103_郾城区</t>
  </si>
  <si>
    <t>411203_陕州区</t>
  </si>
  <si>
    <t>411303_卧龙区</t>
  </si>
  <si>
    <t>411403_睢阳区</t>
  </si>
  <si>
    <t>411503_平桥区</t>
  </si>
  <si>
    <t>411603_淮阳区</t>
  </si>
  <si>
    <t>411721_西平县</t>
  </si>
  <si>
    <t>420103_江汉区</t>
  </si>
  <si>
    <t>420203_西塞山区</t>
  </si>
  <si>
    <t>420303_张湾区</t>
  </si>
  <si>
    <t>420503_伍家岗区</t>
  </si>
  <si>
    <t>420606_樊城区</t>
  </si>
  <si>
    <t>420703_华容区</t>
  </si>
  <si>
    <t>420804_掇刀区</t>
  </si>
  <si>
    <t>420921_孝昌县</t>
  </si>
  <si>
    <t>421003_荆州区</t>
  </si>
  <si>
    <t>421121_团风县</t>
  </si>
  <si>
    <t>421221_嘉鱼县</t>
  </si>
  <si>
    <t>421321_随县</t>
  </si>
  <si>
    <t>422802_利川市</t>
  </si>
  <si>
    <t>430103_天心区</t>
  </si>
  <si>
    <t>430203_芦淞区</t>
  </si>
  <si>
    <t>430304_岳塘区</t>
  </si>
  <si>
    <t>430406_雁峰区</t>
  </si>
  <si>
    <t>430503_大祥区</t>
  </si>
  <si>
    <t>430603_云溪区</t>
  </si>
  <si>
    <t>430703_鼎城区</t>
  </si>
  <si>
    <t>430811_武陵源区</t>
  </si>
  <si>
    <t>430903_赫山区</t>
  </si>
  <si>
    <t>431003_苏仙区</t>
  </si>
  <si>
    <t>431103_冷水滩区</t>
  </si>
  <si>
    <t>431221_中方县</t>
  </si>
  <si>
    <t>431321_双峰县</t>
  </si>
  <si>
    <t>433122_泸溪县</t>
  </si>
  <si>
    <t>440104_越秀区</t>
  </si>
  <si>
    <t>440204_浈江区</t>
  </si>
  <si>
    <t>440304_福田区</t>
  </si>
  <si>
    <t>440403_斗门区</t>
  </si>
  <si>
    <t>440511_金平区</t>
  </si>
  <si>
    <t>440605_南海区</t>
  </si>
  <si>
    <t>440704_江海区</t>
  </si>
  <si>
    <t>440803_霞山区</t>
  </si>
  <si>
    <t>440904_电白区</t>
  </si>
  <si>
    <t>441203_鼎湖区</t>
  </si>
  <si>
    <t>441303_惠阳区</t>
  </si>
  <si>
    <t>441403_梅县区</t>
  </si>
  <si>
    <t>441521_海丰县</t>
  </si>
  <si>
    <t>441621_紫金县</t>
  </si>
  <si>
    <t>441704_阳东区</t>
  </si>
  <si>
    <t>441803_清新区</t>
  </si>
  <si>
    <t>445103_潮安区</t>
  </si>
  <si>
    <t>445203_揭东区</t>
  </si>
  <si>
    <t>445303_云安区</t>
  </si>
  <si>
    <t>450103_青秀区</t>
  </si>
  <si>
    <t>450203_鱼峰区</t>
  </si>
  <si>
    <t>450303_叠彩区</t>
  </si>
  <si>
    <t>450405_长洲区</t>
  </si>
  <si>
    <t>450503_银海区</t>
  </si>
  <si>
    <t>450603_防城区</t>
  </si>
  <si>
    <t>450703_钦北区</t>
  </si>
  <si>
    <t>450803_港南区</t>
  </si>
  <si>
    <t>450903_福绵区</t>
  </si>
  <si>
    <t>451003_田阳区</t>
  </si>
  <si>
    <t>451103_平桂区</t>
  </si>
  <si>
    <t>451203_宜州区</t>
  </si>
  <si>
    <t>451321_忻城县</t>
  </si>
  <si>
    <t>451421_扶绥县</t>
  </si>
  <si>
    <t>460106_龙华区</t>
  </si>
  <si>
    <t>460203_吉阳区</t>
  </si>
  <si>
    <t>460303_西沙区</t>
  </si>
  <si>
    <t>510105_青羊区</t>
  </si>
  <si>
    <t>510303_贡井区</t>
  </si>
  <si>
    <t>510403_西区</t>
  </si>
  <si>
    <t>510503_纳溪区</t>
  </si>
  <si>
    <t>510604_罗江区</t>
  </si>
  <si>
    <t>510704_游仙区</t>
  </si>
  <si>
    <t>510811_昭化区</t>
  </si>
  <si>
    <t>510904_安居区</t>
  </si>
  <si>
    <t>511011_东兴区</t>
  </si>
  <si>
    <t>511111_沙湾区</t>
  </si>
  <si>
    <t>511303_高坪区</t>
  </si>
  <si>
    <t>511403_彭山区</t>
  </si>
  <si>
    <t>511503_南溪区</t>
  </si>
  <si>
    <t>511603_前锋区</t>
  </si>
  <si>
    <t>511703_达川区</t>
  </si>
  <si>
    <t>511803_名山区</t>
  </si>
  <si>
    <t>511903_恩阳区</t>
  </si>
  <si>
    <t>512021_安岳县</t>
  </si>
  <si>
    <t>513221_汶川县</t>
  </si>
  <si>
    <t>513322_泸定县</t>
  </si>
  <si>
    <t>513402_会理市</t>
  </si>
  <si>
    <t>520103_云岩区</t>
  </si>
  <si>
    <t>520203_六枝特区</t>
  </si>
  <si>
    <t>520303_汇川区</t>
  </si>
  <si>
    <t>520403_平坝区</t>
  </si>
  <si>
    <t>520521_大方县</t>
  </si>
  <si>
    <t>520603_万山区</t>
  </si>
  <si>
    <t>522302_兴仁市</t>
  </si>
  <si>
    <t>522622_黄平县</t>
  </si>
  <si>
    <t>522702_福泉市</t>
  </si>
  <si>
    <t>530103_盘龙区</t>
  </si>
  <si>
    <t>530303_沾益区</t>
  </si>
  <si>
    <t>530403_江川区</t>
  </si>
  <si>
    <t>530521_施甸县</t>
  </si>
  <si>
    <t>530621_鲁甸县</t>
  </si>
  <si>
    <t>530721_玉龙纳西族自治县</t>
  </si>
  <si>
    <t>530821_宁洱哈尼族彝族自治县</t>
  </si>
  <si>
    <t>530921_凤庆县</t>
  </si>
  <si>
    <t>532302_禄丰市</t>
  </si>
  <si>
    <t>532502_开远市</t>
  </si>
  <si>
    <t>532622_砚山县</t>
  </si>
  <si>
    <t>532822_勐海县</t>
  </si>
  <si>
    <t>532922_漾濞彝族自治县</t>
  </si>
  <si>
    <t>533103_芒市</t>
  </si>
  <si>
    <t>533323_福贡县</t>
  </si>
  <si>
    <t>533422_德钦县</t>
  </si>
  <si>
    <t>540103_堆龙德庆区</t>
  </si>
  <si>
    <t>540221_南木林县</t>
  </si>
  <si>
    <t>540321_江达县</t>
  </si>
  <si>
    <t>540421_工布江达县</t>
  </si>
  <si>
    <t>540521_扎囊县</t>
  </si>
  <si>
    <t>540621_嘉黎县</t>
  </si>
  <si>
    <t>542522_札达县</t>
  </si>
  <si>
    <t>610103_碑林区</t>
  </si>
  <si>
    <t>610203_印台区</t>
  </si>
  <si>
    <t>610303_金台区</t>
  </si>
  <si>
    <t>610404_渭城区</t>
  </si>
  <si>
    <t>610503_华州区</t>
  </si>
  <si>
    <t>610603_安塞区</t>
  </si>
  <si>
    <t>610703_南郑区</t>
  </si>
  <si>
    <t>610803_横山区</t>
  </si>
  <si>
    <t>610921_汉阴县</t>
  </si>
  <si>
    <t>611021_洛南县</t>
  </si>
  <si>
    <t>620103_七里河区</t>
  </si>
  <si>
    <t>620321_永昌县</t>
  </si>
  <si>
    <t>620403_平川区</t>
  </si>
  <si>
    <t>620503_麦积区</t>
  </si>
  <si>
    <t>620621_民勤县</t>
  </si>
  <si>
    <t>620721_肃南裕固族自治县</t>
  </si>
  <si>
    <t>620821_泾川县</t>
  </si>
  <si>
    <t>620921_金塔县</t>
  </si>
  <si>
    <t>621021_庆城县</t>
  </si>
  <si>
    <t>621121_通渭县</t>
  </si>
  <si>
    <t>621221_成县</t>
  </si>
  <si>
    <t>622921_临夏县</t>
  </si>
  <si>
    <t>623021_临潭县</t>
  </si>
  <si>
    <t>630103_城中区</t>
  </si>
  <si>
    <t>630203_平安区</t>
  </si>
  <si>
    <t>632222_祁连县</t>
  </si>
  <si>
    <t>632322_尖扎县</t>
  </si>
  <si>
    <t>632522_同德县</t>
  </si>
  <si>
    <t>632622_班玛县</t>
  </si>
  <si>
    <t>632722_杂多县</t>
  </si>
  <si>
    <t>632802_德令哈市</t>
  </si>
  <si>
    <t>640105_西夏区</t>
  </si>
  <si>
    <t>640205_惠农区</t>
  </si>
  <si>
    <t>640303_红寺堡区</t>
  </si>
  <si>
    <t>640422_西吉县</t>
  </si>
  <si>
    <t>640521_中宁县</t>
  </si>
  <si>
    <t>650103_沙依巴克区</t>
  </si>
  <si>
    <t>650203_克拉玛依区</t>
  </si>
  <si>
    <t>650421_鄯善县</t>
  </si>
  <si>
    <t>650521_巴里坤哈萨克自治县</t>
  </si>
  <si>
    <t>652302_阜康市</t>
  </si>
  <si>
    <t>652702_阿拉山口市</t>
  </si>
  <si>
    <t>652822_轮台县</t>
  </si>
  <si>
    <t>652902_库车市</t>
  </si>
  <si>
    <t>653022_阿克陶县</t>
  </si>
  <si>
    <t>653121_疏附县</t>
  </si>
  <si>
    <t>653221_和田县</t>
  </si>
  <si>
    <t>654003_奎屯市</t>
  </si>
  <si>
    <t>654202_乌苏市</t>
  </si>
  <si>
    <t>654321_布尔津县</t>
  </si>
  <si>
    <t>110105_朝阳区</t>
  </si>
  <si>
    <t>120103_河西区</t>
  </si>
  <si>
    <t>310105_长宁区</t>
  </si>
  <si>
    <t>500103_渝中区</t>
  </si>
  <si>
    <t>659003_图木舒克市</t>
  </si>
  <si>
    <t>130105_新华区</t>
  </si>
  <si>
    <t>130204_古冶区</t>
  </si>
  <si>
    <t>130304_北戴河区</t>
  </si>
  <si>
    <t>130404_复兴区</t>
  </si>
  <si>
    <t>130505_任泽区</t>
  </si>
  <si>
    <t>130607_满城区</t>
  </si>
  <si>
    <t>130705_宣化区</t>
  </si>
  <si>
    <t>130804_鹰手营子矿区</t>
  </si>
  <si>
    <t>130921_沧县</t>
  </si>
  <si>
    <t>131022_固安县</t>
  </si>
  <si>
    <t>131121_枣强县</t>
  </si>
  <si>
    <t>131403_安新县</t>
  </si>
  <si>
    <t>140107_杏花岭区</t>
  </si>
  <si>
    <t>140214_云冈区</t>
  </si>
  <si>
    <t>140311_郊区</t>
  </si>
  <si>
    <t>140405_屯留区</t>
  </si>
  <si>
    <t>140522_阳城县</t>
  </si>
  <si>
    <t>140621_山阴县</t>
  </si>
  <si>
    <t>140721_榆社县</t>
  </si>
  <si>
    <t>140822_万荣县</t>
  </si>
  <si>
    <t>140922_五台县</t>
  </si>
  <si>
    <t>141022_翼城县</t>
  </si>
  <si>
    <t>141122_交城县</t>
  </si>
  <si>
    <t>150104_玉泉区</t>
  </si>
  <si>
    <t>150204_青山区</t>
  </si>
  <si>
    <t>150304_乌达区</t>
  </si>
  <si>
    <t>150404_松山区</t>
  </si>
  <si>
    <t>150522_科尔沁左翼后旗</t>
  </si>
  <si>
    <t>150621_达拉特旗</t>
  </si>
  <si>
    <t>150721_阿荣旗</t>
  </si>
  <si>
    <t>150822_磴口县</t>
  </si>
  <si>
    <t>150922_化德县</t>
  </si>
  <si>
    <t>152221_科尔沁右翼前旗</t>
  </si>
  <si>
    <t>152522_阿巴嘎旗</t>
  </si>
  <si>
    <t>152923_额济纳旗</t>
  </si>
  <si>
    <t>210104_大东区</t>
  </si>
  <si>
    <t>210204_沙河口区</t>
  </si>
  <si>
    <t>210304_立山区</t>
  </si>
  <si>
    <t>210404_望花区</t>
  </si>
  <si>
    <t>210504_明山区</t>
  </si>
  <si>
    <t>210604_振安区</t>
  </si>
  <si>
    <t>210711_太和区</t>
  </si>
  <si>
    <t>210804_鲅鱼圈区</t>
  </si>
  <si>
    <t>210904_太平区</t>
  </si>
  <si>
    <t>211004_宏伟区</t>
  </si>
  <si>
    <t>211104_大洼区</t>
  </si>
  <si>
    <t>211221_铁岭县</t>
  </si>
  <si>
    <t>211321_朝阳县</t>
  </si>
  <si>
    <t>211404_南票区</t>
  </si>
  <si>
    <t>220104_朝阳区</t>
  </si>
  <si>
    <t>220204_船营区</t>
  </si>
  <si>
    <t>220322_梨树县</t>
  </si>
  <si>
    <t>220421_东丰县</t>
  </si>
  <si>
    <t>220521_通化县</t>
  </si>
  <si>
    <t>220621_抚松县</t>
  </si>
  <si>
    <t>220722_长岭县</t>
  </si>
  <si>
    <t>220822_通榆县</t>
  </si>
  <si>
    <t>222403_敦化市</t>
  </si>
  <si>
    <t>230104_道外区</t>
  </si>
  <si>
    <t>230204_铁锋区</t>
  </si>
  <si>
    <t>230304_滴道区</t>
  </si>
  <si>
    <t>230404_南山区</t>
  </si>
  <si>
    <t>230505_四方台区</t>
  </si>
  <si>
    <t>230604_让胡路区</t>
  </si>
  <si>
    <t>230719_友好区</t>
  </si>
  <si>
    <t>230805_东风区</t>
  </si>
  <si>
    <t>230904_茄子河区</t>
  </si>
  <si>
    <t>231004_爱民区</t>
  </si>
  <si>
    <t>231124_孙吴县</t>
  </si>
  <si>
    <t>231222_兰西县</t>
  </si>
  <si>
    <t>232722_塔河县</t>
  </si>
  <si>
    <t>320105_建邺区</t>
  </si>
  <si>
    <t>320211_滨湖区</t>
  </si>
  <si>
    <t>320305_贾汪区</t>
  </si>
  <si>
    <t>320411_新北区</t>
  </si>
  <si>
    <t>320507_相城区</t>
  </si>
  <si>
    <t>320614_海门区</t>
  </si>
  <si>
    <t>320707_赣榆区</t>
  </si>
  <si>
    <t>320812_清江浦区</t>
  </si>
  <si>
    <t>320904_大丰区</t>
  </si>
  <si>
    <t>321012_江都区</t>
  </si>
  <si>
    <t>321112_丹徒区</t>
  </si>
  <si>
    <t>321204_姜堰区</t>
  </si>
  <si>
    <t>321322_沭阳县</t>
  </si>
  <si>
    <t>330106_西湖区</t>
  </si>
  <si>
    <t>330206_北仑区</t>
  </si>
  <si>
    <t>330304_瓯海区</t>
  </si>
  <si>
    <t>330421_嘉善县</t>
  </si>
  <si>
    <t>330521_德清县</t>
  </si>
  <si>
    <t>330604_上虞区</t>
  </si>
  <si>
    <t>330723_武义县</t>
  </si>
  <si>
    <t>330822_常山县</t>
  </si>
  <si>
    <t>330921_岱山县</t>
  </si>
  <si>
    <t>331004_路桥区</t>
  </si>
  <si>
    <t>331122_缙云县</t>
  </si>
  <si>
    <t>340104_蜀山区</t>
  </si>
  <si>
    <t>340209_弋江区</t>
  </si>
  <si>
    <t>340304_禹会区</t>
  </si>
  <si>
    <t>340404_谢家集区</t>
  </si>
  <si>
    <t>340506_博望区</t>
  </si>
  <si>
    <t>340604_烈山区</t>
  </si>
  <si>
    <t>340711_郊区</t>
  </si>
  <si>
    <t>340811_宜秀区</t>
  </si>
  <si>
    <t>341004_徽州区</t>
  </si>
  <si>
    <t>341122_来安县</t>
  </si>
  <si>
    <t>341204_颍泉区</t>
  </si>
  <si>
    <t>341322_萧县</t>
  </si>
  <si>
    <t>341504_叶集区</t>
  </si>
  <si>
    <t>341622_蒙城县</t>
  </si>
  <si>
    <t>341722_石台县</t>
  </si>
  <si>
    <t>341823_泾县</t>
  </si>
  <si>
    <t>350104_仓山区</t>
  </si>
  <si>
    <t>350206_湖里区</t>
  </si>
  <si>
    <t>350304_荔城区</t>
  </si>
  <si>
    <t>350421_明溪县</t>
  </si>
  <si>
    <t>350504_洛江区</t>
  </si>
  <si>
    <t>350604_龙海区</t>
  </si>
  <si>
    <t>350721_顺昌县</t>
  </si>
  <si>
    <t>350821_长汀县</t>
  </si>
  <si>
    <t>350922_古田县</t>
  </si>
  <si>
    <t>360104_青云谱区</t>
  </si>
  <si>
    <t>360222_浮梁县</t>
  </si>
  <si>
    <t>360321_莲花县</t>
  </si>
  <si>
    <t>360404_柴桑区</t>
  </si>
  <si>
    <t>360681_贵溪市</t>
  </si>
  <si>
    <t>360704_赣县区</t>
  </si>
  <si>
    <t>360821_吉安县</t>
  </si>
  <si>
    <t>360922_万载县</t>
  </si>
  <si>
    <t>361021_南城县</t>
  </si>
  <si>
    <t>361104_广信区</t>
  </si>
  <si>
    <t>370104_槐荫区</t>
  </si>
  <si>
    <t>370211_黄岛区</t>
  </si>
  <si>
    <t>370304_博山区</t>
  </si>
  <si>
    <t>370404_峄城区</t>
  </si>
  <si>
    <t>370505_垦利区</t>
  </si>
  <si>
    <t>370612_牟平区</t>
  </si>
  <si>
    <t>370704_坊子区</t>
  </si>
  <si>
    <t>370826_微山县</t>
  </si>
  <si>
    <t>370921_宁阳县</t>
  </si>
  <si>
    <t>371082_荣成市</t>
  </si>
  <si>
    <t>371121_五莲县</t>
  </si>
  <si>
    <t>371312_河东区</t>
  </si>
  <si>
    <t>371422_宁津县</t>
  </si>
  <si>
    <t>371521_阳谷县</t>
  </si>
  <si>
    <t>371621_惠民县</t>
  </si>
  <si>
    <t>371721_曹县</t>
  </si>
  <si>
    <t>410104_管城回族区</t>
  </si>
  <si>
    <t>410204_鼓楼区</t>
  </si>
  <si>
    <t>410304_瀍河回族区</t>
  </si>
  <si>
    <t>410404_石龙区</t>
  </si>
  <si>
    <t>410505_殷都区</t>
  </si>
  <si>
    <t>410611_淇滨区</t>
  </si>
  <si>
    <t>410704_凤泉区</t>
  </si>
  <si>
    <t>410804_马村区</t>
  </si>
  <si>
    <t>410923_南乐县</t>
  </si>
  <si>
    <t>411024_鄢陵县</t>
  </si>
  <si>
    <t>411104_召陵区</t>
  </si>
  <si>
    <t>411221_渑池县</t>
  </si>
  <si>
    <t>411321_南召县</t>
  </si>
  <si>
    <t>411521_罗山县</t>
  </si>
  <si>
    <t>411621_扶沟县</t>
  </si>
  <si>
    <t>411722_上蔡县</t>
  </si>
  <si>
    <t>420104_硚口区</t>
  </si>
  <si>
    <t>420204_下陆区</t>
  </si>
  <si>
    <t>420304_郧阳区</t>
  </si>
  <si>
    <t>420504_点军区</t>
  </si>
  <si>
    <t>420607_襄州区</t>
  </si>
  <si>
    <t>420704_鄂城区</t>
  </si>
  <si>
    <t>420822_沙洋县</t>
  </si>
  <si>
    <t>420922_大悟县</t>
  </si>
  <si>
    <t>421022_公安县</t>
  </si>
  <si>
    <t>421122_红安县</t>
  </si>
  <si>
    <t>421222_通城县</t>
  </si>
  <si>
    <t>421381_广水市</t>
  </si>
  <si>
    <t>422822_建始县</t>
  </si>
  <si>
    <t>430104_岳麓区</t>
  </si>
  <si>
    <t>430204_石峰区</t>
  </si>
  <si>
    <t>430321_湘潭县</t>
  </si>
  <si>
    <t>430407_石鼓区</t>
  </si>
  <si>
    <t>430511_北塔区</t>
  </si>
  <si>
    <t>430611_君山区</t>
  </si>
  <si>
    <t>430721_安乡县</t>
  </si>
  <si>
    <t>430821_慈利县</t>
  </si>
  <si>
    <t>430921_南县</t>
  </si>
  <si>
    <t>431021_桂阳县</t>
  </si>
  <si>
    <t>431122_东安县</t>
  </si>
  <si>
    <t>431222_沅陵县</t>
  </si>
  <si>
    <t>431322_新化县</t>
  </si>
  <si>
    <t>433123_凤凰县</t>
  </si>
  <si>
    <t>440105_海珠区</t>
  </si>
  <si>
    <t>440205_曲江区</t>
  </si>
  <si>
    <t>440305_南山区</t>
  </si>
  <si>
    <t>440404_金湾区</t>
  </si>
  <si>
    <t>440512_濠江区</t>
  </si>
  <si>
    <t>440606_顺德区</t>
  </si>
  <si>
    <t>440705_新会区</t>
  </si>
  <si>
    <t>440804_坡头区</t>
  </si>
  <si>
    <t>440981_高州市</t>
  </si>
  <si>
    <t>441204_高要区</t>
  </si>
  <si>
    <t>441322_博罗县</t>
  </si>
  <si>
    <t>441422_大埔县</t>
  </si>
  <si>
    <t>441523_陆河县</t>
  </si>
  <si>
    <t>441622_龙川县</t>
  </si>
  <si>
    <t>441721_阳西县</t>
  </si>
  <si>
    <t>441821_佛冈县</t>
  </si>
  <si>
    <t>445122_饶平县</t>
  </si>
  <si>
    <t>445222_揭西县</t>
  </si>
  <si>
    <t>445321_新兴县</t>
  </si>
  <si>
    <t>450105_江南区</t>
  </si>
  <si>
    <t>450204_柳南区</t>
  </si>
  <si>
    <t>450304_象山区</t>
  </si>
  <si>
    <t>450406_龙圩区</t>
  </si>
  <si>
    <t>450512_铁山港区</t>
  </si>
  <si>
    <t>450621_上思县</t>
  </si>
  <si>
    <t>450721_灵山县</t>
  </si>
  <si>
    <t>450804_覃塘区</t>
  </si>
  <si>
    <t>450921_容县</t>
  </si>
  <si>
    <t>451022_田东县</t>
  </si>
  <si>
    <t>451121_昭平县</t>
  </si>
  <si>
    <t>451221_南丹县</t>
  </si>
  <si>
    <t>451322_象州县</t>
  </si>
  <si>
    <t>451422_宁明县</t>
  </si>
  <si>
    <t>460107_琼山区</t>
  </si>
  <si>
    <t>460204_天涯区</t>
  </si>
  <si>
    <t>510106_金牛区</t>
  </si>
  <si>
    <t>510304_大安区</t>
  </si>
  <si>
    <t>510411_仁和区</t>
  </si>
  <si>
    <t>510504_龙马潭区</t>
  </si>
  <si>
    <t>510623_中江县</t>
  </si>
  <si>
    <t>510705_安州区</t>
  </si>
  <si>
    <t>510812_朝天区</t>
  </si>
  <si>
    <t>510921_蓬溪县</t>
  </si>
  <si>
    <t>511024_威远县</t>
  </si>
  <si>
    <t>511112_五通桥区</t>
  </si>
  <si>
    <t>511304_嘉陵区</t>
  </si>
  <si>
    <t>511421_仁寿县</t>
  </si>
  <si>
    <t>511504_叙州区</t>
  </si>
  <si>
    <t>511621_岳池县</t>
  </si>
  <si>
    <t>511722_宣汉县</t>
  </si>
  <si>
    <t>511822_荥经县</t>
  </si>
  <si>
    <t>511921_通江县</t>
  </si>
  <si>
    <t>512022_乐至县</t>
  </si>
  <si>
    <t>513222_理县</t>
  </si>
  <si>
    <t>513323_丹巴县</t>
  </si>
  <si>
    <t>513422_木里藏族自治县</t>
  </si>
  <si>
    <t>520111_花溪区</t>
  </si>
  <si>
    <t>520204_水城区</t>
  </si>
  <si>
    <t>520304_播州区</t>
  </si>
  <si>
    <t>520422_普定县</t>
  </si>
  <si>
    <t>520523_金沙县</t>
  </si>
  <si>
    <t>520621_江口县</t>
  </si>
  <si>
    <t>522323_普安县</t>
  </si>
  <si>
    <t>522623_施秉县</t>
  </si>
  <si>
    <t>522722_荔波县</t>
  </si>
  <si>
    <t>530111_官渡区</t>
  </si>
  <si>
    <t>530304_马龙区</t>
  </si>
  <si>
    <t>530423_通海县</t>
  </si>
  <si>
    <t>530523_龙陵县</t>
  </si>
  <si>
    <t>530622_巧家县</t>
  </si>
  <si>
    <t>530722_永胜县</t>
  </si>
  <si>
    <t>530822_墨江哈尼族自治县</t>
  </si>
  <si>
    <t>530922_云县</t>
  </si>
  <si>
    <t>532322_双柏县</t>
  </si>
  <si>
    <t>532503_蒙自市</t>
  </si>
  <si>
    <t>532623_西畴县</t>
  </si>
  <si>
    <t>532823_勐腊县</t>
  </si>
  <si>
    <t>532923_祥云县</t>
  </si>
  <si>
    <t>533122_梁河县</t>
  </si>
  <si>
    <t>533324_贡山独龙族怒族自治县</t>
  </si>
  <si>
    <t>533423_维西傈僳族自治县</t>
  </si>
  <si>
    <t>540104_达孜区</t>
  </si>
  <si>
    <t>540222_江孜县</t>
  </si>
  <si>
    <t>540322_贡觉县</t>
  </si>
  <si>
    <t>540422_米林县</t>
  </si>
  <si>
    <t>540522_贡嘎县</t>
  </si>
  <si>
    <t>540622_比如县</t>
  </si>
  <si>
    <t>542523_噶尔县</t>
  </si>
  <si>
    <t>610104_莲湖区</t>
  </si>
  <si>
    <t>610204_耀州区</t>
  </si>
  <si>
    <t>610304_陈仓区</t>
  </si>
  <si>
    <t>610422_三原县</t>
  </si>
  <si>
    <t>610522_潼关县</t>
  </si>
  <si>
    <t>610621_延长县</t>
  </si>
  <si>
    <t>610722_城固县</t>
  </si>
  <si>
    <t>610822_府谷县</t>
  </si>
  <si>
    <t>610922_石泉县</t>
  </si>
  <si>
    <t>611022_丹凤县</t>
  </si>
  <si>
    <t>620104_西固区</t>
  </si>
  <si>
    <t>620421_靖远县</t>
  </si>
  <si>
    <t>620521_清水县</t>
  </si>
  <si>
    <t>620622_古浪县</t>
  </si>
  <si>
    <t>620722_民乐县</t>
  </si>
  <si>
    <t>620822_灵台县</t>
  </si>
  <si>
    <t>620922_瓜州县</t>
  </si>
  <si>
    <t>621022_环县</t>
  </si>
  <si>
    <t>621122_陇西县</t>
  </si>
  <si>
    <t>621222_文县</t>
  </si>
  <si>
    <t>622922_康乐县</t>
  </si>
  <si>
    <t>623022_卓尼县</t>
  </si>
  <si>
    <t>630104_城西区</t>
  </si>
  <si>
    <t>630222_民和回族土族自治县</t>
  </si>
  <si>
    <t>632223_海晏县</t>
  </si>
  <si>
    <t>632323_泽库县</t>
  </si>
  <si>
    <t>632523_贵德县</t>
  </si>
  <si>
    <t>632623_甘德县</t>
  </si>
  <si>
    <t>632723_称多县</t>
  </si>
  <si>
    <t>632803_茫崖市</t>
  </si>
  <si>
    <t>640106_金凤区</t>
  </si>
  <si>
    <t>640221_平罗县</t>
  </si>
  <si>
    <t>640323_盐池县</t>
  </si>
  <si>
    <t>640423_隆德县</t>
  </si>
  <si>
    <t>640522_海原县</t>
  </si>
  <si>
    <t>650104_新市区</t>
  </si>
  <si>
    <t>650204_白碱滩区</t>
  </si>
  <si>
    <t>650422_托克逊县</t>
  </si>
  <si>
    <t>650522_伊吾县</t>
  </si>
  <si>
    <t>652323_呼图壁县</t>
  </si>
  <si>
    <t>652722_精河县</t>
  </si>
  <si>
    <t>652823_尉犁县</t>
  </si>
  <si>
    <t>652922_温宿县</t>
  </si>
  <si>
    <t>653023_阿合奇县</t>
  </si>
  <si>
    <t>653122_疏勒县</t>
  </si>
  <si>
    <t>653222_墨玉县</t>
  </si>
  <si>
    <t>654004_霍尔果斯市</t>
  </si>
  <si>
    <t>654203_沙湾市</t>
  </si>
  <si>
    <t>654322_富蕴县</t>
  </si>
  <si>
    <t>110106_丰台区</t>
  </si>
  <si>
    <t>120104_南开区</t>
  </si>
  <si>
    <t>310106_静安区</t>
  </si>
  <si>
    <t>4604_儋州市</t>
  </si>
  <si>
    <t>500104_大渡口区</t>
  </si>
  <si>
    <t>659004_五家渠市</t>
  </si>
  <si>
    <t>130107_井陉矿区</t>
  </si>
  <si>
    <t>130205_开平区</t>
  </si>
  <si>
    <t>130306_抚宁区</t>
  </si>
  <si>
    <t>130406_峰峰矿区</t>
  </si>
  <si>
    <t>130506_南和区</t>
  </si>
  <si>
    <t>130608_清苑区</t>
  </si>
  <si>
    <t>130706_下花园区</t>
  </si>
  <si>
    <t>130821_承德县</t>
  </si>
  <si>
    <t>130922_青县</t>
  </si>
  <si>
    <t>131023_永清县</t>
  </si>
  <si>
    <t>131122_武邑县</t>
  </si>
  <si>
    <t>140108_尖草坪区</t>
  </si>
  <si>
    <t>140215_云州区</t>
  </si>
  <si>
    <t>140321_平定县</t>
  </si>
  <si>
    <t>140406_潞城区</t>
  </si>
  <si>
    <t>140524_陵川县</t>
  </si>
  <si>
    <t>140622_应县</t>
  </si>
  <si>
    <t>140722_左权县</t>
  </si>
  <si>
    <t>140823_闻喜县</t>
  </si>
  <si>
    <t>140923_代县</t>
  </si>
  <si>
    <t>141023_襄汾县</t>
  </si>
  <si>
    <t>141123_兴县</t>
  </si>
  <si>
    <t>150105_赛罕区</t>
  </si>
  <si>
    <t>150205_石拐区</t>
  </si>
  <si>
    <t>150421_阿鲁科尔沁旗</t>
  </si>
  <si>
    <t>150523_开鲁县</t>
  </si>
  <si>
    <t>150622_准格尔旗</t>
  </si>
  <si>
    <t>150722_莫力达瓦达斡尔族自治旗</t>
  </si>
  <si>
    <t>150823_乌拉特前旗</t>
  </si>
  <si>
    <t>150923_商都县</t>
  </si>
  <si>
    <t>152222_科尔沁右翼中旗</t>
  </si>
  <si>
    <t>152523_苏尼特左旗</t>
  </si>
  <si>
    <t>210105_皇姑区</t>
  </si>
  <si>
    <t>210211_甘井子区</t>
  </si>
  <si>
    <t>210311_千山区</t>
  </si>
  <si>
    <t>210411_顺城区</t>
  </si>
  <si>
    <t>210505_南芬区</t>
  </si>
  <si>
    <t>210624_宽甸满族自治县</t>
  </si>
  <si>
    <t>210726_黑山县</t>
  </si>
  <si>
    <t>210811_老边区</t>
  </si>
  <si>
    <t>210905_清河门区</t>
  </si>
  <si>
    <t>211005_弓长岭区</t>
  </si>
  <si>
    <t>211122_盘山县</t>
  </si>
  <si>
    <t>211223_西丰县</t>
  </si>
  <si>
    <t>211322_建平县</t>
  </si>
  <si>
    <t>211421_绥中县</t>
  </si>
  <si>
    <t>220105_二道区</t>
  </si>
  <si>
    <t>220211_丰满区</t>
  </si>
  <si>
    <t>220323_伊通满族自治县</t>
  </si>
  <si>
    <t>220422_东辽县</t>
  </si>
  <si>
    <t>220523_辉南县</t>
  </si>
  <si>
    <t>220622_靖宇县</t>
  </si>
  <si>
    <t>220723_乾安县</t>
  </si>
  <si>
    <t>220881_洮南市</t>
  </si>
  <si>
    <t>222404_珲春市</t>
  </si>
  <si>
    <t>230108_平房区</t>
  </si>
  <si>
    <t>230205_昂昂溪区</t>
  </si>
  <si>
    <t>230305_梨树区</t>
  </si>
  <si>
    <t>230405_兴安区</t>
  </si>
  <si>
    <t>230506_宝山区</t>
  </si>
  <si>
    <t>230605_红岗区</t>
  </si>
  <si>
    <t>230722_嘉荫县</t>
  </si>
  <si>
    <t>230811_郊区</t>
  </si>
  <si>
    <t>230921_勃利县</t>
  </si>
  <si>
    <t>231005_西安区</t>
  </si>
  <si>
    <t>231181_北安市</t>
  </si>
  <si>
    <t>231223_青冈县</t>
  </si>
  <si>
    <t>232761_加格达奇区</t>
  </si>
  <si>
    <t>320106_鼓楼区</t>
  </si>
  <si>
    <t>320213_梁溪区</t>
  </si>
  <si>
    <t>320311_泉山区</t>
  </si>
  <si>
    <t>320412_武进区</t>
  </si>
  <si>
    <t>320508_姑苏区</t>
  </si>
  <si>
    <t>320623_如东县</t>
  </si>
  <si>
    <t>320722_东海县</t>
  </si>
  <si>
    <t>320813_洪泽区</t>
  </si>
  <si>
    <t>320921_响水县</t>
  </si>
  <si>
    <t>321023_宝应县</t>
  </si>
  <si>
    <t>321181_丹阳市</t>
  </si>
  <si>
    <t>321281_兴化市</t>
  </si>
  <si>
    <t>321323_泗阳县</t>
  </si>
  <si>
    <t>330108_滨江区</t>
  </si>
  <si>
    <t>330211_镇海区</t>
  </si>
  <si>
    <t>330305_洞头区</t>
  </si>
  <si>
    <t>330424_海盐县</t>
  </si>
  <si>
    <t>330522_长兴县</t>
  </si>
  <si>
    <t>330624_新昌县</t>
  </si>
  <si>
    <t>330726_浦江县</t>
  </si>
  <si>
    <t>330824_开化县</t>
  </si>
  <si>
    <t>330922_嵊泗县</t>
  </si>
  <si>
    <t>331022_三门县</t>
  </si>
  <si>
    <t>331123_遂昌县</t>
  </si>
  <si>
    <t>340111_包河区</t>
  </si>
  <si>
    <t>340210_湾沚区</t>
  </si>
  <si>
    <t>340311_淮上区</t>
  </si>
  <si>
    <t>340405_八公山区</t>
  </si>
  <si>
    <t>340521_当涂县</t>
  </si>
  <si>
    <t>340621_濉溪县</t>
  </si>
  <si>
    <t>340722_枞阳县</t>
  </si>
  <si>
    <t>340822_怀宁县</t>
  </si>
  <si>
    <t>341021_歙县</t>
  </si>
  <si>
    <t>341124_全椒县</t>
  </si>
  <si>
    <t>341221_临泉县</t>
  </si>
  <si>
    <t>341323_灵璧县</t>
  </si>
  <si>
    <t>341522_霍邱县</t>
  </si>
  <si>
    <t>341623_利辛县</t>
  </si>
  <si>
    <t>341723_青阳县</t>
  </si>
  <si>
    <t>341824_绩溪县</t>
  </si>
  <si>
    <t>350105_马尾区</t>
  </si>
  <si>
    <t>350211_集美区</t>
  </si>
  <si>
    <t>350305_秀屿区</t>
  </si>
  <si>
    <t>350423_清流县</t>
  </si>
  <si>
    <t>350505_泉港区</t>
  </si>
  <si>
    <t>350605_长泰区</t>
  </si>
  <si>
    <t>350722_浦城县</t>
  </si>
  <si>
    <t>350823_上杭县</t>
  </si>
  <si>
    <t>350923_屏南县</t>
  </si>
  <si>
    <t>360111_青山湖区</t>
  </si>
  <si>
    <t>360281_乐平市</t>
  </si>
  <si>
    <t>360322_上栗县</t>
  </si>
  <si>
    <t>360423_武宁县</t>
  </si>
  <si>
    <t>360722_信丰县</t>
  </si>
  <si>
    <t>360822_吉水县</t>
  </si>
  <si>
    <t>360923_上高县</t>
  </si>
  <si>
    <t>361022_黎川县</t>
  </si>
  <si>
    <t>361123_玉山县</t>
  </si>
  <si>
    <t>370105_天桥区</t>
  </si>
  <si>
    <t>370212_崂山区</t>
  </si>
  <si>
    <t>370305_临淄区</t>
  </si>
  <si>
    <t>370405_台儿庄区</t>
  </si>
  <si>
    <t>370522_利津县</t>
  </si>
  <si>
    <t>370613_莱山区</t>
  </si>
  <si>
    <t>370705_奎文区</t>
  </si>
  <si>
    <t>370827_鱼台县</t>
  </si>
  <si>
    <t>370923_东平县</t>
  </si>
  <si>
    <t>371083_乳山市</t>
  </si>
  <si>
    <t>371122_莒县</t>
  </si>
  <si>
    <t>371321_沂南县</t>
  </si>
  <si>
    <t>371423_庆云县</t>
  </si>
  <si>
    <t>371522_莘县</t>
  </si>
  <si>
    <t>371622_阳信县</t>
  </si>
  <si>
    <t>371722_单县</t>
  </si>
  <si>
    <t>410105_金水区</t>
  </si>
  <si>
    <t>410205_禹王台区</t>
  </si>
  <si>
    <t>410305_涧西区</t>
  </si>
  <si>
    <t>410411_湛河区</t>
  </si>
  <si>
    <t>410506_龙安区</t>
  </si>
  <si>
    <t>410621_浚县</t>
  </si>
  <si>
    <t>410711_牧野区</t>
  </si>
  <si>
    <t>410811_山阳区</t>
  </si>
  <si>
    <t>410926_范县</t>
  </si>
  <si>
    <t>411025_襄城县</t>
  </si>
  <si>
    <t>411121_舞阳县</t>
  </si>
  <si>
    <t>411224_卢氏县</t>
  </si>
  <si>
    <t>411322_方城县</t>
  </si>
  <si>
    <t>411422_睢县</t>
  </si>
  <si>
    <t>411522_光山县</t>
  </si>
  <si>
    <t>411622_西华县</t>
  </si>
  <si>
    <t>411723_平舆县</t>
  </si>
  <si>
    <t>420105_汉阳区</t>
  </si>
  <si>
    <t>420205_铁山区</t>
  </si>
  <si>
    <t>420322_郧西县</t>
  </si>
  <si>
    <t>420505_猇亭区</t>
  </si>
  <si>
    <t>420624_南漳县</t>
  </si>
  <si>
    <t>420881_钟祥市</t>
  </si>
  <si>
    <t>420923_云梦县</t>
  </si>
  <si>
    <t>421024_江陵县</t>
  </si>
  <si>
    <t>421123_罗田县</t>
  </si>
  <si>
    <t>421223_崇阳县</t>
  </si>
  <si>
    <t>422823_巴东县</t>
  </si>
  <si>
    <t>430105_开福区</t>
  </si>
  <si>
    <t>430211_天元区</t>
  </si>
  <si>
    <t>430381_湘乡市</t>
  </si>
  <si>
    <t>430408_蒸湘区</t>
  </si>
  <si>
    <t>430522_新邵县</t>
  </si>
  <si>
    <t>430621_岳阳县</t>
  </si>
  <si>
    <t>430722_汉寿县</t>
  </si>
  <si>
    <t>430822_桑植县</t>
  </si>
  <si>
    <t>430922_桃江县</t>
  </si>
  <si>
    <t>431022_宜章县</t>
  </si>
  <si>
    <t>431123_双牌县</t>
  </si>
  <si>
    <t>431223_辰溪县</t>
  </si>
  <si>
    <t>431381_冷水江市</t>
  </si>
  <si>
    <t>433124_花垣县</t>
  </si>
  <si>
    <t>440106_天河区</t>
  </si>
  <si>
    <t>440222_始兴县</t>
  </si>
  <si>
    <t>440306_宝安区</t>
  </si>
  <si>
    <t>440513_潮阳区</t>
  </si>
  <si>
    <t>440607_三水区</t>
  </si>
  <si>
    <t>440781_台山市</t>
  </si>
  <si>
    <t>440811_麻章区</t>
  </si>
  <si>
    <t>440982_化州市</t>
  </si>
  <si>
    <t>441223_广宁县</t>
  </si>
  <si>
    <t>441323_惠东县</t>
  </si>
  <si>
    <t>441423_丰顺县</t>
  </si>
  <si>
    <t>441581_陆丰市</t>
  </si>
  <si>
    <t>441623_连平县</t>
  </si>
  <si>
    <t>441781_阳春市</t>
  </si>
  <si>
    <t>441823_阳山县</t>
  </si>
  <si>
    <t>445224_惠来县</t>
  </si>
  <si>
    <t>445322_郁南县</t>
  </si>
  <si>
    <t>450107_西乡塘区</t>
  </si>
  <si>
    <t>450205_柳北区</t>
  </si>
  <si>
    <t>450305_七星区</t>
  </si>
  <si>
    <t>450421_苍梧县</t>
  </si>
  <si>
    <t>450521_合浦县</t>
  </si>
  <si>
    <t>450681_东兴市</t>
  </si>
  <si>
    <t>450722_浦北县</t>
  </si>
  <si>
    <t>450821_平南县</t>
  </si>
  <si>
    <t>450922_陆川县</t>
  </si>
  <si>
    <t>451024_德保县</t>
  </si>
  <si>
    <t>451122_钟山县</t>
  </si>
  <si>
    <t>451222_天峨县</t>
  </si>
  <si>
    <t>451323_武宣县</t>
  </si>
  <si>
    <t>451423_龙州县</t>
  </si>
  <si>
    <t>460108_美兰区</t>
  </si>
  <si>
    <t>460205_崖州区</t>
  </si>
  <si>
    <t>510107_武侯区</t>
  </si>
  <si>
    <t>510311_沿滩区</t>
  </si>
  <si>
    <t>510421_米易县</t>
  </si>
  <si>
    <t>510521_泸县</t>
  </si>
  <si>
    <t>510681_广汉市</t>
  </si>
  <si>
    <t>510722_三台县</t>
  </si>
  <si>
    <t>510821_旺苍县</t>
  </si>
  <si>
    <t>510923_大英县</t>
  </si>
  <si>
    <t>511025_资中县</t>
  </si>
  <si>
    <t>511113_金口河区</t>
  </si>
  <si>
    <t>511321_南部县</t>
  </si>
  <si>
    <t>511423_洪雅县</t>
  </si>
  <si>
    <t>511523_江安县</t>
  </si>
  <si>
    <t>511622_武胜县</t>
  </si>
  <si>
    <t>511723_开江县</t>
  </si>
  <si>
    <t>511823_汉源县</t>
  </si>
  <si>
    <t>511922_南江县</t>
  </si>
  <si>
    <t>513223_茂县</t>
  </si>
  <si>
    <t>513324_九龙县</t>
  </si>
  <si>
    <t>513423_盐源县</t>
  </si>
  <si>
    <t>520112_乌当区</t>
  </si>
  <si>
    <t>520281_盘州市</t>
  </si>
  <si>
    <t>520322_桐梓县</t>
  </si>
  <si>
    <t>520423_镇宁布依族苗族自治县</t>
  </si>
  <si>
    <t>520524_织金县</t>
  </si>
  <si>
    <t>520622_玉屏侗族自治县</t>
  </si>
  <si>
    <t>522324_晴隆县</t>
  </si>
  <si>
    <t>522624_三穗县</t>
  </si>
  <si>
    <t>522723_贵定县</t>
  </si>
  <si>
    <t>530112_西山区</t>
  </si>
  <si>
    <t>530322_陆良县</t>
  </si>
  <si>
    <t>530424_华宁县</t>
  </si>
  <si>
    <t>530524_昌宁县</t>
  </si>
  <si>
    <t>530623_盐津县</t>
  </si>
  <si>
    <t>530723_华坪县</t>
  </si>
  <si>
    <t>530823_景东彝族自治县</t>
  </si>
  <si>
    <t>530923_永德县</t>
  </si>
  <si>
    <t>532323_牟定县</t>
  </si>
  <si>
    <t>532504_弥勒市</t>
  </si>
  <si>
    <t>532624_麻栗坡县</t>
  </si>
  <si>
    <t>532924_宾川县</t>
  </si>
  <si>
    <t>533123_盈江县</t>
  </si>
  <si>
    <t>533325_兰坪白族普米族自治县</t>
  </si>
  <si>
    <t>540121_林周县</t>
  </si>
  <si>
    <t>540223_定日县</t>
  </si>
  <si>
    <t>540323_类乌齐县</t>
  </si>
  <si>
    <t>540423_墨脱县</t>
  </si>
  <si>
    <t>540523_桑日县</t>
  </si>
  <si>
    <t>540623_聂荣县</t>
  </si>
  <si>
    <t>542524_日土县</t>
  </si>
  <si>
    <t>610111_灞桥区</t>
  </si>
  <si>
    <t>610222_宜君县</t>
  </si>
  <si>
    <t>610305_凤翔区</t>
  </si>
  <si>
    <t>610423_泾阳县</t>
  </si>
  <si>
    <t>610523_大荔县</t>
  </si>
  <si>
    <t>610622_延川县</t>
  </si>
  <si>
    <t>610723_洋县</t>
  </si>
  <si>
    <t>610824_靖边县</t>
  </si>
  <si>
    <t>610923_宁陕县</t>
  </si>
  <si>
    <t>611023_商南县</t>
  </si>
  <si>
    <t>620105_安宁区</t>
  </si>
  <si>
    <t>620422_会宁县</t>
  </si>
  <si>
    <t>620522_秦安县</t>
  </si>
  <si>
    <t>620623_天祝藏族自治县</t>
  </si>
  <si>
    <t>620723_临泽县</t>
  </si>
  <si>
    <t>620823_崇信县</t>
  </si>
  <si>
    <t>620923_肃北蒙古族自治县</t>
  </si>
  <si>
    <t>621023_华池县</t>
  </si>
  <si>
    <t>621123_渭源县</t>
  </si>
  <si>
    <t>621223_宕昌县</t>
  </si>
  <si>
    <t>622923_永靖县</t>
  </si>
  <si>
    <t>623023_舟曲县</t>
  </si>
  <si>
    <t>630105_城北区</t>
  </si>
  <si>
    <t>630223_互助土族自治县</t>
  </si>
  <si>
    <t>632224_刚察县</t>
  </si>
  <si>
    <t>632324_河南蒙古族自治县</t>
  </si>
  <si>
    <t>632524_兴海县</t>
  </si>
  <si>
    <t>632624_达日县</t>
  </si>
  <si>
    <t>632724_治多县</t>
  </si>
  <si>
    <t>632821_乌兰县</t>
  </si>
  <si>
    <t>640121_永宁县</t>
  </si>
  <si>
    <t>640324_同心县</t>
  </si>
  <si>
    <t>640424_泾源县</t>
  </si>
  <si>
    <t>650105_水磨沟区</t>
  </si>
  <si>
    <t>650205_乌尔禾区</t>
  </si>
  <si>
    <t>652324_玛纳斯县</t>
  </si>
  <si>
    <t>652723_温泉县</t>
  </si>
  <si>
    <t>652824_若羌县</t>
  </si>
  <si>
    <t>652924_沙雅县</t>
  </si>
  <si>
    <t>653024_乌恰县</t>
  </si>
  <si>
    <t>653123_英吉沙县</t>
  </si>
  <si>
    <t>653223_皮山县</t>
  </si>
  <si>
    <t>654021_伊宁县</t>
  </si>
  <si>
    <t>654221_额敏县</t>
  </si>
  <si>
    <t>654323_福海县</t>
  </si>
  <si>
    <t>110107_石景山区</t>
  </si>
  <si>
    <t>120105_河北区</t>
  </si>
  <si>
    <t>310107_普陀区</t>
  </si>
  <si>
    <t>469001_五指山市</t>
  </si>
  <si>
    <t>500105_江北区</t>
  </si>
  <si>
    <t>659005_北屯市</t>
  </si>
  <si>
    <t>130108_裕华区</t>
  </si>
  <si>
    <t>130207_丰南区</t>
  </si>
  <si>
    <t>130321_青龙满族自治县</t>
  </si>
  <si>
    <t>130407_肥乡区</t>
  </si>
  <si>
    <t>130522_临城县</t>
  </si>
  <si>
    <t>130609_徐水区</t>
  </si>
  <si>
    <t>130708_万全区</t>
  </si>
  <si>
    <t>130822_兴隆县</t>
  </si>
  <si>
    <t>130923_东光县</t>
  </si>
  <si>
    <t>131024_香河县</t>
  </si>
  <si>
    <t>131123_武强县</t>
  </si>
  <si>
    <t>140109_万柏林区</t>
  </si>
  <si>
    <t>140221_阳高县</t>
  </si>
  <si>
    <t>140322_盂县</t>
  </si>
  <si>
    <t>140423_襄垣县</t>
  </si>
  <si>
    <t>140525_泽州县</t>
  </si>
  <si>
    <t>140623_右玉县</t>
  </si>
  <si>
    <t>140723_和顺县</t>
  </si>
  <si>
    <t>140824_稷山县</t>
  </si>
  <si>
    <t>140924_繁峙县</t>
  </si>
  <si>
    <t>141024_洪洞县</t>
  </si>
  <si>
    <t>141124_临县</t>
  </si>
  <si>
    <t>150121_土默特左旗</t>
  </si>
  <si>
    <t>150206_白云鄂博矿区</t>
  </si>
  <si>
    <t>150422_巴林左旗</t>
  </si>
  <si>
    <t>150524_库伦旗</t>
  </si>
  <si>
    <t>150623_鄂托克前旗</t>
  </si>
  <si>
    <t>150723_鄂伦春自治旗</t>
  </si>
  <si>
    <t>150824_乌拉特中旗</t>
  </si>
  <si>
    <t>150924_兴和县</t>
  </si>
  <si>
    <t>152223_扎赉特旗</t>
  </si>
  <si>
    <t>152524_苏尼特右旗</t>
  </si>
  <si>
    <t>210106_铁西区</t>
  </si>
  <si>
    <t>210212_旅顺口区</t>
  </si>
  <si>
    <t>210321_台安县</t>
  </si>
  <si>
    <t>210421_抚顺县</t>
  </si>
  <si>
    <t>210521_本溪满族自治县</t>
  </si>
  <si>
    <t>210681_东港市</t>
  </si>
  <si>
    <t>210727_义县</t>
  </si>
  <si>
    <t>210881_盖州市</t>
  </si>
  <si>
    <t>210911_细河区</t>
  </si>
  <si>
    <t>211011_太子河区</t>
  </si>
  <si>
    <t>211224_昌图县</t>
  </si>
  <si>
    <t>211324_喀喇沁左翼蒙古族自治县</t>
  </si>
  <si>
    <t>211422_建昌县</t>
  </si>
  <si>
    <t>220106_绿园区</t>
  </si>
  <si>
    <t>220221_永吉县</t>
  </si>
  <si>
    <t>220382_双辽市</t>
  </si>
  <si>
    <t>220524_柳河县</t>
  </si>
  <si>
    <t>220623_长白朝鲜族自治县</t>
  </si>
  <si>
    <t>220781_扶余市</t>
  </si>
  <si>
    <t>220882_大安市</t>
  </si>
  <si>
    <t>222405_龙井市</t>
  </si>
  <si>
    <t>230109_松北区</t>
  </si>
  <si>
    <t>230206_富拉尔基区</t>
  </si>
  <si>
    <t>230306_城子河区</t>
  </si>
  <si>
    <t>230406_东山区</t>
  </si>
  <si>
    <t>230521_集贤县</t>
  </si>
  <si>
    <t>230606_大同区</t>
  </si>
  <si>
    <t>230723_汤旺县</t>
  </si>
  <si>
    <t>230822_桦南县</t>
  </si>
  <si>
    <t>231025_林口县</t>
  </si>
  <si>
    <t>231182_五大连池市</t>
  </si>
  <si>
    <t>231224_庆安县</t>
  </si>
  <si>
    <t>320111_浦口区</t>
  </si>
  <si>
    <t>320214_新吴区</t>
  </si>
  <si>
    <t>320312_铜山区</t>
  </si>
  <si>
    <t>320413_金坛区</t>
  </si>
  <si>
    <t>320509_吴江区</t>
  </si>
  <si>
    <t>320681_启东市</t>
  </si>
  <si>
    <t>320723_灌云县</t>
  </si>
  <si>
    <t>320826_涟水县</t>
  </si>
  <si>
    <t>320922_滨海县</t>
  </si>
  <si>
    <t>321081_仪征市</t>
  </si>
  <si>
    <t>321182_扬中市</t>
  </si>
  <si>
    <t>321282_靖江市</t>
  </si>
  <si>
    <t>321324_泗洪县</t>
  </si>
  <si>
    <t>330109_萧山区</t>
  </si>
  <si>
    <t>330212_鄞州区</t>
  </si>
  <si>
    <t>330324_永嘉县</t>
  </si>
  <si>
    <t>330481_海宁市</t>
  </si>
  <si>
    <t>330523_安吉县</t>
  </si>
  <si>
    <t>330681_诸暨市</t>
  </si>
  <si>
    <t>330727_磐安县</t>
  </si>
  <si>
    <t>330825_龙游县</t>
  </si>
  <si>
    <t>331023_天台县</t>
  </si>
  <si>
    <t>331124_松阳县</t>
  </si>
  <si>
    <t>340121_长丰县</t>
  </si>
  <si>
    <t>340212_繁昌区</t>
  </si>
  <si>
    <t>340321_怀远县</t>
  </si>
  <si>
    <t>340406_潘集区</t>
  </si>
  <si>
    <t>340522_含山县</t>
  </si>
  <si>
    <t>340825_太湖县</t>
  </si>
  <si>
    <t>341022_休宁县</t>
  </si>
  <si>
    <t>341125_定远县</t>
  </si>
  <si>
    <t>341222_太和县</t>
  </si>
  <si>
    <t>341324_泗县</t>
  </si>
  <si>
    <t>341523_舒城县</t>
  </si>
  <si>
    <t>341825_旌德县</t>
  </si>
  <si>
    <t>350111_晋安区</t>
  </si>
  <si>
    <t>350212_同安区</t>
  </si>
  <si>
    <t>350322_仙游县</t>
  </si>
  <si>
    <t>350424_宁化县</t>
  </si>
  <si>
    <t>350521_惠安县</t>
  </si>
  <si>
    <t>350622_云霄县</t>
  </si>
  <si>
    <t>350723_光泽县</t>
  </si>
  <si>
    <t>350824_武平县</t>
  </si>
  <si>
    <t>350924_寿宁县</t>
  </si>
  <si>
    <t>360112_新建区</t>
  </si>
  <si>
    <t>360323_芦溪县</t>
  </si>
  <si>
    <t>360424_修水县</t>
  </si>
  <si>
    <t>360723_大余县</t>
  </si>
  <si>
    <t>360823_峡江县</t>
  </si>
  <si>
    <t>360924_宜丰县</t>
  </si>
  <si>
    <t>361023_南丰县</t>
  </si>
  <si>
    <t>361124_铅山县</t>
  </si>
  <si>
    <t>370112_历城区</t>
  </si>
  <si>
    <t>370213_李沧区</t>
  </si>
  <si>
    <t>370306_周村区</t>
  </si>
  <si>
    <t>370406_山亭区</t>
  </si>
  <si>
    <t>370523_广饶县</t>
  </si>
  <si>
    <t>370614_蓬莱区</t>
  </si>
  <si>
    <t>370724_临朐县</t>
  </si>
  <si>
    <t>370828_金乡县</t>
  </si>
  <si>
    <t>370982_新泰市</t>
  </si>
  <si>
    <t>371322_郯城县</t>
  </si>
  <si>
    <t>371424_临邑县</t>
  </si>
  <si>
    <t>371524_东阿县</t>
  </si>
  <si>
    <t>371623_无棣县</t>
  </si>
  <si>
    <t>371723_成武县</t>
  </si>
  <si>
    <t>410106_上街区</t>
  </si>
  <si>
    <t>410212_祥符区</t>
  </si>
  <si>
    <t>410307_偃师区</t>
  </si>
  <si>
    <t>410421_宝丰县</t>
  </si>
  <si>
    <t>410522_安阳县</t>
  </si>
  <si>
    <t>410622_淇县</t>
  </si>
  <si>
    <t>410721_新乡县</t>
  </si>
  <si>
    <t>410821_修武县</t>
  </si>
  <si>
    <t>410927_台前县</t>
  </si>
  <si>
    <t>411081_禹州市</t>
  </si>
  <si>
    <t>411122_临颍县</t>
  </si>
  <si>
    <t>411281_义马市</t>
  </si>
  <si>
    <t>411323_西峡县</t>
  </si>
  <si>
    <t>411423_宁陵县</t>
  </si>
  <si>
    <t>411523_新县</t>
  </si>
  <si>
    <t>411623_商水县</t>
  </si>
  <si>
    <t>411724_正阳县</t>
  </si>
  <si>
    <t>420106_武昌区</t>
  </si>
  <si>
    <t>420222_阳新县</t>
  </si>
  <si>
    <t>420323_竹山县</t>
  </si>
  <si>
    <t>420506_夷陵区</t>
  </si>
  <si>
    <t>420625_谷城县</t>
  </si>
  <si>
    <t>420882_京山市</t>
  </si>
  <si>
    <t>420981_应城市</t>
  </si>
  <si>
    <t>421081_石首市</t>
  </si>
  <si>
    <t>421124_英山县</t>
  </si>
  <si>
    <t>421224_通山县</t>
  </si>
  <si>
    <t>422825_宣恩县</t>
  </si>
  <si>
    <t>430111_雨花区</t>
  </si>
  <si>
    <t>430212_渌口区</t>
  </si>
  <si>
    <t>430382_韶山市</t>
  </si>
  <si>
    <t>430412_南岳区</t>
  </si>
  <si>
    <t>430523_邵阳县</t>
  </si>
  <si>
    <t>430623_华容县</t>
  </si>
  <si>
    <t>430723_澧县</t>
  </si>
  <si>
    <t>430923_安化县</t>
  </si>
  <si>
    <t>431023_永兴县</t>
  </si>
  <si>
    <t>431124_道县</t>
  </si>
  <si>
    <t>431224_溆浦县</t>
  </si>
  <si>
    <t>431382_涟源市</t>
  </si>
  <si>
    <t>433125_保靖县</t>
  </si>
  <si>
    <t>440111_白云区</t>
  </si>
  <si>
    <t>440224_仁化县</t>
  </si>
  <si>
    <t>440307_龙岗区</t>
  </si>
  <si>
    <t>440514_潮南区</t>
  </si>
  <si>
    <t>440608_高明区</t>
  </si>
  <si>
    <t>440783_开平市</t>
  </si>
  <si>
    <t>440823_遂溪县</t>
  </si>
  <si>
    <t>440983_信宜市</t>
  </si>
  <si>
    <t>441224_怀集县</t>
  </si>
  <si>
    <t>441324_龙门县</t>
  </si>
  <si>
    <t>441424_五华县</t>
  </si>
  <si>
    <t>441624_和平县</t>
  </si>
  <si>
    <t>441825_连山壮族瑶族自治县</t>
  </si>
  <si>
    <t>445281_普宁市</t>
  </si>
  <si>
    <t>445381_罗定市</t>
  </si>
  <si>
    <t>450108_良庆区</t>
  </si>
  <si>
    <t>450206_柳江区</t>
  </si>
  <si>
    <t>450311_雁山区</t>
  </si>
  <si>
    <t>450422_藤县</t>
  </si>
  <si>
    <t>450881_桂平市</t>
  </si>
  <si>
    <t>450923_博白县</t>
  </si>
  <si>
    <t>451026_那坡县</t>
  </si>
  <si>
    <t>451123_富川瑶族自治县</t>
  </si>
  <si>
    <t>451223_凤山县</t>
  </si>
  <si>
    <t>451324_金秀瑶族自治县</t>
  </si>
  <si>
    <t>451424_大新县</t>
  </si>
  <si>
    <t>510108_成华区</t>
  </si>
  <si>
    <t>510321_荣县</t>
  </si>
  <si>
    <t>510422_盐边县</t>
  </si>
  <si>
    <t>510522_合江县</t>
  </si>
  <si>
    <t>510682_什邡市</t>
  </si>
  <si>
    <t>510723_盐亭县</t>
  </si>
  <si>
    <t>510822_青川县</t>
  </si>
  <si>
    <t>510981_射洪市</t>
  </si>
  <si>
    <t>511083_隆昌市</t>
  </si>
  <si>
    <t>511123_犍为县</t>
  </si>
  <si>
    <t>511322_营山县</t>
  </si>
  <si>
    <t>511424_丹棱县</t>
  </si>
  <si>
    <t>511524_长宁县</t>
  </si>
  <si>
    <t>511623_邻水县</t>
  </si>
  <si>
    <t>511724_大竹县</t>
  </si>
  <si>
    <t>511824_石棉县</t>
  </si>
  <si>
    <t>511923_平昌县</t>
  </si>
  <si>
    <t>513224_松潘县</t>
  </si>
  <si>
    <t>513325_雅江县</t>
  </si>
  <si>
    <t>513424_德昌县</t>
  </si>
  <si>
    <t>520113_白云区</t>
  </si>
  <si>
    <t>520323_绥阳县</t>
  </si>
  <si>
    <t>520424_关岭布依族苗族自治县</t>
  </si>
  <si>
    <t>520525_纳雍县</t>
  </si>
  <si>
    <t>520623_石阡县</t>
  </si>
  <si>
    <t>522325_贞丰县</t>
  </si>
  <si>
    <t>522625_镇远县</t>
  </si>
  <si>
    <t>522725_瓮安县</t>
  </si>
  <si>
    <t>530113_东川区</t>
  </si>
  <si>
    <t>530323_师宗县</t>
  </si>
  <si>
    <t>530425_易门县</t>
  </si>
  <si>
    <t>530581_腾冲市</t>
  </si>
  <si>
    <t>530624_大关县</t>
  </si>
  <si>
    <t>530724_宁蒗彝族自治县</t>
  </si>
  <si>
    <t>530824_景谷傣族彝族自治县</t>
  </si>
  <si>
    <t>530924_镇康县</t>
  </si>
  <si>
    <t>532324_南华县</t>
  </si>
  <si>
    <t>532523_屏边苗族自治县</t>
  </si>
  <si>
    <t>532625_马关县</t>
  </si>
  <si>
    <t>532925_弥渡县</t>
  </si>
  <si>
    <t>533124_陇川县</t>
  </si>
  <si>
    <t>540122_当雄县</t>
  </si>
  <si>
    <t>540224_萨迦县</t>
  </si>
  <si>
    <t>540324_丁青县</t>
  </si>
  <si>
    <t>540424_波密县</t>
  </si>
  <si>
    <t>540524_琼结县</t>
  </si>
  <si>
    <t>540624_安多县</t>
  </si>
  <si>
    <t>542525_革吉县</t>
  </si>
  <si>
    <t>610112_未央区</t>
  </si>
  <si>
    <t>610323_岐山县</t>
  </si>
  <si>
    <t>610424_乾县</t>
  </si>
  <si>
    <t>610524_合阳县</t>
  </si>
  <si>
    <t>610625_志丹县</t>
  </si>
  <si>
    <t>610724_西乡县</t>
  </si>
  <si>
    <t>610825_定边县</t>
  </si>
  <si>
    <t>610924_紫阳县</t>
  </si>
  <si>
    <t>611024_山阳县</t>
  </si>
  <si>
    <t>620111_红古区</t>
  </si>
  <si>
    <t>620423_景泰县</t>
  </si>
  <si>
    <t>620523_甘谷县</t>
  </si>
  <si>
    <t>620724_高台县</t>
  </si>
  <si>
    <t>620825_庄浪县</t>
  </si>
  <si>
    <t>620924_阿克塞哈萨克族自治县</t>
  </si>
  <si>
    <t>621024_合水县</t>
  </si>
  <si>
    <t>621124_临洮县</t>
  </si>
  <si>
    <t>621224_康县</t>
  </si>
  <si>
    <t>622924_广河县</t>
  </si>
  <si>
    <t>623024_迭部县</t>
  </si>
  <si>
    <t>630106_湟中区</t>
  </si>
  <si>
    <t>630224_化隆回族自治县</t>
  </si>
  <si>
    <t>632525_贵南县</t>
  </si>
  <si>
    <t>632625_久治县</t>
  </si>
  <si>
    <t>632725_囊谦县</t>
  </si>
  <si>
    <t>632822_都兰县</t>
  </si>
  <si>
    <t>640122_贺兰县</t>
  </si>
  <si>
    <t>640381_青铜峡市</t>
  </si>
  <si>
    <t>640425_彭阳县</t>
  </si>
  <si>
    <t>650106_头屯河区</t>
  </si>
  <si>
    <t>652325_奇台县</t>
  </si>
  <si>
    <t>652825_且末县</t>
  </si>
  <si>
    <t>652925_新和县</t>
  </si>
  <si>
    <t>653124_泽普县</t>
  </si>
  <si>
    <t>653224_洛浦县</t>
  </si>
  <si>
    <t>654022_察布查尔锡伯自治县</t>
  </si>
  <si>
    <t>654224_托里县</t>
  </si>
  <si>
    <t>654324_哈巴河县</t>
  </si>
  <si>
    <t>110108_海淀区</t>
  </si>
  <si>
    <t>120106_红桥区</t>
  </si>
  <si>
    <t>310109_虹口区</t>
  </si>
  <si>
    <t>469002_琼海市</t>
  </si>
  <si>
    <t>500106_沙坪坝区</t>
  </si>
  <si>
    <t>659006_铁门关市</t>
  </si>
  <si>
    <t>130109_藁城区</t>
  </si>
  <si>
    <t>130208_丰润区</t>
  </si>
  <si>
    <t>130322_昌黎县</t>
  </si>
  <si>
    <t>130408_永年区</t>
  </si>
  <si>
    <t>130523_内丘县</t>
  </si>
  <si>
    <t>130623_涞水县</t>
  </si>
  <si>
    <t>130709_崇礼区</t>
  </si>
  <si>
    <t>130824_滦平县</t>
  </si>
  <si>
    <t>130924_海兴县</t>
  </si>
  <si>
    <t>131025_大城县</t>
  </si>
  <si>
    <t>131124_饶阳县</t>
  </si>
  <si>
    <t>140110_晋源区</t>
  </si>
  <si>
    <t>140222_天镇县</t>
  </si>
  <si>
    <t>140425_平顺县</t>
  </si>
  <si>
    <t>140581_高平市</t>
  </si>
  <si>
    <t>140681_怀仁市</t>
  </si>
  <si>
    <t>140724_昔阳县</t>
  </si>
  <si>
    <t>140825_新绛县</t>
  </si>
  <si>
    <t>140925_宁武县</t>
  </si>
  <si>
    <t>141025_古县</t>
  </si>
  <si>
    <t>141125_柳林县</t>
  </si>
  <si>
    <t>150122_托克托县</t>
  </si>
  <si>
    <t>150207_九原区</t>
  </si>
  <si>
    <t>150423_巴林右旗</t>
  </si>
  <si>
    <t>150525_奈曼旗</t>
  </si>
  <si>
    <t>150624_鄂托克旗</t>
  </si>
  <si>
    <t>150724_鄂温克族自治旗</t>
  </si>
  <si>
    <t>150825_乌拉特后旗</t>
  </si>
  <si>
    <t>150925_凉城县</t>
  </si>
  <si>
    <t>152224_突泉县</t>
  </si>
  <si>
    <t>152525_东乌珠穆沁旗</t>
  </si>
  <si>
    <t>210111_苏家屯区</t>
  </si>
  <si>
    <t>210213_金州区</t>
  </si>
  <si>
    <t>210323_岫岩满族自治县</t>
  </si>
  <si>
    <t>210422_新宾满族自治县</t>
  </si>
  <si>
    <t>210522_桓仁满族自治县</t>
  </si>
  <si>
    <t>210682_凤城市</t>
  </si>
  <si>
    <t>210781_凌海市</t>
  </si>
  <si>
    <t>210882_大石桥市</t>
  </si>
  <si>
    <t>210921_阜新蒙古族自治县</t>
  </si>
  <si>
    <t>211021_辽阳县</t>
  </si>
  <si>
    <t>211281_调兵山市</t>
  </si>
  <si>
    <t>211381_北票市</t>
  </si>
  <si>
    <t>211481_兴城市</t>
  </si>
  <si>
    <t>220112_双阳区</t>
  </si>
  <si>
    <t>220281_蛟河市</t>
  </si>
  <si>
    <t>220581_梅河口市</t>
  </si>
  <si>
    <t>220681_临江市</t>
  </si>
  <si>
    <t>222406_和龙市</t>
  </si>
  <si>
    <t>230110_香坊区</t>
  </si>
  <si>
    <t>230207_碾子山区</t>
  </si>
  <si>
    <t>230307_麻山区</t>
  </si>
  <si>
    <t>230407_兴山区</t>
  </si>
  <si>
    <t>230522_友谊县</t>
  </si>
  <si>
    <t>230621_肇州县</t>
  </si>
  <si>
    <t>230724_丰林县</t>
  </si>
  <si>
    <t>230826_桦川县</t>
  </si>
  <si>
    <t>231081_绥芬河市</t>
  </si>
  <si>
    <t>231183_嫩江市</t>
  </si>
  <si>
    <t>231225_明水县</t>
  </si>
  <si>
    <t>320113_栖霞区</t>
  </si>
  <si>
    <t>320281_江阴市</t>
  </si>
  <si>
    <t>320321_丰县</t>
  </si>
  <si>
    <t>320481_溧阳市</t>
  </si>
  <si>
    <t>320581_常熟市</t>
  </si>
  <si>
    <t>320682_如皋市</t>
  </si>
  <si>
    <t>320724_灌南县</t>
  </si>
  <si>
    <t>320830_盱眙县</t>
  </si>
  <si>
    <t>320923_阜宁县</t>
  </si>
  <si>
    <t>321084_高邮市</t>
  </si>
  <si>
    <t>321183_句容市</t>
  </si>
  <si>
    <t>321283_泰兴市</t>
  </si>
  <si>
    <t>330110_余杭区</t>
  </si>
  <si>
    <t>330213_奉化区</t>
  </si>
  <si>
    <t>330326_平阳县</t>
  </si>
  <si>
    <t>330482_平湖市</t>
  </si>
  <si>
    <t>330683_嵊州市</t>
  </si>
  <si>
    <t>330781_兰溪市</t>
  </si>
  <si>
    <t>330881_江山市</t>
  </si>
  <si>
    <t>331024_仙居县</t>
  </si>
  <si>
    <t>331125_云和县</t>
  </si>
  <si>
    <t>340122_肥东县</t>
  </si>
  <si>
    <t>340223_南陵县</t>
  </si>
  <si>
    <t>340322_五河县</t>
  </si>
  <si>
    <t>340421_凤台县</t>
  </si>
  <si>
    <t>340523_和县</t>
  </si>
  <si>
    <t>340826_宿松县</t>
  </si>
  <si>
    <t>341023_黟县</t>
  </si>
  <si>
    <t>341126_凤阳县</t>
  </si>
  <si>
    <t>341225_阜南县</t>
  </si>
  <si>
    <t>341524_金寨县</t>
  </si>
  <si>
    <t>341881_宁国市</t>
  </si>
  <si>
    <t>350112_长乐区</t>
  </si>
  <si>
    <t>350213_翔安区</t>
  </si>
  <si>
    <t>350425_大田县</t>
  </si>
  <si>
    <t>350524_安溪县</t>
  </si>
  <si>
    <t>350623_漳浦县</t>
  </si>
  <si>
    <t>350724_松溪县</t>
  </si>
  <si>
    <t>350825_连城县</t>
  </si>
  <si>
    <t>350925_周宁县</t>
  </si>
  <si>
    <t>360113_红谷滩区</t>
  </si>
  <si>
    <t>360425_永修县</t>
  </si>
  <si>
    <t>360724_上犹县</t>
  </si>
  <si>
    <t>360824_新干县</t>
  </si>
  <si>
    <t>360925_靖安县</t>
  </si>
  <si>
    <t>361024_崇仁县</t>
  </si>
  <si>
    <t>361125_横峰县</t>
  </si>
  <si>
    <t>370113_长清区</t>
  </si>
  <si>
    <t>370214_城阳区</t>
  </si>
  <si>
    <t>370321_桓台县</t>
  </si>
  <si>
    <t>370481_滕州市</t>
  </si>
  <si>
    <t>370681_龙口市</t>
  </si>
  <si>
    <t>370725_昌乐县</t>
  </si>
  <si>
    <t>370829_嘉祥县</t>
  </si>
  <si>
    <t>370983_肥城市</t>
  </si>
  <si>
    <t>371323_沂水县</t>
  </si>
  <si>
    <t>371425_齐河县</t>
  </si>
  <si>
    <t>371525_冠县</t>
  </si>
  <si>
    <t>371625_博兴县</t>
  </si>
  <si>
    <t>371724_巨野县</t>
  </si>
  <si>
    <t>410108_惠济区</t>
  </si>
  <si>
    <t>410221_杞县</t>
  </si>
  <si>
    <t>410308_孟津区</t>
  </si>
  <si>
    <t>410422_叶县</t>
  </si>
  <si>
    <t>410523_汤阴县</t>
  </si>
  <si>
    <t>410724_获嘉县</t>
  </si>
  <si>
    <t>410822_博爱县</t>
  </si>
  <si>
    <t>410928_濮阳县</t>
  </si>
  <si>
    <t>411082_长葛市</t>
  </si>
  <si>
    <t>411282_灵宝市</t>
  </si>
  <si>
    <t>411324_镇平县</t>
  </si>
  <si>
    <t>411424_柘城县</t>
  </si>
  <si>
    <t>411524_商城县</t>
  </si>
  <si>
    <t>411624_沈丘县</t>
  </si>
  <si>
    <t>411725_确山县</t>
  </si>
  <si>
    <t>420107_青山区</t>
  </si>
  <si>
    <t>420281_大冶市</t>
  </si>
  <si>
    <t>420324_竹溪县</t>
  </si>
  <si>
    <t>420525_远安县</t>
  </si>
  <si>
    <t>420626_保康县</t>
  </si>
  <si>
    <t>420982_安陆市</t>
  </si>
  <si>
    <t>421083_洪湖市</t>
  </si>
  <si>
    <t>421125_浠水县</t>
  </si>
  <si>
    <t>421281_赤壁市</t>
  </si>
  <si>
    <t>422826_咸丰县</t>
  </si>
  <si>
    <t>430112_望城区</t>
  </si>
  <si>
    <t>430223_攸县</t>
  </si>
  <si>
    <t>430421_衡阳县</t>
  </si>
  <si>
    <t>430524_隆回县</t>
  </si>
  <si>
    <t>430624_湘阴县</t>
  </si>
  <si>
    <t>430724_临澧县</t>
  </si>
  <si>
    <t>430981_沅江市</t>
  </si>
  <si>
    <t>431024_嘉禾县</t>
  </si>
  <si>
    <t>431125_江永县</t>
  </si>
  <si>
    <t>431225_会同县</t>
  </si>
  <si>
    <t>433126_古丈县</t>
  </si>
  <si>
    <t>440112_黄埔区</t>
  </si>
  <si>
    <t>440229_翁源县</t>
  </si>
  <si>
    <t>440308_盐田区</t>
  </si>
  <si>
    <t>440515_澄海区</t>
  </si>
  <si>
    <t>440784_鹤山市</t>
  </si>
  <si>
    <t>440825_徐闻县</t>
  </si>
  <si>
    <t>441225_封开县</t>
  </si>
  <si>
    <t>441426_平远县</t>
  </si>
  <si>
    <t>441625_东源县</t>
  </si>
  <si>
    <t>441826_连南瑶族自治县</t>
  </si>
  <si>
    <t>450109_邕宁区</t>
  </si>
  <si>
    <t>450222_柳城县</t>
  </si>
  <si>
    <t>450312_临桂区</t>
  </si>
  <si>
    <t>450423_蒙山县</t>
  </si>
  <si>
    <t>450924_兴业县</t>
  </si>
  <si>
    <t>451027_凌云县</t>
  </si>
  <si>
    <t>451224_东兰县</t>
  </si>
  <si>
    <t>451381_合山市</t>
  </si>
  <si>
    <t>451425_天等县</t>
  </si>
  <si>
    <t>510112_龙泉驿区</t>
  </si>
  <si>
    <t>510322_富顺县</t>
  </si>
  <si>
    <t>510524_叙永县</t>
  </si>
  <si>
    <t>510683_绵竹市</t>
  </si>
  <si>
    <t>510725_梓潼县</t>
  </si>
  <si>
    <t>510823_剑阁县</t>
  </si>
  <si>
    <t>511124_井研县</t>
  </si>
  <si>
    <t>511323_蓬安县</t>
  </si>
  <si>
    <t>511425_青神县</t>
  </si>
  <si>
    <t>511525_高县</t>
  </si>
  <si>
    <t>511681_华蓥市</t>
  </si>
  <si>
    <t>511725_渠县</t>
  </si>
  <si>
    <t>511825_天全县</t>
  </si>
  <si>
    <t>513225_九寨沟县</t>
  </si>
  <si>
    <t>513326_道孚县</t>
  </si>
  <si>
    <t>513426_会东县</t>
  </si>
  <si>
    <t>520115_观山湖区</t>
  </si>
  <si>
    <t>520324_正安县</t>
  </si>
  <si>
    <t>520425_紫云苗族布依族自治县</t>
  </si>
  <si>
    <t>520526_威宁彝族回族苗族自治县</t>
  </si>
  <si>
    <t>520624_思南县</t>
  </si>
  <si>
    <t>522326_望谟县</t>
  </si>
  <si>
    <t>522626_岑巩县</t>
  </si>
  <si>
    <t>522726_独山县</t>
  </si>
  <si>
    <t>530114_呈贡区</t>
  </si>
  <si>
    <t>530324_罗平县</t>
  </si>
  <si>
    <t>530426_峨山彝族自治县</t>
  </si>
  <si>
    <t>530625_永善县</t>
  </si>
  <si>
    <t>530825_镇沅彝族哈尼族拉祜族自治县</t>
  </si>
  <si>
    <t>530925_双江拉祜族佤族布朗族傣族自治县</t>
  </si>
  <si>
    <t>532325_姚安县</t>
  </si>
  <si>
    <t>532524_建水县</t>
  </si>
  <si>
    <t>532626_丘北县</t>
  </si>
  <si>
    <t>532926_南涧彝族自治县</t>
  </si>
  <si>
    <t>540123_尼木县</t>
  </si>
  <si>
    <t>540225_拉孜县</t>
  </si>
  <si>
    <t>540325_察雅县</t>
  </si>
  <si>
    <t>540425_察隅县</t>
  </si>
  <si>
    <t>540525_曲松县</t>
  </si>
  <si>
    <t>540625_申扎县</t>
  </si>
  <si>
    <t>542526_改则县</t>
  </si>
  <si>
    <t>610113_雁塔区</t>
  </si>
  <si>
    <t>610324_扶风县</t>
  </si>
  <si>
    <t>610425_礼泉县</t>
  </si>
  <si>
    <t>610525_澄城县</t>
  </si>
  <si>
    <t>610626_吴起县</t>
  </si>
  <si>
    <t>610725_勉县</t>
  </si>
  <si>
    <t>610826_绥德县</t>
  </si>
  <si>
    <t>610925_岚皋县</t>
  </si>
  <si>
    <t>611025_镇安县</t>
  </si>
  <si>
    <t>620121_永登县</t>
  </si>
  <si>
    <t>620524_武山县</t>
  </si>
  <si>
    <t>620725_山丹县</t>
  </si>
  <si>
    <t>620826_静宁县</t>
  </si>
  <si>
    <t>620981_玉门市</t>
  </si>
  <si>
    <t>621025_正宁县</t>
  </si>
  <si>
    <t>621125_漳县</t>
  </si>
  <si>
    <t>621225_西和县</t>
  </si>
  <si>
    <t>622925_和政县</t>
  </si>
  <si>
    <t>623025_玛曲县</t>
  </si>
  <si>
    <t>630121_大通回族土族自治县</t>
  </si>
  <si>
    <t>630225_循化撒拉族自治县</t>
  </si>
  <si>
    <t>632626_玛多县</t>
  </si>
  <si>
    <t>632726_曲麻莱县</t>
  </si>
  <si>
    <t>632823_天峻县</t>
  </si>
  <si>
    <t>640181_灵武市</t>
  </si>
  <si>
    <t>650107_达坂城区</t>
  </si>
  <si>
    <t>652327_吉木萨尔县</t>
  </si>
  <si>
    <t>652826_焉耆回族自治县</t>
  </si>
  <si>
    <t>652926_拜城县</t>
  </si>
  <si>
    <t>653125_莎车县</t>
  </si>
  <si>
    <t>653225_策勒县</t>
  </si>
  <si>
    <t>654023_霍城县</t>
  </si>
  <si>
    <t>654225_裕民县</t>
  </si>
  <si>
    <t>654325_青河县</t>
  </si>
  <si>
    <t>110109_门头沟区</t>
  </si>
  <si>
    <t>120110_东丽区</t>
  </si>
  <si>
    <t>310110_杨浦区</t>
  </si>
  <si>
    <t>469005_文昌市</t>
  </si>
  <si>
    <t>500107_九龙坡区</t>
  </si>
  <si>
    <t>659007_双河市</t>
  </si>
  <si>
    <t>130110_鹿泉区</t>
  </si>
  <si>
    <t>130209_曹妃甸区</t>
  </si>
  <si>
    <t>130324_卢龙县</t>
  </si>
  <si>
    <t>130423_临漳县</t>
  </si>
  <si>
    <t>130524_柏乡县</t>
  </si>
  <si>
    <t>130624_阜平县</t>
  </si>
  <si>
    <t>130722_张北县</t>
  </si>
  <si>
    <t>130825_隆化县</t>
  </si>
  <si>
    <t>130925_盐山县</t>
  </si>
  <si>
    <t>131026_文安县</t>
  </si>
  <si>
    <t>131125_安平县</t>
  </si>
  <si>
    <t>140121_清徐县</t>
  </si>
  <si>
    <t>140223_广灵县</t>
  </si>
  <si>
    <t>140426_黎城县</t>
  </si>
  <si>
    <t>140725_寿阳县</t>
  </si>
  <si>
    <t>140826_绛县</t>
  </si>
  <si>
    <t>140926_静乐县</t>
  </si>
  <si>
    <t>141026_安泽县</t>
  </si>
  <si>
    <t>141126_石楼县</t>
  </si>
  <si>
    <t>150123_和林格尔县</t>
  </si>
  <si>
    <t>150221_土默特右旗</t>
  </si>
  <si>
    <t>150424_林西县</t>
  </si>
  <si>
    <t>150526_扎鲁特旗</t>
  </si>
  <si>
    <t>150625_杭锦旗</t>
  </si>
  <si>
    <t>150725_陈巴尔虎旗</t>
  </si>
  <si>
    <t>150826_杭锦后旗</t>
  </si>
  <si>
    <t>150926_察哈尔右翼前旗</t>
  </si>
  <si>
    <t>152526_西乌珠穆沁旗</t>
  </si>
  <si>
    <t>210112_浑南区</t>
  </si>
  <si>
    <t>210214_普兰店区</t>
  </si>
  <si>
    <t>210381_海城市</t>
  </si>
  <si>
    <t>210423_清原满族自治县</t>
  </si>
  <si>
    <t>210782_北镇市</t>
  </si>
  <si>
    <t>210922_彰武县</t>
  </si>
  <si>
    <t>211081_灯塔市</t>
  </si>
  <si>
    <t>211282_开原市</t>
  </si>
  <si>
    <t>211382_凌源市</t>
  </si>
  <si>
    <t>220113_九台区</t>
  </si>
  <si>
    <t>220282_桦甸市</t>
  </si>
  <si>
    <t>220582_集安市</t>
  </si>
  <si>
    <t>222424_汪清县</t>
  </si>
  <si>
    <t>230111_呼兰区</t>
  </si>
  <si>
    <t>230208_梅里斯达斡尔族区</t>
  </si>
  <si>
    <t>230321_鸡东县</t>
  </si>
  <si>
    <t>230421_萝北县</t>
  </si>
  <si>
    <t>230523_宝清县</t>
  </si>
  <si>
    <t>230622_肇源县</t>
  </si>
  <si>
    <t>230725_大箐山县</t>
  </si>
  <si>
    <t>230828_汤原县</t>
  </si>
  <si>
    <t>231083_海林市</t>
  </si>
  <si>
    <t>231226_绥棱县</t>
  </si>
  <si>
    <t>320114_雨花台区</t>
  </si>
  <si>
    <t>320282_宜兴市</t>
  </si>
  <si>
    <t>320322_沛县</t>
  </si>
  <si>
    <t>320582_张家港市</t>
  </si>
  <si>
    <t>320685_海安市</t>
  </si>
  <si>
    <t>320831_金湖县</t>
  </si>
  <si>
    <t>320924_射阳县</t>
  </si>
  <si>
    <t>330111_富阳区</t>
  </si>
  <si>
    <t>330225_象山县</t>
  </si>
  <si>
    <t>330327_苍南县</t>
  </si>
  <si>
    <t>330483_桐乡市</t>
  </si>
  <si>
    <t>330782_义乌市</t>
  </si>
  <si>
    <t>331081_温岭市</t>
  </si>
  <si>
    <t>331126_庆元县</t>
  </si>
  <si>
    <t>340123_肥西县</t>
  </si>
  <si>
    <t>340281_无为市</t>
  </si>
  <si>
    <t>340323_固镇县</t>
  </si>
  <si>
    <t>340422_寿县</t>
  </si>
  <si>
    <t>340827_望江县</t>
  </si>
  <si>
    <t>341024_祁门县</t>
  </si>
  <si>
    <t>341181_天长市</t>
  </si>
  <si>
    <t>341226_颍上县</t>
  </si>
  <si>
    <t>341525_霍山县</t>
  </si>
  <si>
    <t>341882_广德市</t>
  </si>
  <si>
    <t>350121_闽侯县</t>
  </si>
  <si>
    <t>350426_尤溪县</t>
  </si>
  <si>
    <t>350525_永春县</t>
  </si>
  <si>
    <t>350624_诏安县</t>
  </si>
  <si>
    <t>350725_政和县</t>
  </si>
  <si>
    <t>350881_漳平市</t>
  </si>
  <si>
    <t>350926_柘荣县</t>
  </si>
  <si>
    <t>360121_南昌县</t>
  </si>
  <si>
    <t>360426_德安县</t>
  </si>
  <si>
    <t>360725_崇义县</t>
  </si>
  <si>
    <t>360825_永丰县</t>
  </si>
  <si>
    <t>360926_铜鼓县</t>
  </si>
  <si>
    <t>361025_乐安县</t>
  </si>
  <si>
    <t>361126_弋阳县</t>
  </si>
  <si>
    <t>370114_章丘区</t>
  </si>
  <si>
    <t>370215_即墨区</t>
  </si>
  <si>
    <t>370322_高青县</t>
  </si>
  <si>
    <t>370682_莱阳市</t>
  </si>
  <si>
    <t>370781_青州市</t>
  </si>
  <si>
    <t>370830_汶上县</t>
  </si>
  <si>
    <t>371324_兰陵县</t>
  </si>
  <si>
    <t>371426_平原县</t>
  </si>
  <si>
    <t>371526_高唐县</t>
  </si>
  <si>
    <t>371681_邹平市</t>
  </si>
  <si>
    <t>371725_郓城县</t>
  </si>
  <si>
    <t>410122_中牟县</t>
  </si>
  <si>
    <t>410222_通许县</t>
  </si>
  <si>
    <t>410311_洛龙区</t>
  </si>
  <si>
    <t>410423_鲁山县</t>
  </si>
  <si>
    <t>410526_滑县</t>
  </si>
  <si>
    <t>410725_原阳县</t>
  </si>
  <si>
    <t>410823_武陟县</t>
  </si>
  <si>
    <t>411325_内乡县</t>
  </si>
  <si>
    <t>411425_虞城县</t>
  </si>
  <si>
    <t>411525_固始县</t>
  </si>
  <si>
    <t>411625_郸城县</t>
  </si>
  <si>
    <t>411726_泌阳县</t>
  </si>
  <si>
    <t>420111_洪山区</t>
  </si>
  <si>
    <t>420325_房县</t>
  </si>
  <si>
    <t>420526_兴山县</t>
  </si>
  <si>
    <t>420682_老河口市</t>
  </si>
  <si>
    <t>420984_汉川市</t>
  </si>
  <si>
    <t>421087_松滋市</t>
  </si>
  <si>
    <t>421126_蕲春县</t>
  </si>
  <si>
    <t>422827_来凤县</t>
  </si>
  <si>
    <t>430121_长沙县</t>
  </si>
  <si>
    <t>430224_茶陵县</t>
  </si>
  <si>
    <t>430422_衡南县</t>
  </si>
  <si>
    <t>430525_洞口县</t>
  </si>
  <si>
    <t>430626_平江县</t>
  </si>
  <si>
    <t>430725_桃源县</t>
  </si>
  <si>
    <t>431025_临武县</t>
  </si>
  <si>
    <t>431126_宁远县</t>
  </si>
  <si>
    <t>431226_麻阳苗族自治县</t>
  </si>
  <si>
    <t>433127_永顺县</t>
  </si>
  <si>
    <t>440113_番禺区</t>
  </si>
  <si>
    <t>440232_乳源瑶族自治县</t>
  </si>
  <si>
    <t>440309_龙华区</t>
  </si>
  <si>
    <t>440523_南澳县</t>
  </si>
  <si>
    <t>440785_恩平市</t>
  </si>
  <si>
    <t>440881_廉江市</t>
  </si>
  <si>
    <t>441226_德庆县</t>
  </si>
  <si>
    <t>441427_蕉岭县</t>
  </si>
  <si>
    <t>441881_英德市</t>
  </si>
  <si>
    <t>450110_武鸣区</t>
  </si>
  <si>
    <t>450223_鹿寨县</t>
  </si>
  <si>
    <t>450321_阳朔县</t>
  </si>
  <si>
    <t>450481_岑溪市</t>
  </si>
  <si>
    <t>450981_北流市</t>
  </si>
  <si>
    <t>451028_乐业县</t>
  </si>
  <si>
    <t>451225_罗城仫佬族自治县</t>
  </si>
  <si>
    <t>451481_凭祥市</t>
  </si>
  <si>
    <t>510113_青白江区</t>
  </si>
  <si>
    <t>510525_古蔺县</t>
  </si>
  <si>
    <t>510726_北川羌族自治县</t>
  </si>
  <si>
    <t>510824_苍溪县</t>
  </si>
  <si>
    <t>511126_夹江县</t>
  </si>
  <si>
    <t>511324_仪陇县</t>
  </si>
  <si>
    <t>511526_珙县</t>
  </si>
  <si>
    <t>511781_万源市</t>
  </si>
  <si>
    <t>511826_芦山县</t>
  </si>
  <si>
    <t>513226_金川县</t>
  </si>
  <si>
    <t>513327_炉霍县</t>
  </si>
  <si>
    <t>513427_宁南县</t>
  </si>
  <si>
    <t>520121_开阳县</t>
  </si>
  <si>
    <t>520325_道真仡佬族苗族自治县</t>
  </si>
  <si>
    <t>520527_赫章县</t>
  </si>
  <si>
    <t>520625_印江土家族苗族自治县</t>
  </si>
  <si>
    <t>522327_册亨县</t>
  </si>
  <si>
    <t>522627_天柱县</t>
  </si>
  <si>
    <t>522727_平塘县</t>
  </si>
  <si>
    <t>530115_晋宁区</t>
  </si>
  <si>
    <t>530325_富源县</t>
  </si>
  <si>
    <t>530427_新平彝族傣族自治县</t>
  </si>
  <si>
    <t>530626_绥江县</t>
  </si>
  <si>
    <t>530826_江城哈尼族彝族自治县</t>
  </si>
  <si>
    <t>530926_耿马傣族佤族自治县</t>
  </si>
  <si>
    <t>532326_大姚县</t>
  </si>
  <si>
    <t>532525_石屏县</t>
  </si>
  <si>
    <t>532627_广南县</t>
  </si>
  <si>
    <t>532927_巍山彝族回族自治县</t>
  </si>
  <si>
    <t>540124_曲水县</t>
  </si>
  <si>
    <t>540226_昂仁县</t>
  </si>
  <si>
    <t>540326_八宿县</t>
  </si>
  <si>
    <t>540426_朗县</t>
  </si>
  <si>
    <t>540526_措美县</t>
  </si>
  <si>
    <t>540626_索县</t>
  </si>
  <si>
    <t>542527_措勤县</t>
  </si>
  <si>
    <t>610114_阎良区</t>
  </si>
  <si>
    <t>610326_眉县</t>
  </si>
  <si>
    <t>610426_永寿县</t>
  </si>
  <si>
    <t>610526_蒲城县</t>
  </si>
  <si>
    <t>610627_甘泉县</t>
  </si>
  <si>
    <t>610726_宁强县</t>
  </si>
  <si>
    <t>610827_米脂县</t>
  </si>
  <si>
    <t>610926_平利县</t>
  </si>
  <si>
    <t>611026_柞水县</t>
  </si>
  <si>
    <t>620122_皋兰县</t>
  </si>
  <si>
    <t>620525_张家川回族自治县</t>
  </si>
  <si>
    <t>620881_华亭市</t>
  </si>
  <si>
    <t>620982_敦煌市</t>
  </si>
  <si>
    <t>621026_宁县</t>
  </si>
  <si>
    <t>621126_岷县</t>
  </si>
  <si>
    <t>621226_礼县</t>
  </si>
  <si>
    <t>622926_东乡族自治县</t>
  </si>
  <si>
    <t>623026_碌曲县</t>
  </si>
  <si>
    <t>630123_湟源县</t>
  </si>
  <si>
    <t>632857_大柴旦行政委员会</t>
  </si>
  <si>
    <t>650109_米东区</t>
  </si>
  <si>
    <t>652328_木垒哈萨克自治县</t>
  </si>
  <si>
    <t>652827_和静县</t>
  </si>
  <si>
    <t>652927_乌什县</t>
  </si>
  <si>
    <t>653126_叶城县</t>
  </si>
  <si>
    <t>653226_于田县</t>
  </si>
  <si>
    <t>654024_巩留县</t>
  </si>
  <si>
    <t>654226_和布克赛尔蒙古自治县</t>
  </si>
  <si>
    <t>654326_吉木乃县</t>
  </si>
  <si>
    <t>110111_房山区</t>
  </si>
  <si>
    <t>120111_西青区</t>
  </si>
  <si>
    <t>310112_闵行区</t>
  </si>
  <si>
    <t>469006_万宁市</t>
  </si>
  <si>
    <t>500108_南岸区</t>
  </si>
  <si>
    <t>659008_可克达拉市</t>
  </si>
  <si>
    <t>130111_栾城区</t>
  </si>
  <si>
    <t>130224_滦南县</t>
  </si>
  <si>
    <t>130424_成安县</t>
  </si>
  <si>
    <t>130525_隆尧县</t>
  </si>
  <si>
    <t>130626_定兴县</t>
  </si>
  <si>
    <t>130723_康保县</t>
  </si>
  <si>
    <t>130826_丰宁满族自治县</t>
  </si>
  <si>
    <t>130926_肃宁县</t>
  </si>
  <si>
    <t>131028_大厂回族自治县</t>
  </si>
  <si>
    <t>131126_故城县</t>
  </si>
  <si>
    <t>140122_阳曲县</t>
  </si>
  <si>
    <t>140224_灵丘县</t>
  </si>
  <si>
    <t>140427_壶关县</t>
  </si>
  <si>
    <t>140727_祁县</t>
  </si>
  <si>
    <t>140827_垣曲县</t>
  </si>
  <si>
    <t>140927_神池县</t>
  </si>
  <si>
    <t>141027_浮山县</t>
  </si>
  <si>
    <t>141127_岚县</t>
  </si>
  <si>
    <t>150124_清水河县</t>
  </si>
  <si>
    <t>150222_固阳县</t>
  </si>
  <si>
    <t>150425_克什克腾旗</t>
  </si>
  <si>
    <t>150581_霍林郭勒市</t>
  </si>
  <si>
    <t>150626_乌审旗</t>
  </si>
  <si>
    <t>150726_新巴尔虎左旗</t>
  </si>
  <si>
    <t>150927_察哈尔右翼中旗</t>
  </si>
  <si>
    <t>152527_太仆寺旗</t>
  </si>
  <si>
    <t>210113_沈北新区</t>
  </si>
  <si>
    <t>210224_长海县</t>
  </si>
  <si>
    <t>220122_农安县</t>
  </si>
  <si>
    <t>220283_舒兰市</t>
  </si>
  <si>
    <t>222426_安图县</t>
  </si>
  <si>
    <t>230112_阿城区</t>
  </si>
  <si>
    <t>230221_龙江县</t>
  </si>
  <si>
    <t>230381_虎林市</t>
  </si>
  <si>
    <t>230422_绥滨县</t>
  </si>
  <si>
    <t>230524_饶河县</t>
  </si>
  <si>
    <t>230623_林甸县</t>
  </si>
  <si>
    <t>230726_南岔县</t>
  </si>
  <si>
    <t>230881_同江市</t>
  </si>
  <si>
    <t>231084_宁安市</t>
  </si>
  <si>
    <t>231281_安达市</t>
  </si>
  <si>
    <t>320115_江宁区</t>
  </si>
  <si>
    <t>320324_睢宁县</t>
  </si>
  <si>
    <t>320583_昆山市</t>
  </si>
  <si>
    <t>320925_建湖县</t>
  </si>
  <si>
    <t>330112_临安区</t>
  </si>
  <si>
    <t>330226_宁海县</t>
  </si>
  <si>
    <t>330328_文成县</t>
  </si>
  <si>
    <t>330783_东阳市</t>
  </si>
  <si>
    <t>331082_临海市</t>
  </si>
  <si>
    <t>331127_景宁畲族自治县</t>
  </si>
  <si>
    <t>340124_庐江县</t>
  </si>
  <si>
    <t>340828_岳西县</t>
  </si>
  <si>
    <t>341182_明光市</t>
  </si>
  <si>
    <t>341282_界首市</t>
  </si>
  <si>
    <t>350122_连江县</t>
  </si>
  <si>
    <t>350428_将乐县</t>
  </si>
  <si>
    <t>350526_德化县</t>
  </si>
  <si>
    <t>350626_东山县</t>
  </si>
  <si>
    <t>350781_邵武市</t>
  </si>
  <si>
    <t>350981_福安市</t>
  </si>
  <si>
    <t>360123_安义县</t>
  </si>
  <si>
    <t>360428_都昌县</t>
  </si>
  <si>
    <t>360726_安远县</t>
  </si>
  <si>
    <t>360826_泰和县</t>
  </si>
  <si>
    <t>360981_丰城市</t>
  </si>
  <si>
    <t>361026_宜黄县</t>
  </si>
  <si>
    <t>361127_余干县</t>
  </si>
  <si>
    <t>370115_济阳区</t>
  </si>
  <si>
    <t>370281_胶州市</t>
  </si>
  <si>
    <t>370323_沂源县</t>
  </si>
  <si>
    <t>370683_莱州市</t>
  </si>
  <si>
    <t>370782_诸城市</t>
  </si>
  <si>
    <t>370831_泗水县</t>
  </si>
  <si>
    <t>371325_费县</t>
  </si>
  <si>
    <t>371427_夏津县</t>
  </si>
  <si>
    <t>371581_临清市</t>
  </si>
  <si>
    <t>371726_鄄城县</t>
  </si>
  <si>
    <t>410181_巩义市</t>
  </si>
  <si>
    <t>410223_尉氏县</t>
  </si>
  <si>
    <t>410323_新安县</t>
  </si>
  <si>
    <t>410425_郏县</t>
  </si>
  <si>
    <t>410527_内黄县</t>
  </si>
  <si>
    <t>410726_延津县</t>
  </si>
  <si>
    <t>410825_温县</t>
  </si>
  <si>
    <t>411326_淅川县</t>
  </si>
  <si>
    <t>411426_夏邑县</t>
  </si>
  <si>
    <t>411526_潢川县</t>
  </si>
  <si>
    <t>411627_太康县</t>
  </si>
  <si>
    <t>411727_汝南县</t>
  </si>
  <si>
    <t>420112_东西湖区</t>
  </si>
  <si>
    <t>420381_丹江口市</t>
  </si>
  <si>
    <t>420527_秭归县</t>
  </si>
  <si>
    <t>420683_枣阳市</t>
  </si>
  <si>
    <t>421088_监利市</t>
  </si>
  <si>
    <t>421127_黄梅县</t>
  </si>
  <si>
    <t>422828_鹤峰县</t>
  </si>
  <si>
    <t>430181_浏阳市</t>
  </si>
  <si>
    <t>430225_炎陵县</t>
  </si>
  <si>
    <t>430423_衡山县</t>
  </si>
  <si>
    <t>430527_绥宁县</t>
  </si>
  <si>
    <t>430681_汨罗市</t>
  </si>
  <si>
    <t>430726_石门县</t>
  </si>
  <si>
    <t>431026_汝城县</t>
  </si>
  <si>
    <t>431127_蓝山县</t>
  </si>
  <si>
    <t>431227_新晃侗族自治县</t>
  </si>
  <si>
    <t>433130_龙山县</t>
  </si>
  <si>
    <t>440114_花都区</t>
  </si>
  <si>
    <t>440233_新丰县</t>
  </si>
  <si>
    <t>440310_坪山区</t>
  </si>
  <si>
    <t>440882_雷州市</t>
  </si>
  <si>
    <t>441284_四会市</t>
  </si>
  <si>
    <t>441481_兴宁市</t>
  </si>
  <si>
    <t>441882_连州市</t>
  </si>
  <si>
    <t>450123_隆安县</t>
  </si>
  <si>
    <t>450224_融安县</t>
  </si>
  <si>
    <t>450323_灵川县</t>
  </si>
  <si>
    <t>451029_田林县</t>
  </si>
  <si>
    <t>451226_环江毛南族自治县</t>
  </si>
  <si>
    <t>510114_新都区</t>
  </si>
  <si>
    <t>510727_平武县</t>
  </si>
  <si>
    <t>511129_沐川县</t>
  </si>
  <si>
    <t>511325_西充县</t>
  </si>
  <si>
    <t>511527_筠连县</t>
  </si>
  <si>
    <t>511827_宝兴县</t>
  </si>
  <si>
    <t>513227_小金县</t>
  </si>
  <si>
    <t>513328_甘孜县</t>
  </si>
  <si>
    <t>513428_普格县</t>
  </si>
  <si>
    <t>520122_息烽县</t>
  </si>
  <si>
    <t>520326_务川仡佬族苗族自治县</t>
  </si>
  <si>
    <t>520581_黔西市</t>
  </si>
  <si>
    <t>520626_德江县</t>
  </si>
  <si>
    <t>522328_安龙县</t>
  </si>
  <si>
    <t>522628_锦屏县</t>
  </si>
  <si>
    <t>522728_罗甸县</t>
  </si>
  <si>
    <t>530124_富民县</t>
  </si>
  <si>
    <t>530326_会泽县</t>
  </si>
  <si>
    <t>530428_元江哈尼族彝族傣族自治县</t>
  </si>
  <si>
    <t>530627_镇雄县</t>
  </si>
  <si>
    <t>530827_孟连傣族拉祜族佤族自治县</t>
  </si>
  <si>
    <t>530927_沧源佤族自治县</t>
  </si>
  <si>
    <t>532327_永仁县</t>
  </si>
  <si>
    <t>532527_泸西县</t>
  </si>
  <si>
    <t>532628_富宁县</t>
  </si>
  <si>
    <t>532928_永平县</t>
  </si>
  <si>
    <t>540127_墨竹工卡县</t>
  </si>
  <si>
    <t>540227_谢通门县</t>
  </si>
  <si>
    <t>540327_左贡县</t>
  </si>
  <si>
    <t>540527_洛扎县</t>
  </si>
  <si>
    <t>540627_班戈县</t>
  </si>
  <si>
    <t>610115_临潼区</t>
  </si>
  <si>
    <t>610327_陇县</t>
  </si>
  <si>
    <t>610428_长武县</t>
  </si>
  <si>
    <t>610527_白水县</t>
  </si>
  <si>
    <t>610628_富县</t>
  </si>
  <si>
    <t>610727_略阳县</t>
  </si>
  <si>
    <t>610828_佳县</t>
  </si>
  <si>
    <t>610927_镇坪县</t>
  </si>
  <si>
    <t>620123_榆中县</t>
  </si>
  <si>
    <t>621027_镇原县</t>
  </si>
  <si>
    <t>621227_徽县</t>
  </si>
  <si>
    <t>622927_积石山保安族东乡族撒拉族自治县</t>
  </si>
  <si>
    <t>623027_夏河县</t>
  </si>
  <si>
    <t>650121_乌鲁木齐县</t>
  </si>
  <si>
    <t>652828_和硕县</t>
  </si>
  <si>
    <t>652928_阿瓦提县</t>
  </si>
  <si>
    <t>653127_麦盖提县</t>
  </si>
  <si>
    <t>653227_民丰县</t>
  </si>
  <si>
    <t>654025_新源县</t>
  </si>
  <si>
    <t>110112_通州区</t>
  </si>
  <si>
    <t>120112_津南区</t>
  </si>
  <si>
    <t>310113_宝山区</t>
  </si>
  <si>
    <t>469007_东方市</t>
  </si>
  <si>
    <t>500109_北碚区</t>
  </si>
  <si>
    <t>659009_昆玉市</t>
  </si>
  <si>
    <t>130121_井陉县</t>
  </si>
  <si>
    <t>130225_乐亭县</t>
  </si>
  <si>
    <t>130425_大名县</t>
  </si>
  <si>
    <t>130528_宁晋县</t>
  </si>
  <si>
    <t>130627_唐县</t>
  </si>
  <si>
    <t>130724_沽源县</t>
  </si>
  <si>
    <t>130827_宽城满族自治县</t>
  </si>
  <si>
    <t>130927_南皮县</t>
  </si>
  <si>
    <t>131081_霸州市</t>
  </si>
  <si>
    <t>131127_景县</t>
  </si>
  <si>
    <t>140123_娄烦县</t>
  </si>
  <si>
    <t>140225_浑源县</t>
  </si>
  <si>
    <t>140428_长子县</t>
  </si>
  <si>
    <t>140728_平遥县</t>
  </si>
  <si>
    <t>140828_夏县</t>
  </si>
  <si>
    <t>140928_五寨县</t>
  </si>
  <si>
    <t>141028_吉县</t>
  </si>
  <si>
    <t>141128_方山县</t>
  </si>
  <si>
    <t>150125_武川县</t>
  </si>
  <si>
    <t>150223_达尔罕茂明安联合旗</t>
  </si>
  <si>
    <t>150426_翁牛特旗</t>
  </si>
  <si>
    <t>150627_伊金霍洛旗</t>
  </si>
  <si>
    <t>150727_新巴尔虎右旗</t>
  </si>
  <si>
    <t>150928_察哈尔右翼后旗</t>
  </si>
  <si>
    <t>152528_镶黄旗</t>
  </si>
  <si>
    <t>210114_于洪区</t>
  </si>
  <si>
    <t>210281_瓦房店市</t>
  </si>
  <si>
    <t>220182_榆树市</t>
  </si>
  <si>
    <t>220284_磐石市</t>
  </si>
  <si>
    <t>230113_双城区</t>
  </si>
  <si>
    <t>230223_依安县</t>
  </si>
  <si>
    <t>230382_密山市</t>
  </si>
  <si>
    <t>230624_杜尔伯特蒙古族自治县</t>
  </si>
  <si>
    <t>230751_金林区</t>
  </si>
  <si>
    <t>230882_富锦市</t>
  </si>
  <si>
    <t>231085_穆棱市</t>
  </si>
  <si>
    <t>231282_肇东市</t>
  </si>
  <si>
    <t>320116_六合区</t>
  </si>
  <si>
    <t>320381_新沂市</t>
  </si>
  <si>
    <t>320585_太仓市</t>
  </si>
  <si>
    <t>320981_东台市</t>
  </si>
  <si>
    <t>330113_临平区</t>
  </si>
  <si>
    <t>330281_余姚市</t>
  </si>
  <si>
    <t>330329_泰顺县</t>
  </si>
  <si>
    <t>330784_永康市</t>
  </si>
  <si>
    <t>331083_玉环市</t>
  </si>
  <si>
    <t>331181_龙泉市</t>
  </si>
  <si>
    <t>340181_巢湖市</t>
  </si>
  <si>
    <t>340881_桐城市</t>
  </si>
  <si>
    <t>350123_罗源县</t>
  </si>
  <si>
    <t>350429_泰宁县</t>
  </si>
  <si>
    <t>350527_金门县</t>
  </si>
  <si>
    <t>350627_南靖县</t>
  </si>
  <si>
    <t>350782_武夷山市</t>
  </si>
  <si>
    <t>350982_福鼎市</t>
  </si>
  <si>
    <t>360124_进贤县</t>
  </si>
  <si>
    <t>360429_湖口县</t>
  </si>
  <si>
    <t>360728_定南县</t>
  </si>
  <si>
    <t>360827_遂川县</t>
  </si>
  <si>
    <t>360982_樟树市</t>
  </si>
  <si>
    <t>361027_金溪县</t>
  </si>
  <si>
    <t>361128_鄱阳县</t>
  </si>
  <si>
    <t>370116_莱芜区</t>
  </si>
  <si>
    <t>370283_平度市</t>
  </si>
  <si>
    <t>370685_招远市</t>
  </si>
  <si>
    <t>370783_寿光市</t>
  </si>
  <si>
    <t>370832_梁山县</t>
  </si>
  <si>
    <t>371326_平邑县</t>
  </si>
  <si>
    <t>371428_武城县</t>
  </si>
  <si>
    <t>371728_东明县</t>
  </si>
  <si>
    <t>410182_荥阳市</t>
  </si>
  <si>
    <t>410225_兰考县</t>
  </si>
  <si>
    <t>410324_栾川县</t>
  </si>
  <si>
    <t>410481_舞钢市</t>
  </si>
  <si>
    <t>410581_林州市</t>
  </si>
  <si>
    <t>410727_封丘县</t>
  </si>
  <si>
    <t>410882_沁阳市</t>
  </si>
  <si>
    <t>411327_社旗县</t>
  </si>
  <si>
    <t>411481_永城市</t>
  </si>
  <si>
    <t>411527_淮滨县</t>
  </si>
  <si>
    <t>411628_鹿邑县</t>
  </si>
  <si>
    <t>411728_遂平县</t>
  </si>
  <si>
    <t>420113_汉南区</t>
  </si>
  <si>
    <t>420528_长阳土家族自治县</t>
  </si>
  <si>
    <t>420684_宜城市</t>
  </si>
  <si>
    <t>421181_麻城市</t>
  </si>
  <si>
    <t>430182_宁乡市</t>
  </si>
  <si>
    <t>430281_醴陵市</t>
  </si>
  <si>
    <t>430424_衡东县</t>
  </si>
  <si>
    <t>430528_新宁县</t>
  </si>
  <si>
    <t>430682_临湘市</t>
  </si>
  <si>
    <t>430781_津市市</t>
  </si>
  <si>
    <t>431027_桂东县</t>
  </si>
  <si>
    <t>431128_新田县</t>
  </si>
  <si>
    <t>431228_芷江侗族自治县</t>
  </si>
  <si>
    <t>440115_南沙区</t>
  </si>
  <si>
    <t>440281_乐昌市</t>
  </si>
  <si>
    <t>440311_光明区</t>
  </si>
  <si>
    <t>440883_吴川市</t>
  </si>
  <si>
    <t>450124_马山县</t>
  </si>
  <si>
    <t>450225_融水苗族自治县</t>
  </si>
  <si>
    <t>450324_全州县</t>
  </si>
  <si>
    <t>451030_西林县</t>
  </si>
  <si>
    <t>451227_巴马瑶族自治县</t>
  </si>
  <si>
    <t>510115_温江区</t>
  </si>
  <si>
    <t>510781_江油市</t>
  </si>
  <si>
    <t>511132_峨边彝族自治县</t>
  </si>
  <si>
    <t>511381_阆中市</t>
  </si>
  <si>
    <t>511528_兴文县</t>
  </si>
  <si>
    <t>513228_黑水县</t>
  </si>
  <si>
    <t>513329_新龙县</t>
  </si>
  <si>
    <t>513429_布拖县</t>
  </si>
  <si>
    <t>520123_修文县</t>
  </si>
  <si>
    <t>520327_凤冈县</t>
  </si>
  <si>
    <t>520627_沿河土家族自治县</t>
  </si>
  <si>
    <t>522629_剑河县</t>
  </si>
  <si>
    <t>522729_长顺县</t>
  </si>
  <si>
    <t>530125_宜良县</t>
  </si>
  <si>
    <t>530381_宣威市</t>
  </si>
  <si>
    <t>530481_澄江市</t>
  </si>
  <si>
    <t>530628_彝良县</t>
  </si>
  <si>
    <t>530828_澜沧拉祜族自治县</t>
  </si>
  <si>
    <t>532328_元谋县</t>
  </si>
  <si>
    <t>532528_元阳县</t>
  </si>
  <si>
    <t>532929_云龙县</t>
  </si>
  <si>
    <t>540228_白朗县</t>
  </si>
  <si>
    <t>540328_芒康县</t>
  </si>
  <si>
    <t>540528_加查县</t>
  </si>
  <si>
    <t>540628_巴青县</t>
  </si>
  <si>
    <t>610116_长安区</t>
  </si>
  <si>
    <t>610328_千阳县</t>
  </si>
  <si>
    <t>610429_旬邑县</t>
  </si>
  <si>
    <t>610528_富平县</t>
  </si>
  <si>
    <t>610629_洛川县</t>
  </si>
  <si>
    <t>610728_镇巴县</t>
  </si>
  <si>
    <t>610829_吴堡县</t>
  </si>
  <si>
    <t>610929_白河县</t>
  </si>
  <si>
    <t>621228_两当县</t>
  </si>
  <si>
    <t>652829_博湖县</t>
  </si>
  <si>
    <t>652929_柯坪县</t>
  </si>
  <si>
    <t>653128_岳普湖县</t>
  </si>
  <si>
    <t>654026_昭苏县</t>
  </si>
  <si>
    <t>110113_顺义区</t>
  </si>
  <si>
    <t>120113_北辰区</t>
  </si>
  <si>
    <t>310114_嘉定区</t>
  </si>
  <si>
    <t>469021_定安县</t>
  </si>
  <si>
    <t>500110_綦江区</t>
  </si>
  <si>
    <t>659010_胡杨河市</t>
  </si>
  <si>
    <t>130123_正定县</t>
  </si>
  <si>
    <t>130227_迁西县</t>
  </si>
  <si>
    <t>130426_涉县</t>
  </si>
  <si>
    <t>130529_巨鹿县</t>
  </si>
  <si>
    <t>130628_高阳县</t>
  </si>
  <si>
    <t>130725_尚义县</t>
  </si>
  <si>
    <t>130828_围场满族蒙古族自治县</t>
  </si>
  <si>
    <t>130928_吴桥县</t>
  </si>
  <si>
    <t>131082_三河市</t>
  </si>
  <si>
    <t>131128_阜城县</t>
  </si>
  <si>
    <t>140181_古交市</t>
  </si>
  <si>
    <t>140226_左云县</t>
  </si>
  <si>
    <t>140429_武乡县</t>
  </si>
  <si>
    <t>140729_灵石县</t>
  </si>
  <si>
    <t>140829_平陆县</t>
  </si>
  <si>
    <t>140929_岢岚县</t>
  </si>
  <si>
    <t>141029_乡宁县</t>
  </si>
  <si>
    <t>141129_中阳县</t>
  </si>
  <si>
    <t>150428_喀喇沁旗</t>
  </si>
  <si>
    <t>150781_满洲里市</t>
  </si>
  <si>
    <t>150929_四子王旗</t>
  </si>
  <si>
    <t>152529_正镶白旗</t>
  </si>
  <si>
    <t>210115_辽中区</t>
  </si>
  <si>
    <t>210283_庄河市</t>
  </si>
  <si>
    <t>220183_德惠市</t>
  </si>
  <si>
    <t>230123_依兰县</t>
  </si>
  <si>
    <t>230224_泰来县</t>
  </si>
  <si>
    <t>230781_铁力市</t>
  </si>
  <si>
    <t>230883_抚远市</t>
  </si>
  <si>
    <t>231086_东宁市</t>
  </si>
  <si>
    <t>231283_海伦市</t>
  </si>
  <si>
    <t>320117_溧水区</t>
  </si>
  <si>
    <t>320382_邳州市</t>
  </si>
  <si>
    <t>330114_钱塘区</t>
  </si>
  <si>
    <t>330282_慈溪市</t>
  </si>
  <si>
    <t>330381_瑞安市</t>
  </si>
  <si>
    <t>340882_潜山市</t>
  </si>
  <si>
    <t>350124_闽清县</t>
  </si>
  <si>
    <t>350430_建宁县</t>
  </si>
  <si>
    <t>350581_石狮市</t>
  </si>
  <si>
    <t>350628_平和县</t>
  </si>
  <si>
    <t>350783_建瓯市</t>
  </si>
  <si>
    <t>360430_彭泽县</t>
  </si>
  <si>
    <t>360729_全南县</t>
  </si>
  <si>
    <t>360828_万安县</t>
  </si>
  <si>
    <t>360983_高安市</t>
  </si>
  <si>
    <t>361028_资溪县</t>
  </si>
  <si>
    <t>361129_万年县</t>
  </si>
  <si>
    <t>370117_钢城区</t>
  </si>
  <si>
    <t>370285_莱西市</t>
  </si>
  <si>
    <t>370686_栖霞市</t>
  </si>
  <si>
    <t>370784_安丘市</t>
  </si>
  <si>
    <t>370881_曲阜市</t>
  </si>
  <si>
    <t>371327_莒南县</t>
  </si>
  <si>
    <t>371481_乐陵市</t>
  </si>
  <si>
    <t>410183_新密市</t>
  </si>
  <si>
    <t>410325_嵩县</t>
  </si>
  <si>
    <t>410482_汝州市</t>
  </si>
  <si>
    <t>410781_卫辉市</t>
  </si>
  <si>
    <t>410883_孟州市</t>
  </si>
  <si>
    <t>411328_唐河县</t>
  </si>
  <si>
    <t>411528_息县</t>
  </si>
  <si>
    <t>411681_项城市</t>
  </si>
  <si>
    <t>411729_新蔡县</t>
  </si>
  <si>
    <t>420114_蔡甸区</t>
  </si>
  <si>
    <t>420529_五峰土家族自治县</t>
  </si>
  <si>
    <t>421182_武穴市</t>
  </si>
  <si>
    <t>430426_祁东县</t>
  </si>
  <si>
    <t>430529_城步苗族自治县</t>
  </si>
  <si>
    <t>431028_安仁县</t>
  </si>
  <si>
    <t>431129_江华瑶族自治县</t>
  </si>
  <si>
    <t>431229_靖州苗族侗族自治县</t>
  </si>
  <si>
    <t>440117_从化区</t>
  </si>
  <si>
    <t>440282_南雄市</t>
  </si>
  <si>
    <t>450125_上林县</t>
  </si>
  <si>
    <t>450226_三江侗族自治县</t>
  </si>
  <si>
    <t>450325_兴安县</t>
  </si>
  <si>
    <t>451031_隆林各族自治县</t>
  </si>
  <si>
    <t>451228_都安瑶族自治县</t>
  </si>
  <si>
    <t>510116_双流区</t>
  </si>
  <si>
    <t>511133_马边彝族自治县</t>
  </si>
  <si>
    <t>511529_屏山县</t>
  </si>
  <si>
    <t>513230_壤塘县</t>
  </si>
  <si>
    <t>513330_德格县</t>
  </si>
  <si>
    <t>513430_金阳县</t>
  </si>
  <si>
    <t>520181_清镇市</t>
  </si>
  <si>
    <t>520328_湄潭县</t>
  </si>
  <si>
    <t>520628_松桃苗族自治县</t>
  </si>
  <si>
    <t>522630_台江县</t>
  </si>
  <si>
    <t>522730_龙里县</t>
  </si>
  <si>
    <t>530126_石林彝族自治县</t>
  </si>
  <si>
    <t>530629_威信县</t>
  </si>
  <si>
    <t>530829_西盟佤族自治县</t>
  </si>
  <si>
    <t>532329_武定县</t>
  </si>
  <si>
    <t>532529_红河县</t>
  </si>
  <si>
    <t>532930_洱源县</t>
  </si>
  <si>
    <t>540229_仁布县</t>
  </si>
  <si>
    <t>540329_洛隆县</t>
  </si>
  <si>
    <t>540529_隆子县</t>
  </si>
  <si>
    <t>540629_尼玛县</t>
  </si>
  <si>
    <t>610117_高陵区</t>
  </si>
  <si>
    <t>610329_麟游县</t>
  </si>
  <si>
    <t>610430_淳化县</t>
  </si>
  <si>
    <t>610581_韩城市</t>
  </si>
  <si>
    <t>610630_宜川县</t>
  </si>
  <si>
    <t>610729_留坝县</t>
  </si>
  <si>
    <t>610830_清涧县</t>
  </si>
  <si>
    <t>610981_旬阳市</t>
  </si>
  <si>
    <t>653129_伽师县</t>
  </si>
  <si>
    <t>654027_特克斯县</t>
  </si>
  <si>
    <t>110114_昌平区</t>
  </si>
  <si>
    <t>120114_武清区</t>
  </si>
  <si>
    <t>310115_浦东新区</t>
  </si>
  <si>
    <t>469022_屯昌县</t>
  </si>
  <si>
    <t>500111_大足区</t>
  </si>
  <si>
    <t>659011_新星市</t>
  </si>
  <si>
    <t>130125_行唐县</t>
  </si>
  <si>
    <t>130229_玉田县</t>
  </si>
  <si>
    <t>130427_磁县</t>
  </si>
  <si>
    <t>130530_新河县</t>
  </si>
  <si>
    <t>130630_涞源县</t>
  </si>
  <si>
    <t>130726_蔚县</t>
  </si>
  <si>
    <t>130881_平泉市</t>
  </si>
  <si>
    <t>130929_献县</t>
  </si>
  <si>
    <t>131182_深州市</t>
  </si>
  <si>
    <t>140430_沁县</t>
  </si>
  <si>
    <t>140781_介休市</t>
  </si>
  <si>
    <t>140830_芮城县</t>
  </si>
  <si>
    <t>140930_河曲县</t>
  </si>
  <si>
    <t>141030_大宁县</t>
  </si>
  <si>
    <t>141130_交口县</t>
  </si>
  <si>
    <t>150429_宁城县</t>
  </si>
  <si>
    <t>150782_牙克石市</t>
  </si>
  <si>
    <t>150981_丰镇市</t>
  </si>
  <si>
    <t>152530_正蓝旗</t>
  </si>
  <si>
    <t>210123_康平县</t>
  </si>
  <si>
    <t>220184_公主岭市</t>
  </si>
  <si>
    <t>230124_方正县</t>
  </si>
  <si>
    <t>230225_甘南县</t>
  </si>
  <si>
    <t>320118_高淳区</t>
  </si>
  <si>
    <t>330122_桐庐县</t>
  </si>
  <si>
    <t>330382_乐清市</t>
  </si>
  <si>
    <t>350125_永泰县</t>
  </si>
  <si>
    <t>350481_永安市</t>
  </si>
  <si>
    <t>350582_晋江市</t>
  </si>
  <si>
    <t>350629_华安县</t>
  </si>
  <si>
    <t>360481_瑞昌市</t>
  </si>
  <si>
    <t>360730_宁都县</t>
  </si>
  <si>
    <t>360829_安福县</t>
  </si>
  <si>
    <t>361030_广昌县</t>
  </si>
  <si>
    <t>361130_婺源县</t>
  </si>
  <si>
    <t>370124_平阴县</t>
  </si>
  <si>
    <t>370687_海阳市</t>
  </si>
  <si>
    <t>370785_高密市</t>
  </si>
  <si>
    <t>370883_邹城市</t>
  </si>
  <si>
    <t>371328_蒙阴县</t>
  </si>
  <si>
    <t>371482_禹城市</t>
  </si>
  <si>
    <t>410184_新郑市</t>
  </si>
  <si>
    <t>410326_汝阳县</t>
  </si>
  <si>
    <t>410782_辉县市</t>
  </si>
  <si>
    <t>411329_新野县</t>
  </si>
  <si>
    <t>420115_江夏区</t>
  </si>
  <si>
    <t>420581_宜都市</t>
  </si>
  <si>
    <t>430481_耒阳市</t>
  </si>
  <si>
    <t>430581_武冈市</t>
  </si>
  <si>
    <t>431081_资兴市</t>
  </si>
  <si>
    <t>431181_祁阳市</t>
  </si>
  <si>
    <t>431230_通道侗族自治县</t>
  </si>
  <si>
    <t>440118_增城区</t>
  </si>
  <si>
    <t>450126_宾阳县</t>
  </si>
  <si>
    <t>450326_永福县</t>
  </si>
  <si>
    <t>451081_靖西市</t>
  </si>
  <si>
    <t>451229_大化瑶族自治县</t>
  </si>
  <si>
    <t>510117_郫都区</t>
  </si>
  <si>
    <t>511181_峨眉山市</t>
  </si>
  <si>
    <t>513231_阿坝县</t>
  </si>
  <si>
    <t>513331_白玉县</t>
  </si>
  <si>
    <t>513431_昭觉县</t>
  </si>
  <si>
    <t>520329_余庆县</t>
  </si>
  <si>
    <t>522631_黎平县</t>
  </si>
  <si>
    <t>522731_惠水县</t>
  </si>
  <si>
    <t>530127_嵩明县</t>
  </si>
  <si>
    <t>530681_水富市</t>
  </si>
  <si>
    <t>532530_金平苗族瑶族傣族自治县</t>
  </si>
  <si>
    <t>532931_剑川县</t>
  </si>
  <si>
    <t>540230_康马县</t>
  </si>
  <si>
    <t>540330_边坝县</t>
  </si>
  <si>
    <t>540530_错那县</t>
  </si>
  <si>
    <t>540630_双湖县</t>
  </si>
  <si>
    <t>610118_鄠邑区</t>
  </si>
  <si>
    <t>610330_凤县</t>
  </si>
  <si>
    <t>610431_武功县</t>
  </si>
  <si>
    <t>610582_华阴市</t>
  </si>
  <si>
    <t>610631_黄龙县</t>
  </si>
  <si>
    <t>610730_佛坪县</t>
  </si>
  <si>
    <t>610831_子洲县</t>
  </si>
  <si>
    <t>653130_巴楚县</t>
  </si>
  <si>
    <t>654028_尼勒克县</t>
  </si>
  <si>
    <t>110115_大兴区</t>
  </si>
  <si>
    <t>120115_宝坻区</t>
  </si>
  <si>
    <t>310116_金山区</t>
  </si>
  <si>
    <t>469023_澄迈县</t>
  </si>
  <si>
    <t>500112_渝北区</t>
  </si>
  <si>
    <t>659012_白杨市</t>
  </si>
  <si>
    <t>130126_灵寿县</t>
  </si>
  <si>
    <t>130281_遵化市</t>
  </si>
  <si>
    <t>130430_邱县</t>
  </si>
  <si>
    <t>130531_广宗县</t>
  </si>
  <si>
    <t>130631_望都县</t>
  </si>
  <si>
    <t>130727_阳原县</t>
  </si>
  <si>
    <t>130930_孟村回族自治县</t>
  </si>
  <si>
    <t>140431_沁源县</t>
  </si>
  <si>
    <t>140881_永济市</t>
  </si>
  <si>
    <t>140931_保德县</t>
  </si>
  <si>
    <t>141031_隰县</t>
  </si>
  <si>
    <t>141181_孝义市</t>
  </si>
  <si>
    <t>150430_敖汉旗</t>
  </si>
  <si>
    <t>150783_扎兰屯市</t>
  </si>
  <si>
    <t>152531_多伦县</t>
  </si>
  <si>
    <t>210124_法库县</t>
  </si>
  <si>
    <t>230125_宾县</t>
  </si>
  <si>
    <t>230227_富裕县</t>
  </si>
  <si>
    <t>330127_淳安县</t>
  </si>
  <si>
    <t>330383_龙港市</t>
  </si>
  <si>
    <t>350128_平潭县</t>
  </si>
  <si>
    <t>350583_南安市</t>
  </si>
  <si>
    <t>360482_共青城市</t>
  </si>
  <si>
    <t>360731_于都县</t>
  </si>
  <si>
    <t>360830_永新县</t>
  </si>
  <si>
    <t>361181_德兴市</t>
  </si>
  <si>
    <t>370126_商河县</t>
  </si>
  <si>
    <t>370786_昌邑市</t>
  </si>
  <si>
    <t>371329_临沭县</t>
  </si>
  <si>
    <t>410185_登封市</t>
  </si>
  <si>
    <t>410327_宜阳县</t>
  </si>
  <si>
    <t>410783_长垣市</t>
  </si>
  <si>
    <t>411330_桐柏县</t>
  </si>
  <si>
    <t>420116_黄陂区</t>
  </si>
  <si>
    <t>420582_当阳市</t>
  </si>
  <si>
    <t>430482_常宁市</t>
  </si>
  <si>
    <t>430582_邵东市</t>
  </si>
  <si>
    <t>431281_洪江市</t>
  </si>
  <si>
    <t>450181_横州市</t>
  </si>
  <si>
    <t>450327_灌阳县</t>
  </si>
  <si>
    <t>451082_平果市</t>
  </si>
  <si>
    <t>510118_新津区</t>
  </si>
  <si>
    <t>513232_若尔盖县</t>
  </si>
  <si>
    <t>513332_石渠县</t>
  </si>
  <si>
    <t>513432_喜德县</t>
  </si>
  <si>
    <t>520330_习水县</t>
  </si>
  <si>
    <t>522632_榕江县</t>
  </si>
  <si>
    <t>522732_三都水族自治县</t>
  </si>
  <si>
    <t>530128_禄劝彝族苗族自治县</t>
  </si>
  <si>
    <t>532531_绿春县</t>
  </si>
  <si>
    <t>532932_鹤庆县</t>
  </si>
  <si>
    <t>540231_定结县</t>
  </si>
  <si>
    <t>540531_浪卡子县</t>
  </si>
  <si>
    <t>610122_蓝田县</t>
  </si>
  <si>
    <t>610331_太白县</t>
  </si>
  <si>
    <t>610481_兴平市</t>
  </si>
  <si>
    <t>610632_黄陵县</t>
  </si>
  <si>
    <t>610881_神木市</t>
  </si>
  <si>
    <t>653131_塔什库尔干塔吉克自治县</t>
  </si>
  <si>
    <t>110116_怀柔区</t>
  </si>
  <si>
    <t>120116_滨海新区</t>
  </si>
  <si>
    <t>310117_松江区</t>
  </si>
  <si>
    <t>469024_临高县</t>
  </si>
  <si>
    <t>500113_巴南区</t>
  </si>
  <si>
    <t>130127_高邑县</t>
  </si>
  <si>
    <t>130283_迁安市</t>
  </si>
  <si>
    <t>130431_鸡泽县</t>
  </si>
  <si>
    <t>130532_平乡县</t>
  </si>
  <si>
    <t>130633_易县</t>
  </si>
  <si>
    <t>130728_怀安县</t>
  </si>
  <si>
    <t>130981_泊头市</t>
  </si>
  <si>
    <t>140882_河津市</t>
  </si>
  <si>
    <t>140932_偏关县</t>
  </si>
  <si>
    <t>141032_永和县</t>
  </si>
  <si>
    <t>141182_汾阳市</t>
  </si>
  <si>
    <t>150784_额尔古纳市</t>
  </si>
  <si>
    <t>210181_新民市</t>
  </si>
  <si>
    <t>230126_巴彦县</t>
  </si>
  <si>
    <t>230229_克山县</t>
  </si>
  <si>
    <t>330182_建德市</t>
  </si>
  <si>
    <t>350181_福清市</t>
  </si>
  <si>
    <t>360483_庐山市</t>
  </si>
  <si>
    <t>360732_兴国县</t>
  </si>
  <si>
    <t>360881_井冈山市</t>
  </si>
  <si>
    <t>410328_洛宁县</t>
  </si>
  <si>
    <t>411381_邓州市</t>
  </si>
  <si>
    <t>420117_新洲区</t>
  </si>
  <si>
    <t>420583_枝江市</t>
  </si>
  <si>
    <t>450328_龙胜各族自治县</t>
  </si>
  <si>
    <t>510121_金堂县</t>
  </si>
  <si>
    <t>513233_红原县</t>
  </si>
  <si>
    <t>513333_色达县</t>
  </si>
  <si>
    <t>513433_冕宁县</t>
  </si>
  <si>
    <t>520381_赤水市</t>
  </si>
  <si>
    <t>522633_从江县</t>
  </si>
  <si>
    <t>530129_寻甸回族彝族自治县</t>
  </si>
  <si>
    <t>532532_河口瑶族自治县</t>
  </si>
  <si>
    <t>540232_仲巴县</t>
  </si>
  <si>
    <t>610124_周至县</t>
  </si>
  <si>
    <t>610482_彬州市</t>
  </si>
  <si>
    <t>610681_子长市</t>
  </si>
  <si>
    <t>110117_平谷区</t>
  </si>
  <si>
    <t>120117_宁河区</t>
  </si>
  <si>
    <t>310118_青浦区</t>
  </si>
  <si>
    <t>429004_仙桃市</t>
  </si>
  <si>
    <t>469025_白沙黎族自治县</t>
  </si>
  <si>
    <t>500114_黔江区</t>
  </si>
  <si>
    <t>130128_深泽县</t>
  </si>
  <si>
    <t>130284_滦州市</t>
  </si>
  <si>
    <t>130432_广平县</t>
  </si>
  <si>
    <t>130533_威县</t>
  </si>
  <si>
    <t>130634_曲阳县</t>
  </si>
  <si>
    <t>130730_怀来县</t>
  </si>
  <si>
    <t>130982_任丘市</t>
  </si>
  <si>
    <t>140981_原平市</t>
  </si>
  <si>
    <t>141033_蒲县</t>
  </si>
  <si>
    <t>150785_根河市</t>
  </si>
  <si>
    <t>230127_木兰县</t>
  </si>
  <si>
    <t>230230_克东县</t>
  </si>
  <si>
    <t>360733_会昌县</t>
  </si>
  <si>
    <t>410329_伊川县</t>
  </si>
  <si>
    <t>450329_资源县</t>
  </si>
  <si>
    <t>510129_大邑县</t>
  </si>
  <si>
    <t>513334_理塘县</t>
  </si>
  <si>
    <t>513434_越西县</t>
  </si>
  <si>
    <t>520382_仁怀市</t>
  </si>
  <si>
    <t>522634_雷山县</t>
  </si>
  <si>
    <t>530181_安宁市</t>
  </si>
  <si>
    <t>540233_亚东县</t>
  </si>
  <si>
    <t>110118_密云区</t>
  </si>
  <si>
    <t>120118_静海区</t>
  </si>
  <si>
    <t>310120_奉贤区</t>
  </si>
  <si>
    <t>429005_潜江市</t>
  </si>
  <si>
    <t>469026_昌江黎族自治县</t>
  </si>
  <si>
    <t>500115_长寿区</t>
  </si>
  <si>
    <t>130129_赞皇县</t>
  </si>
  <si>
    <t>130433_馆陶县</t>
  </si>
  <si>
    <t>130534_清河县</t>
  </si>
  <si>
    <t>130635_蠡县</t>
  </si>
  <si>
    <t>130731_涿鹿县</t>
  </si>
  <si>
    <t>130983_黄骅市</t>
  </si>
  <si>
    <t>141034_汾西县</t>
  </si>
  <si>
    <t>230128_通河县</t>
  </si>
  <si>
    <t>230231_拜泉县</t>
  </si>
  <si>
    <t>360734_寻乌县</t>
  </si>
  <si>
    <t>450330_平乐县</t>
  </si>
  <si>
    <t>510131_蒲江县</t>
  </si>
  <si>
    <t>513335_巴塘县</t>
  </si>
  <si>
    <t>513435_甘洛县</t>
  </si>
  <si>
    <t>522635_麻江县</t>
  </si>
  <si>
    <t>540234_吉隆县</t>
  </si>
  <si>
    <t>110119_延庆区</t>
  </si>
  <si>
    <t>120119_蓟州区</t>
  </si>
  <si>
    <t>310151_崇明区</t>
  </si>
  <si>
    <t>429006_天门市</t>
  </si>
  <si>
    <t>469027_乐东黎族自治县</t>
  </si>
  <si>
    <t>500116_江津区</t>
  </si>
  <si>
    <t>130130_无极县</t>
  </si>
  <si>
    <t>130434_魏县</t>
  </si>
  <si>
    <t>130535_临西县</t>
  </si>
  <si>
    <t>130636_顺平县</t>
  </si>
  <si>
    <t>130732_赤城县</t>
  </si>
  <si>
    <t>130984_河间市</t>
  </si>
  <si>
    <t>141081_侯马市</t>
  </si>
  <si>
    <t>230129_延寿县</t>
  </si>
  <si>
    <t>230281_讷河市</t>
  </si>
  <si>
    <t>360735_石城县</t>
  </si>
  <si>
    <t>450332_恭城瑶族自治县</t>
  </si>
  <si>
    <t>510181_都江堰市</t>
  </si>
  <si>
    <t>513336_乡城县</t>
  </si>
  <si>
    <t>513436_美姑县</t>
  </si>
  <si>
    <t>522636_丹寨县</t>
  </si>
  <si>
    <t>540235_聂拉木县</t>
  </si>
  <si>
    <t>429021_神农架林区</t>
  </si>
  <si>
    <t>4419_东莞市</t>
  </si>
  <si>
    <t>469028_陵水黎族自治县</t>
  </si>
  <si>
    <t>500117_合川区</t>
  </si>
  <si>
    <t>130131_平山县</t>
  </si>
  <si>
    <t>130435_曲周县</t>
  </si>
  <si>
    <t>130581_南宫市</t>
  </si>
  <si>
    <t>130637_博野县</t>
  </si>
  <si>
    <t>141082_霍州市</t>
  </si>
  <si>
    <t>230183_尚志市</t>
  </si>
  <si>
    <t>360781_瑞金市</t>
  </si>
  <si>
    <t>450381_荔浦市</t>
  </si>
  <si>
    <t>510182_彭州市</t>
  </si>
  <si>
    <t>513337_稻城县</t>
  </si>
  <si>
    <t>513437_雷波县</t>
  </si>
  <si>
    <t>540236_萨嘎县</t>
  </si>
  <si>
    <t>419001_济源市</t>
  </si>
  <si>
    <t>4420_中山市</t>
  </si>
  <si>
    <t>469029_保亭黎族苗族自治县</t>
  </si>
  <si>
    <t>500118_永川区</t>
  </si>
  <si>
    <t>130132_元氏县</t>
  </si>
  <si>
    <t>130481_武安市</t>
  </si>
  <si>
    <t>130582_沙河市</t>
  </si>
  <si>
    <t>130681_涿州市</t>
  </si>
  <si>
    <t>230184_五常市</t>
  </si>
  <si>
    <t>360783_龙南市</t>
  </si>
  <si>
    <t>510183_邛崃市</t>
  </si>
  <si>
    <t>513338_得荣县</t>
  </si>
  <si>
    <t>540237_岗巴县</t>
  </si>
  <si>
    <t>469030_琼中黎族苗族自治县</t>
  </si>
  <si>
    <t>500119_南川区</t>
  </si>
  <si>
    <t>130133_赵县</t>
  </si>
  <si>
    <t>130682_定州市</t>
  </si>
  <si>
    <t>510184_崇州市</t>
  </si>
  <si>
    <t>500120_璧山区</t>
  </si>
  <si>
    <t>130181_辛集市</t>
  </si>
  <si>
    <t>130683_安国市</t>
  </si>
  <si>
    <t>510185_简阳市</t>
  </si>
  <si>
    <t>500151_铜梁区</t>
  </si>
  <si>
    <t>130183_晋州市</t>
  </si>
  <si>
    <t>130684_高碑店市</t>
  </si>
  <si>
    <t>500152_潼南区</t>
  </si>
  <si>
    <t>130184_新乐市</t>
  </si>
  <si>
    <t>500153_荣昌区</t>
  </si>
  <si>
    <t>500154_开州区</t>
  </si>
  <si>
    <t>500155_梁平区</t>
  </si>
  <si>
    <t>500156_武隆区</t>
  </si>
  <si>
    <t>500229_城口县</t>
  </si>
  <si>
    <t>500230_丰都县</t>
  </si>
  <si>
    <t>500231_垫江县</t>
  </si>
  <si>
    <t>500233_忠县</t>
  </si>
  <si>
    <t>500235_云阳县</t>
  </si>
  <si>
    <t>500236_奉节县</t>
  </si>
  <si>
    <t>11_北京_汇总</t>
  </si>
  <si>
    <t>500237_巫山县</t>
  </si>
  <si>
    <t>12_天津_汇总</t>
  </si>
  <si>
    <t>500238_巫溪县</t>
  </si>
  <si>
    <t>13_河北_汇总</t>
  </si>
  <si>
    <t>500240_石柱土家族自治县</t>
  </si>
  <si>
    <t>14_山西_汇总</t>
  </si>
  <si>
    <t>500241_秀山土家族苗族自治县</t>
  </si>
  <si>
    <t>15_内蒙古_汇总</t>
  </si>
  <si>
    <t>500242_酉阳土家族苗族自治县</t>
  </si>
  <si>
    <t>21_辽宁_汇总</t>
  </si>
  <si>
    <t>500243_彭水苗族土家族自治县</t>
  </si>
  <si>
    <t>22_吉林_汇总</t>
  </si>
  <si>
    <t>23_黑龙江_汇总</t>
  </si>
  <si>
    <t>31_上海_汇总</t>
  </si>
  <si>
    <t>32_江苏_汇总</t>
  </si>
  <si>
    <t>33_浙江_汇总</t>
  </si>
  <si>
    <t>34_安徽_汇总</t>
  </si>
  <si>
    <t>35_福建_汇总</t>
  </si>
  <si>
    <t>36_江西_汇总</t>
  </si>
  <si>
    <t>37_山东_汇总</t>
  </si>
  <si>
    <t>41_河南_汇总</t>
  </si>
  <si>
    <t>42_湖北_汇总</t>
  </si>
  <si>
    <t>43_湖南_汇总</t>
  </si>
  <si>
    <t>44_广东_汇总</t>
  </si>
  <si>
    <t>45_广西_汇总</t>
  </si>
  <si>
    <t>46_海南_汇总</t>
  </si>
  <si>
    <t>50_重庆_汇总</t>
  </si>
  <si>
    <t>51_四川_汇总</t>
  </si>
  <si>
    <t>52_贵州_汇总</t>
  </si>
  <si>
    <t>53_云南_汇总</t>
  </si>
  <si>
    <t>54_西藏_汇总</t>
  </si>
  <si>
    <t>61_陕西_汇总</t>
  </si>
  <si>
    <t>62_甘肃_汇总</t>
  </si>
  <si>
    <t>63_青海_汇总</t>
  </si>
  <si>
    <t>64_宁夏_汇总</t>
  </si>
  <si>
    <t>65_新疆_汇总</t>
  </si>
  <si>
    <t>66_新疆_汇总</t>
  </si>
  <si>
    <t>区划编码</t>
  </si>
  <si>
    <t>地区名称</t>
  </si>
  <si>
    <t>110000</t>
  </si>
  <si>
    <t>北京市本级</t>
  </si>
  <si>
    <t>110101</t>
  </si>
  <si>
    <t>东城区</t>
  </si>
  <si>
    <t>县级</t>
  </si>
  <si>
    <t>110102</t>
  </si>
  <si>
    <t>西城区</t>
  </si>
  <si>
    <t>110105</t>
  </si>
  <si>
    <t>朝阳区</t>
  </si>
  <si>
    <t>110106</t>
  </si>
  <si>
    <t>丰台区</t>
  </si>
  <si>
    <t>110107</t>
  </si>
  <si>
    <t>石景山区</t>
  </si>
  <si>
    <t>110108</t>
  </si>
  <si>
    <t>海淀区</t>
  </si>
  <si>
    <t>110109</t>
  </si>
  <si>
    <t>门头沟区</t>
  </si>
  <si>
    <t>110111</t>
  </si>
  <si>
    <t>房山区</t>
  </si>
  <si>
    <t>110112</t>
  </si>
  <si>
    <t>通州区</t>
  </si>
  <si>
    <t>110113</t>
  </si>
  <si>
    <t>顺义区</t>
  </si>
  <si>
    <t>110114</t>
  </si>
  <si>
    <t>昌平区</t>
  </si>
  <si>
    <t>110115</t>
  </si>
  <si>
    <t>大兴区</t>
  </si>
  <si>
    <t>110116</t>
  </si>
  <si>
    <t>怀柔区</t>
  </si>
  <si>
    <t>110117</t>
  </si>
  <si>
    <t>平谷区</t>
  </si>
  <si>
    <t>110118</t>
  </si>
  <si>
    <t>密云区</t>
  </si>
  <si>
    <t>110119</t>
  </si>
  <si>
    <t>延庆区</t>
  </si>
  <si>
    <t>120000</t>
  </si>
  <si>
    <t>天津市本级</t>
  </si>
  <si>
    <t>120101</t>
  </si>
  <si>
    <t>和平区</t>
  </si>
  <si>
    <t>120102</t>
  </si>
  <si>
    <t>河东区</t>
  </si>
  <si>
    <t>120103</t>
  </si>
  <si>
    <t>河西区</t>
  </si>
  <si>
    <t>120104</t>
  </si>
  <si>
    <t>南开区</t>
  </si>
  <si>
    <t>120105</t>
  </si>
  <si>
    <t>河北区</t>
  </si>
  <si>
    <t>120106</t>
  </si>
  <si>
    <t>红桥区</t>
  </si>
  <si>
    <t>120110</t>
  </si>
  <si>
    <t>东丽区</t>
  </si>
  <si>
    <t>120111</t>
  </si>
  <si>
    <t>西青区</t>
  </si>
  <si>
    <t>120112</t>
  </si>
  <si>
    <t>津南区</t>
  </si>
  <si>
    <t>120113</t>
  </si>
  <si>
    <t>北辰区</t>
  </si>
  <si>
    <t>120114</t>
  </si>
  <si>
    <t>武清区</t>
  </si>
  <si>
    <t>120115</t>
  </si>
  <si>
    <t>宝坻区</t>
  </si>
  <si>
    <t>120116</t>
  </si>
  <si>
    <t>滨海新区</t>
  </si>
  <si>
    <t>120117</t>
  </si>
  <si>
    <t>宁河区</t>
  </si>
  <si>
    <t>120118</t>
  </si>
  <si>
    <t>静海区</t>
  </si>
  <si>
    <t>120119</t>
  </si>
  <si>
    <t>蓟州区</t>
  </si>
  <si>
    <t>130000</t>
  </si>
  <si>
    <t>河北省本级</t>
  </si>
  <si>
    <t>130100</t>
  </si>
  <si>
    <t>石家庄市本级</t>
  </si>
  <si>
    <t>地级</t>
  </si>
  <si>
    <t>130102</t>
  </si>
  <si>
    <t>长安区</t>
  </si>
  <si>
    <t>130104</t>
  </si>
  <si>
    <t>桥西区</t>
  </si>
  <si>
    <t>130105</t>
  </si>
  <si>
    <t>新华区</t>
  </si>
  <si>
    <t>130107</t>
  </si>
  <si>
    <t>井陉矿区</t>
  </si>
  <si>
    <t>130108</t>
  </si>
  <si>
    <t>裕华区</t>
  </si>
  <si>
    <t>130109</t>
  </si>
  <si>
    <t>藁城区</t>
  </si>
  <si>
    <t>130110</t>
  </si>
  <si>
    <t>鹿泉区</t>
  </si>
  <si>
    <t>130111</t>
  </si>
  <si>
    <t>栾城区</t>
  </si>
  <si>
    <t>130121</t>
  </si>
  <si>
    <t>井陉县</t>
  </si>
  <si>
    <t>130123</t>
  </si>
  <si>
    <t>正定县</t>
  </si>
  <si>
    <t>130125</t>
  </si>
  <si>
    <t>行唐县</t>
  </si>
  <si>
    <t>130126</t>
  </si>
  <si>
    <t>灵寿县</t>
  </si>
  <si>
    <t>130127</t>
  </si>
  <si>
    <t>高邑县</t>
  </si>
  <si>
    <t>130128</t>
  </si>
  <si>
    <t>深泽县</t>
  </si>
  <si>
    <t>130129</t>
  </si>
  <si>
    <t>赞皇县</t>
  </si>
  <si>
    <t>130130</t>
  </si>
  <si>
    <t>无极县</t>
  </si>
  <si>
    <t>130131</t>
  </si>
  <si>
    <t>平山县</t>
  </si>
  <si>
    <t>130132</t>
  </si>
  <si>
    <t>元氏县</t>
  </si>
  <si>
    <t>130133</t>
  </si>
  <si>
    <t>赵县</t>
  </si>
  <si>
    <t>130181</t>
  </si>
  <si>
    <t>辛集市</t>
  </si>
  <si>
    <t>130183</t>
  </si>
  <si>
    <t>晋州市</t>
  </si>
  <si>
    <t>130184</t>
  </si>
  <si>
    <t>新乐市</t>
  </si>
  <si>
    <t>130200</t>
  </si>
  <si>
    <t>唐山市本级</t>
  </si>
  <si>
    <t>130202</t>
  </si>
  <si>
    <t>路南区</t>
  </si>
  <si>
    <t>130203</t>
  </si>
  <si>
    <t>路北区</t>
  </si>
  <si>
    <t>130204</t>
  </si>
  <si>
    <t>古冶区</t>
  </si>
  <si>
    <t>130205</t>
  </si>
  <si>
    <t>开平区</t>
  </si>
  <si>
    <t>130207</t>
  </si>
  <si>
    <t>丰南区</t>
  </si>
  <si>
    <t>130208</t>
  </si>
  <si>
    <t>丰润区</t>
  </si>
  <si>
    <t>130209</t>
  </si>
  <si>
    <t>曹妃甸区</t>
  </si>
  <si>
    <t>130224</t>
  </si>
  <si>
    <t>滦南县</t>
  </si>
  <si>
    <t>130225</t>
  </si>
  <si>
    <t>乐亭县</t>
  </si>
  <si>
    <t>130227</t>
  </si>
  <si>
    <t>迁西县</t>
  </si>
  <si>
    <t>130229</t>
  </si>
  <si>
    <t>玉田县</t>
  </si>
  <si>
    <t>130281</t>
  </si>
  <si>
    <t>遵化市</t>
  </si>
  <si>
    <t>130283</t>
  </si>
  <si>
    <t>迁安市</t>
  </si>
  <si>
    <t>130284</t>
  </si>
  <si>
    <t>滦州市</t>
  </si>
  <si>
    <t>130300</t>
  </si>
  <si>
    <t>秦皇岛市本级</t>
  </si>
  <si>
    <t>130302</t>
  </si>
  <si>
    <t>海港区</t>
  </si>
  <si>
    <t>130303</t>
  </si>
  <si>
    <t>山海关区</t>
  </si>
  <si>
    <t>130304</t>
  </si>
  <si>
    <t>北戴河区</t>
  </si>
  <si>
    <t>130306</t>
  </si>
  <si>
    <t>抚宁区</t>
  </si>
  <si>
    <t>130321</t>
  </si>
  <si>
    <t>青龙满族自治县</t>
  </si>
  <si>
    <t>130322</t>
  </si>
  <si>
    <t>昌黎县</t>
  </si>
  <si>
    <t>130324</t>
  </si>
  <si>
    <t>卢龙县</t>
  </si>
  <si>
    <t>130400</t>
  </si>
  <si>
    <t>邯郸市本级</t>
  </si>
  <si>
    <t>130402</t>
  </si>
  <si>
    <t>邯山区</t>
  </si>
  <si>
    <t>130403</t>
  </si>
  <si>
    <t>丛台区</t>
  </si>
  <si>
    <t>130404</t>
  </si>
  <si>
    <t>复兴区</t>
  </si>
  <si>
    <t>130406</t>
  </si>
  <si>
    <t>峰峰矿区</t>
  </si>
  <si>
    <t>130407</t>
  </si>
  <si>
    <t>肥乡区</t>
  </si>
  <si>
    <t>130408</t>
  </si>
  <si>
    <t>永年区</t>
  </si>
  <si>
    <t>130423</t>
  </si>
  <si>
    <t>临漳县</t>
  </si>
  <si>
    <t>130424</t>
  </si>
  <si>
    <t>成安县</t>
  </si>
  <si>
    <t>130425</t>
  </si>
  <si>
    <t>大名县</t>
  </si>
  <si>
    <t>130426</t>
  </si>
  <si>
    <t>涉县</t>
  </si>
  <si>
    <t>130427</t>
  </si>
  <si>
    <t>磁县</t>
  </si>
  <si>
    <t>130430</t>
  </si>
  <si>
    <t>邱县</t>
  </si>
  <si>
    <t>130431</t>
  </si>
  <si>
    <t>鸡泽县</t>
  </si>
  <si>
    <t>130432</t>
  </si>
  <si>
    <t>广平县</t>
  </si>
  <si>
    <t>130433</t>
  </si>
  <si>
    <t>馆陶县</t>
  </si>
  <si>
    <t>130434</t>
  </si>
  <si>
    <t>魏县</t>
  </si>
  <si>
    <t>130435</t>
  </si>
  <si>
    <t>曲周县</t>
  </si>
  <si>
    <t>130481</t>
  </si>
  <si>
    <t>武安市</t>
  </si>
  <si>
    <t>130500</t>
  </si>
  <si>
    <t>邢台市本级</t>
  </si>
  <si>
    <t>130502</t>
  </si>
  <si>
    <t>襄都区</t>
  </si>
  <si>
    <t>130503</t>
  </si>
  <si>
    <t>信都区</t>
  </si>
  <si>
    <t>130505</t>
  </si>
  <si>
    <t>任泽区</t>
  </si>
  <si>
    <t>130506</t>
  </si>
  <si>
    <t>南和区</t>
  </si>
  <si>
    <t>130522</t>
  </si>
  <si>
    <t>临城县</t>
  </si>
  <si>
    <t>130523</t>
  </si>
  <si>
    <t>内丘县</t>
  </si>
  <si>
    <t>130524</t>
  </si>
  <si>
    <t>柏乡县</t>
  </si>
  <si>
    <t>130525</t>
  </si>
  <si>
    <t>隆尧县</t>
  </si>
  <si>
    <t>130528</t>
  </si>
  <si>
    <t>宁晋县</t>
  </si>
  <si>
    <t>130529</t>
  </si>
  <si>
    <t>巨鹿县</t>
  </si>
  <si>
    <t>130530</t>
  </si>
  <si>
    <t>新河县</t>
  </si>
  <si>
    <t>130531</t>
  </si>
  <si>
    <t>广宗县</t>
  </si>
  <si>
    <t>130532</t>
  </si>
  <si>
    <t>平乡县</t>
  </si>
  <si>
    <t>130533</t>
  </si>
  <si>
    <t>威县</t>
  </si>
  <si>
    <t>130534</t>
  </si>
  <si>
    <t>清河县</t>
  </si>
  <si>
    <t>130535</t>
  </si>
  <si>
    <t>临西县</t>
  </si>
  <si>
    <t>130581</t>
  </si>
  <si>
    <t>南宫市</t>
  </si>
  <si>
    <t>130582</t>
  </si>
  <si>
    <t>沙河市</t>
  </si>
  <si>
    <t>130600</t>
  </si>
  <si>
    <t>保定市本级</t>
  </si>
  <si>
    <t>130602</t>
  </si>
  <si>
    <t>竞秀区</t>
  </si>
  <si>
    <t>130606</t>
  </si>
  <si>
    <t>莲池区</t>
  </si>
  <si>
    <t>130607</t>
  </si>
  <si>
    <t>满城区</t>
  </si>
  <si>
    <t>130608</t>
  </si>
  <si>
    <t>清苑区</t>
  </si>
  <si>
    <t>130609</t>
  </si>
  <si>
    <t>徐水区</t>
  </si>
  <si>
    <t>130623</t>
  </si>
  <si>
    <t>涞水县</t>
  </si>
  <si>
    <t>130624</t>
  </si>
  <si>
    <t>阜平县</t>
  </si>
  <si>
    <t>130626</t>
  </si>
  <si>
    <t>定兴县</t>
  </si>
  <si>
    <t>130627</t>
  </si>
  <si>
    <t>唐县</t>
  </si>
  <si>
    <t>130628</t>
  </si>
  <si>
    <t>高阳县</t>
  </si>
  <si>
    <t>130630</t>
  </si>
  <si>
    <t>涞源县</t>
  </si>
  <si>
    <t>130631</t>
  </si>
  <si>
    <t>望都县</t>
  </si>
  <si>
    <t>130633</t>
  </si>
  <si>
    <t>易县</t>
  </si>
  <si>
    <t>130634</t>
  </si>
  <si>
    <t>曲阳县</t>
  </si>
  <si>
    <t>130635</t>
  </si>
  <si>
    <t>蠡县</t>
  </si>
  <si>
    <t>130636</t>
  </si>
  <si>
    <t>顺平县</t>
  </si>
  <si>
    <t>130637</t>
  </si>
  <si>
    <t>博野县</t>
  </si>
  <si>
    <t>130681</t>
  </si>
  <si>
    <t>涿州市</t>
  </si>
  <si>
    <t>130682</t>
  </si>
  <si>
    <t>定州市</t>
  </si>
  <si>
    <t>130683</t>
  </si>
  <si>
    <t>安国市</t>
  </si>
  <si>
    <t>130684</t>
  </si>
  <si>
    <t>高碑店市</t>
  </si>
  <si>
    <t>130700</t>
  </si>
  <si>
    <t>张家口市本级</t>
  </si>
  <si>
    <t>130702</t>
  </si>
  <si>
    <t>桥东区</t>
  </si>
  <si>
    <t>130703</t>
  </si>
  <si>
    <t>130705</t>
  </si>
  <si>
    <t>宣化区</t>
  </si>
  <si>
    <t>130706</t>
  </si>
  <si>
    <t>下花园区</t>
  </si>
  <si>
    <t>130708</t>
  </si>
  <si>
    <t>万全区</t>
  </si>
  <si>
    <t>130709</t>
  </si>
  <si>
    <t>崇礼区</t>
  </si>
  <si>
    <t>130722</t>
  </si>
  <si>
    <t>张北县</t>
  </si>
  <si>
    <t>130723</t>
  </si>
  <si>
    <t>康保县</t>
  </si>
  <si>
    <t>130724</t>
  </si>
  <si>
    <t>沽源县</t>
  </si>
  <si>
    <t>130725</t>
  </si>
  <si>
    <t>尚义县</t>
  </si>
  <si>
    <t>130726</t>
  </si>
  <si>
    <t>蔚县</t>
  </si>
  <si>
    <t>130727</t>
  </si>
  <si>
    <t>阳原县</t>
  </si>
  <si>
    <t>130728</t>
  </si>
  <si>
    <t>怀安县</t>
  </si>
  <si>
    <t>130730</t>
  </si>
  <si>
    <t>怀来县</t>
  </si>
  <si>
    <t>130731</t>
  </si>
  <si>
    <t>涿鹿县</t>
  </si>
  <si>
    <t>130732</t>
  </si>
  <si>
    <t>赤城县</t>
  </si>
  <si>
    <t>130800</t>
  </si>
  <si>
    <t>承德市本级</t>
  </si>
  <si>
    <t>130802</t>
  </si>
  <si>
    <t>双桥区</t>
  </si>
  <si>
    <t>130803</t>
  </si>
  <si>
    <t>双滦区</t>
  </si>
  <si>
    <t>130804</t>
  </si>
  <si>
    <t>鹰手营子矿区</t>
  </si>
  <si>
    <t>130821</t>
  </si>
  <si>
    <t>承德县</t>
  </si>
  <si>
    <t>130822</t>
  </si>
  <si>
    <t>兴隆县</t>
  </si>
  <si>
    <t>130824</t>
  </si>
  <si>
    <t>滦平县</t>
  </si>
  <si>
    <t>130825</t>
  </si>
  <si>
    <t>隆化县</t>
  </si>
  <si>
    <t>130826</t>
  </si>
  <si>
    <t>丰宁满族自治县</t>
  </si>
  <si>
    <t>130827</t>
  </si>
  <si>
    <t>宽城满族自治县</t>
  </si>
  <si>
    <t>130828</t>
  </si>
  <si>
    <t>围场满族蒙古族自治县</t>
  </si>
  <si>
    <t>130881</t>
  </si>
  <si>
    <t>平泉市</t>
  </si>
  <si>
    <t>130900</t>
  </si>
  <si>
    <t>沧州市本级</t>
  </si>
  <si>
    <t>130902</t>
  </si>
  <si>
    <t>130903</t>
  </si>
  <si>
    <t>运河区</t>
  </si>
  <si>
    <t>130921</t>
  </si>
  <si>
    <t>沧县</t>
  </si>
  <si>
    <t>130922</t>
  </si>
  <si>
    <t>青县</t>
  </si>
  <si>
    <t>130923</t>
  </si>
  <si>
    <t>东光县</t>
  </si>
  <si>
    <t>130924</t>
  </si>
  <si>
    <t>海兴县</t>
  </si>
  <si>
    <t>130925</t>
  </si>
  <si>
    <t>盐山县</t>
  </si>
  <si>
    <t>130926</t>
  </si>
  <si>
    <t>肃宁县</t>
  </si>
  <si>
    <t>130927</t>
  </si>
  <si>
    <t>南皮县</t>
  </si>
  <si>
    <t>130928</t>
  </si>
  <si>
    <t>吴桥县</t>
  </si>
  <si>
    <t>130929</t>
  </si>
  <si>
    <t>献县</t>
  </si>
  <si>
    <t>130930</t>
  </si>
  <si>
    <t>孟村回族自治县</t>
  </si>
  <si>
    <t>130981</t>
  </si>
  <si>
    <t>泊头市</t>
  </si>
  <si>
    <t>130982</t>
  </si>
  <si>
    <t>任丘市</t>
  </si>
  <si>
    <t>130983</t>
  </si>
  <si>
    <t>黄骅市</t>
  </si>
  <si>
    <t>130984</t>
  </si>
  <si>
    <t>河间市</t>
  </si>
  <si>
    <t>131000</t>
  </si>
  <si>
    <t>廊坊市本级</t>
  </si>
  <si>
    <t>131002</t>
  </si>
  <si>
    <t>安次区</t>
  </si>
  <si>
    <t>131003</t>
  </si>
  <si>
    <t>广阳区</t>
  </si>
  <si>
    <t>131022</t>
  </si>
  <si>
    <t>固安县</t>
  </si>
  <si>
    <t>131023</t>
  </si>
  <si>
    <t>永清县</t>
  </si>
  <si>
    <t>131024</t>
  </si>
  <si>
    <t>香河县</t>
  </si>
  <si>
    <t>131025</t>
  </si>
  <si>
    <t>大城县</t>
  </si>
  <si>
    <t>131026</t>
  </si>
  <si>
    <t>文安县</t>
  </si>
  <si>
    <t>131028</t>
  </si>
  <si>
    <t>大厂回族自治县</t>
  </si>
  <si>
    <t>131081</t>
  </si>
  <si>
    <t>霸州市</t>
  </si>
  <si>
    <t>131082</t>
  </si>
  <si>
    <t>三河市</t>
  </si>
  <si>
    <t>131100</t>
  </si>
  <si>
    <t>衡水市本级</t>
  </si>
  <si>
    <t>131102</t>
  </si>
  <si>
    <t>桃城区</t>
  </si>
  <si>
    <t>131103</t>
  </si>
  <si>
    <t>冀州区</t>
  </si>
  <si>
    <t>131121</t>
  </si>
  <si>
    <t>枣强县</t>
  </si>
  <si>
    <t>131122</t>
  </si>
  <si>
    <t>武邑县</t>
  </si>
  <si>
    <t>131123</t>
  </si>
  <si>
    <t>武强县</t>
  </si>
  <si>
    <t>131124</t>
  </si>
  <si>
    <t>饶阳县</t>
  </si>
  <si>
    <t>131125</t>
  </si>
  <si>
    <t>安平县</t>
  </si>
  <si>
    <t>131126</t>
  </si>
  <si>
    <t>故城县</t>
  </si>
  <si>
    <t>131127</t>
  </si>
  <si>
    <t>景县</t>
  </si>
  <si>
    <t>131128</t>
  </si>
  <si>
    <t>阜城县</t>
  </si>
  <si>
    <t>131182</t>
  </si>
  <si>
    <t>深州市</t>
  </si>
  <si>
    <t>131400</t>
  </si>
  <si>
    <t>雄安新区本级</t>
  </si>
  <si>
    <t>131402</t>
  </si>
  <si>
    <t>容城县</t>
  </si>
  <si>
    <t>131403</t>
  </si>
  <si>
    <t>安新县</t>
  </si>
  <si>
    <t>131401</t>
  </si>
  <si>
    <t>雄县</t>
  </si>
  <si>
    <t>140000</t>
  </si>
  <si>
    <t>山西省本级</t>
  </si>
  <si>
    <t>140100</t>
  </si>
  <si>
    <t>太原市本级</t>
  </si>
  <si>
    <t>140105</t>
  </si>
  <si>
    <t>小店区</t>
  </si>
  <si>
    <t>140106</t>
  </si>
  <si>
    <t>迎泽区</t>
  </si>
  <si>
    <t>140107</t>
  </si>
  <si>
    <t>杏花岭区</t>
  </si>
  <si>
    <t>140108</t>
  </si>
  <si>
    <t>尖草坪区</t>
  </si>
  <si>
    <t>140109</t>
  </si>
  <si>
    <t>万柏林区</t>
  </si>
  <si>
    <t>140110</t>
  </si>
  <si>
    <t>晋源区</t>
  </si>
  <si>
    <t>140121</t>
  </si>
  <si>
    <t>清徐县</t>
  </si>
  <si>
    <t>140122</t>
  </si>
  <si>
    <t>阳曲县</t>
  </si>
  <si>
    <t>140123</t>
  </si>
  <si>
    <t>娄烦县</t>
  </si>
  <si>
    <t>140181</t>
  </si>
  <si>
    <t>古交市</t>
  </si>
  <si>
    <t>140200</t>
  </si>
  <si>
    <t>大同市本级</t>
  </si>
  <si>
    <t>140212</t>
  </si>
  <si>
    <t>新荣区</t>
  </si>
  <si>
    <t>140213</t>
  </si>
  <si>
    <t>平城区</t>
  </si>
  <si>
    <t>140214</t>
  </si>
  <si>
    <t>云冈区</t>
  </si>
  <si>
    <t>140215</t>
  </si>
  <si>
    <t>云州区</t>
  </si>
  <si>
    <t>140221</t>
  </si>
  <si>
    <t>阳高县</t>
  </si>
  <si>
    <t>140222</t>
  </si>
  <si>
    <t>天镇县</t>
  </si>
  <si>
    <t>140223</t>
  </si>
  <si>
    <t>广灵县</t>
  </si>
  <si>
    <t>140224</t>
  </si>
  <si>
    <t>灵丘县</t>
  </si>
  <si>
    <t>140225</t>
  </si>
  <si>
    <t>浑源县</t>
  </si>
  <si>
    <t>140226</t>
  </si>
  <si>
    <t>左云县</t>
  </si>
  <si>
    <t>140300</t>
  </si>
  <si>
    <t>阳泉市本级</t>
  </si>
  <si>
    <t>140302</t>
  </si>
  <si>
    <t>城区</t>
  </si>
  <si>
    <t>140303</t>
  </si>
  <si>
    <t>矿区</t>
  </si>
  <si>
    <t>140311</t>
  </si>
  <si>
    <t>郊区</t>
  </si>
  <si>
    <t>140321</t>
  </si>
  <si>
    <t>平定县</t>
  </si>
  <si>
    <t>140322</t>
  </si>
  <si>
    <t>盂县</t>
  </si>
  <si>
    <t>140400</t>
  </si>
  <si>
    <t>长治市本级</t>
  </si>
  <si>
    <t>140403</t>
  </si>
  <si>
    <t>潞州区</t>
  </si>
  <si>
    <t>140404</t>
  </si>
  <si>
    <t>上党区</t>
  </si>
  <si>
    <t>140405</t>
  </si>
  <si>
    <t>屯留区</t>
  </si>
  <si>
    <t>140406</t>
  </si>
  <si>
    <t>潞城区</t>
  </si>
  <si>
    <t>140423</t>
  </si>
  <si>
    <t>襄垣县</t>
  </si>
  <si>
    <t>140425</t>
  </si>
  <si>
    <t>平顺县</t>
  </si>
  <si>
    <t>140426</t>
  </si>
  <si>
    <t>黎城县</t>
  </si>
  <si>
    <t>140427</t>
  </si>
  <si>
    <t>壶关县</t>
  </si>
  <si>
    <t>140428</t>
  </si>
  <si>
    <t>长子县</t>
  </si>
  <si>
    <t>140429</t>
  </si>
  <si>
    <t>武乡县</t>
  </si>
  <si>
    <t>140430</t>
  </si>
  <si>
    <t>沁县</t>
  </si>
  <si>
    <t>140431</t>
  </si>
  <si>
    <t>沁源县</t>
  </si>
  <si>
    <t>140500</t>
  </si>
  <si>
    <t>晋城市本级</t>
  </si>
  <si>
    <t>140502</t>
  </si>
  <si>
    <t>140521</t>
  </si>
  <si>
    <t>沁水县</t>
  </si>
  <si>
    <t>140522</t>
  </si>
  <si>
    <t>阳城县</t>
  </si>
  <si>
    <t>140524</t>
  </si>
  <si>
    <t>陵川县</t>
  </si>
  <si>
    <t>140525</t>
  </si>
  <si>
    <t>泽州县</t>
  </si>
  <si>
    <t>140581</t>
  </si>
  <si>
    <t>高平市</t>
  </si>
  <si>
    <t>140600</t>
  </si>
  <si>
    <t>朔州市本级</t>
  </si>
  <si>
    <t>140602</t>
  </si>
  <si>
    <t>朔城区</t>
  </si>
  <si>
    <t>140603</t>
  </si>
  <si>
    <t>平鲁区</t>
  </si>
  <si>
    <t>140621</t>
  </si>
  <si>
    <t>山阴县</t>
  </si>
  <si>
    <t>140622</t>
  </si>
  <si>
    <t>应县</t>
  </si>
  <si>
    <t>140623</t>
  </si>
  <si>
    <t>右玉县</t>
  </si>
  <si>
    <t>140681</t>
  </si>
  <si>
    <t>怀仁市</t>
  </si>
  <si>
    <t>140700</t>
  </si>
  <si>
    <t>晋中市本级</t>
  </si>
  <si>
    <t>140702</t>
  </si>
  <si>
    <t>榆次区</t>
  </si>
  <si>
    <t>140703</t>
  </si>
  <si>
    <t>太谷区</t>
  </si>
  <si>
    <t>140721</t>
  </si>
  <si>
    <t>榆社县</t>
  </si>
  <si>
    <t>140722</t>
  </si>
  <si>
    <t>左权县</t>
  </si>
  <si>
    <t>140723</t>
  </si>
  <si>
    <t>和顺县</t>
  </si>
  <si>
    <t>140724</t>
  </si>
  <si>
    <t>昔阳县</t>
  </si>
  <si>
    <t>140725</t>
  </si>
  <si>
    <t>寿阳县</t>
  </si>
  <si>
    <t>140727</t>
  </si>
  <si>
    <t>祁县</t>
  </si>
  <si>
    <t>140728</t>
  </si>
  <si>
    <t>平遥县</t>
  </si>
  <si>
    <t>140729</t>
  </si>
  <si>
    <t>灵石县</t>
  </si>
  <si>
    <t>140781</t>
  </si>
  <si>
    <t>介休市</t>
  </si>
  <si>
    <t>140800</t>
  </si>
  <si>
    <t>运城市本级</t>
  </si>
  <si>
    <t>140802</t>
  </si>
  <si>
    <t>盐湖区</t>
  </si>
  <si>
    <t>140821</t>
  </si>
  <si>
    <t>临猗县</t>
  </si>
  <si>
    <t>140822</t>
  </si>
  <si>
    <t>万荣县</t>
  </si>
  <si>
    <t>140823</t>
  </si>
  <si>
    <t>闻喜县</t>
  </si>
  <si>
    <t>140824</t>
  </si>
  <si>
    <t>稷山县</t>
  </si>
  <si>
    <t>140825</t>
  </si>
  <si>
    <t>新绛县</t>
  </si>
  <si>
    <t>140826</t>
  </si>
  <si>
    <t>绛县</t>
  </si>
  <si>
    <t>140827</t>
  </si>
  <si>
    <t>垣曲县</t>
  </si>
  <si>
    <t>140828</t>
  </si>
  <si>
    <t>夏县</t>
  </si>
  <si>
    <t>140829</t>
  </si>
  <si>
    <t>平陆县</t>
  </si>
  <si>
    <t>140830</t>
  </si>
  <si>
    <t>芮城县</t>
  </si>
  <si>
    <t>140881</t>
  </si>
  <si>
    <t>永济市</t>
  </si>
  <si>
    <t>140882</t>
  </si>
  <si>
    <t>河津市</t>
  </si>
  <si>
    <t>140900</t>
  </si>
  <si>
    <t>忻州市本级</t>
  </si>
  <si>
    <t>140902</t>
  </si>
  <si>
    <t>忻府区</t>
  </si>
  <si>
    <t>140921</t>
  </si>
  <si>
    <t>定襄县</t>
  </si>
  <si>
    <t>140922</t>
  </si>
  <si>
    <t>五台县</t>
  </si>
  <si>
    <t>140923</t>
  </si>
  <si>
    <t>代县</t>
  </si>
  <si>
    <t>140924</t>
  </si>
  <si>
    <t>繁峙县</t>
  </si>
  <si>
    <t>140925</t>
  </si>
  <si>
    <t>宁武县</t>
  </si>
  <si>
    <t>140926</t>
  </si>
  <si>
    <t>静乐县</t>
  </si>
  <si>
    <t>140927</t>
  </si>
  <si>
    <t>神池县</t>
  </si>
  <si>
    <t>140928</t>
  </si>
  <si>
    <t>五寨县</t>
  </si>
  <si>
    <t>140929</t>
  </si>
  <si>
    <t>岢岚县</t>
  </si>
  <si>
    <t>140930</t>
  </si>
  <si>
    <t>河曲县</t>
  </si>
  <si>
    <t>140931</t>
  </si>
  <si>
    <t>保德县</t>
  </si>
  <si>
    <t>140932</t>
  </si>
  <si>
    <t>偏关县</t>
  </si>
  <si>
    <t>140981</t>
  </si>
  <si>
    <t>原平市</t>
  </si>
  <si>
    <t>141000</t>
  </si>
  <si>
    <t>临汾市本级</t>
  </si>
  <si>
    <t>141002</t>
  </si>
  <si>
    <t>尧都区</t>
  </si>
  <si>
    <t>141021</t>
  </si>
  <si>
    <t>曲沃县</t>
  </si>
  <si>
    <t>141022</t>
  </si>
  <si>
    <t>翼城县</t>
  </si>
  <si>
    <t>141023</t>
  </si>
  <si>
    <t>襄汾县</t>
  </si>
  <si>
    <t>141024</t>
  </si>
  <si>
    <t>洪洞县</t>
  </si>
  <si>
    <t>141025</t>
  </si>
  <si>
    <t>古县</t>
  </si>
  <si>
    <t>141026</t>
  </si>
  <si>
    <t>安泽县</t>
  </si>
  <si>
    <t>141027</t>
  </si>
  <si>
    <t>浮山县</t>
  </si>
  <si>
    <t>141028</t>
  </si>
  <si>
    <t>吉县</t>
  </si>
  <si>
    <t>141029</t>
  </si>
  <si>
    <t>乡宁县</t>
  </si>
  <si>
    <t>141030</t>
  </si>
  <si>
    <t>大宁县</t>
  </si>
  <si>
    <t>141031</t>
  </si>
  <si>
    <t>隰县</t>
  </si>
  <si>
    <t>141032</t>
  </si>
  <si>
    <t>永和县</t>
  </si>
  <si>
    <t>141033</t>
  </si>
  <si>
    <t>蒲县</t>
  </si>
  <si>
    <t>141034</t>
  </si>
  <si>
    <t>汾西县</t>
  </si>
  <si>
    <t>141081</t>
  </si>
  <si>
    <t>侯马市</t>
  </si>
  <si>
    <t>141082</t>
  </si>
  <si>
    <t>霍州市</t>
  </si>
  <si>
    <t>141100</t>
  </si>
  <si>
    <t>吕梁市本级</t>
  </si>
  <si>
    <t>141102</t>
  </si>
  <si>
    <t>离石区</t>
  </si>
  <si>
    <t>141121</t>
  </si>
  <si>
    <t>文水县</t>
  </si>
  <si>
    <t>141122</t>
  </si>
  <si>
    <t>交城县</t>
  </si>
  <si>
    <t>141123</t>
  </si>
  <si>
    <t>兴县</t>
  </si>
  <si>
    <t>141124</t>
  </si>
  <si>
    <t>临县</t>
  </si>
  <si>
    <t>141125</t>
  </si>
  <si>
    <t>柳林县</t>
  </si>
  <si>
    <t>141126</t>
  </si>
  <si>
    <t>石楼县</t>
  </si>
  <si>
    <t>141127</t>
  </si>
  <si>
    <t>岚县</t>
  </si>
  <si>
    <t>141128</t>
  </si>
  <si>
    <t>方山县</t>
  </si>
  <si>
    <t>141129</t>
  </si>
  <si>
    <t>中阳县</t>
  </si>
  <si>
    <t>141130</t>
  </si>
  <si>
    <t>交口县</t>
  </si>
  <si>
    <t>141181</t>
  </si>
  <si>
    <t>孝义市</t>
  </si>
  <si>
    <t>141182</t>
  </si>
  <si>
    <t>汾阳市</t>
  </si>
  <si>
    <t>150000</t>
  </si>
  <si>
    <t>内蒙古自治区本级</t>
  </si>
  <si>
    <t>150100</t>
  </si>
  <si>
    <t>呼和浩特市本级</t>
  </si>
  <si>
    <t>150102</t>
  </si>
  <si>
    <t>新城区</t>
  </si>
  <si>
    <t>150103</t>
  </si>
  <si>
    <t>回民区</t>
  </si>
  <si>
    <t>150104</t>
  </si>
  <si>
    <t>玉泉区</t>
  </si>
  <si>
    <t>150105</t>
  </si>
  <si>
    <t>赛罕区</t>
  </si>
  <si>
    <t>150121</t>
  </si>
  <si>
    <t>土默特左旗</t>
  </si>
  <si>
    <t>150122</t>
  </si>
  <si>
    <t>托克托县</t>
  </si>
  <si>
    <t>150123</t>
  </si>
  <si>
    <t>和林格尔县</t>
  </si>
  <si>
    <t>150124</t>
  </si>
  <si>
    <t>清水河县</t>
  </si>
  <si>
    <t>150125</t>
  </si>
  <si>
    <t>武川县</t>
  </si>
  <si>
    <t>150200</t>
  </si>
  <si>
    <t>包头市本级</t>
  </si>
  <si>
    <t>150202</t>
  </si>
  <si>
    <t>东河区</t>
  </si>
  <si>
    <t>150203</t>
  </si>
  <si>
    <t>昆都仑区</t>
  </si>
  <si>
    <t>150204</t>
  </si>
  <si>
    <t>青山区</t>
  </si>
  <si>
    <t>150205</t>
  </si>
  <si>
    <t>石拐区</t>
  </si>
  <si>
    <t>150206</t>
  </si>
  <si>
    <t>白云鄂博矿区</t>
  </si>
  <si>
    <t>150207</t>
  </si>
  <si>
    <t>九原区</t>
  </si>
  <si>
    <t>150221</t>
  </si>
  <si>
    <t>土默特右旗</t>
  </si>
  <si>
    <t>150222</t>
  </si>
  <si>
    <t>固阳县</t>
  </si>
  <si>
    <t>150223</t>
  </si>
  <si>
    <t>达尔罕茂明安联合旗</t>
  </si>
  <si>
    <t>150300</t>
  </si>
  <si>
    <t>乌海市本级</t>
  </si>
  <si>
    <t>150302</t>
  </si>
  <si>
    <t>海勃湾区</t>
  </si>
  <si>
    <t>150303</t>
  </si>
  <si>
    <t>海南区</t>
  </si>
  <si>
    <t>150304</t>
  </si>
  <si>
    <t>乌达区</t>
  </si>
  <si>
    <t>150400</t>
  </si>
  <si>
    <t>赤峰市本级</t>
  </si>
  <si>
    <t>150402</t>
  </si>
  <si>
    <t>红山区</t>
  </si>
  <si>
    <t>150403</t>
  </si>
  <si>
    <t>元宝山区</t>
  </si>
  <si>
    <t>150404</t>
  </si>
  <si>
    <t>松山区</t>
  </si>
  <si>
    <t>150421</t>
  </si>
  <si>
    <t>阿鲁科尔沁旗</t>
  </si>
  <si>
    <t>150422</t>
  </si>
  <si>
    <t>巴林左旗</t>
  </si>
  <si>
    <t>150423</t>
  </si>
  <si>
    <t>巴林右旗</t>
  </si>
  <si>
    <t>150424</t>
  </si>
  <si>
    <t>林西县</t>
  </si>
  <si>
    <t>150425</t>
  </si>
  <si>
    <t>克什克腾旗</t>
  </si>
  <si>
    <t>150426</t>
  </si>
  <si>
    <t>翁牛特旗</t>
  </si>
  <si>
    <t>150428</t>
  </si>
  <si>
    <t>喀喇沁旗</t>
  </si>
  <si>
    <t>150429</t>
  </si>
  <si>
    <t>宁城县</t>
  </si>
  <si>
    <t>150430</t>
  </si>
  <si>
    <t>敖汉旗</t>
  </si>
  <si>
    <t>150500</t>
  </si>
  <si>
    <t>通辽市本级</t>
  </si>
  <si>
    <t>150502</t>
  </si>
  <si>
    <t>科尔沁区</t>
  </si>
  <si>
    <t>150521</t>
  </si>
  <si>
    <t>科尔沁左翼中旗</t>
  </si>
  <si>
    <t>150522</t>
  </si>
  <si>
    <t>科尔沁左翼后旗</t>
  </si>
  <si>
    <t>150523</t>
  </si>
  <si>
    <t>开鲁县</t>
  </si>
  <si>
    <t>150524</t>
  </si>
  <si>
    <t>库伦旗</t>
  </si>
  <si>
    <t>150525</t>
  </si>
  <si>
    <t>奈曼旗</t>
  </si>
  <si>
    <t>150526</t>
  </si>
  <si>
    <t>扎鲁特旗</t>
  </si>
  <si>
    <t>150581</t>
  </si>
  <si>
    <t>霍林郭勒市</t>
  </si>
  <si>
    <t>150600</t>
  </si>
  <si>
    <t>鄂尔多斯市本级</t>
  </si>
  <si>
    <t>150602</t>
  </si>
  <si>
    <t>东胜区</t>
  </si>
  <si>
    <t>150603</t>
  </si>
  <si>
    <t>康巴什区</t>
  </si>
  <si>
    <t>150621</t>
  </si>
  <si>
    <t>达拉特旗</t>
  </si>
  <si>
    <t>150622</t>
  </si>
  <si>
    <t>准格尔旗</t>
  </si>
  <si>
    <t>150623</t>
  </si>
  <si>
    <t>鄂托克前旗</t>
  </si>
  <si>
    <t>150624</t>
  </si>
  <si>
    <t>鄂托克旗</t>
  </si>
  <si>
    <t>150625</t>
  </si>
  <si>
    <t>杭锦旗</t>
  </si>
  <si>
    <t>150626</t>
  </si>
  <si>
    <t>乌审旗</t>
  </si>
  <si>
    <t>150627</t>
  </si>
  <si>
    <t>伊金霍洛旗</t>
  </si>
  <si>
    <t>150700</t>
  </si>
  <si>
    <t>呼伦贝尔市本级</t>
  </si>
  <si>
    <t>150702</t>
  </si>
  <si>
    <t>海拉尔区</t>
  </si>
  <si>
    <t>150703</t>
  </si>
  <si>
    <t>扎赉诺尔区</t>
  </si>
  <si>
    <t>150721</t>
  </si>
  <si>
    <t>阿荣旗</t>
  </si>
  <si>
    <t>150722</t>
  </si>
  <si>
    <t>莫力达瓦达斡尔族自治旗</t>
  </si>
  <si>
    <t>150723</t>
  </si>
  <si>
    <t>鄂伦春自治旗</t>
  </si>
  <si>
    <t>150724</t>
  </si>
  <si>
    <t>鄂温克族自治旗</t>
  </si>
  <si>
    <t>150725</t>
  </si>
  <si>
    <t>陈巴尔虎旗</t>
  </si>
  <si>
    <t>150726</t>
  </si>
  <si>
    <t>新巴尔虎左旗</t>
  </si>
  <si>
    <t>150727</t>
  </si>
  <si>
    <t>新巴尔虎右旗</t>
  </si>
  <si>
    <t>150781</t>
  </si>
  <si>
    <t>满洲里市</t>
  </si>
  <si>
    <t>150782</t>
  </si>
  <si>
    <t>牙克石市</t>
  </si>
  <si>
    <t>150783</t>
  </si>
  <si>
    <t>扎兰屯市</t>
  </si>
  <si>
    <t>150784</t>
  </si>
  <si>
    <t>额尔古纳市</t>
  </si>
  <si>
    <t>150785</t>
  </si>
  <si>
    <t>根河市</t>
  </si>
  <si>
    <t>150800</t>
  </si>
  <si>
    <t>巴彦淖尔市本级</t>
  </si>
  <si>
    <t>150802</t>
  </si>
  <si>
    <t>临河区</t>
  </si>
  <si>
    <t>150821</t>
  </si>
  <si>
    <t>五原县</t>
  </si>
  <si>
    <t>150822</t>
  </si>
  <si>
    <t>磴口县</t>
  </si>
  <si>
    <t>150823</t>
  </si>
  <si>
    <t>乌拉特前旗</t>
  </si>
  <si>
    <t>150824</t>
  </si>
  <si>
    <t>乌拉特中旗</t>
  </si>
  <si>
    <t>150825</t>
  </si>
  <si>
    <t>乌拉特后旗</t>
  </si>
  <si>
    <t>150826</t>
  </si>
  <si>
    <t>杭锦后旗</t>
  </si>
  <si>
    <t>150900</t>
  </si>
  <si>
    <t>乌兰察布市本级</t>
  </si>
  <si>
    <t>150902</t>
  </si>
  <si>
    <t>集宁区</t>
  </si>
  <si>
    <t>150921</t>
  </si>
  <si>
    <t>卓资县</t>
  </si>
  <si>
    <t>150922</t>
  </si>
  <si>
    <t>化德县</t>
  </si>
  <si>
    <t>150923</t>
  </si>
  <si>
    <t>商都县</t>
  </si>
  <si>
    <t>150924</t>
  </si>
  <si>
    <t>兴和县</t>
  </si>
  <si>
    <t>150925</t>
  </si>
  <si>
    <t>凉城县</t>
  </si>
  <si>
    <t>150926</t>
  </si>
  <si>
    <t>察哈尔右翼前旗</t>
  </si>
  <si>
    <t>150927</t>
  </si>
  <si>
    <t>察哈尔右翼中旗</t>
  </si>
  <si>
    <t>150928</t>
  </si>
  <si>
    <t>察哈尔右翼后旗</t>
  </si>
  <si>
    <t>150929</t>
  </si>
  <si>
    <t>四子王旗</t>
  </si>
  <si>
    <t>150981</t>
  </si>
  <si>
    <t>丰镇市</t>
  </si>
  <si>
    <t>152200</t>
  </si>
  <si>
    <t>兴安盟本级</t>
  </si>
  <si>
    <t>152201</t>
  </si>
  <si>
    <t>乌兰浩特市</t>
  </si>
  <si>
    <t>152202</t>
  </si>
  <si>
    <t>阿尔山市</t>
  </si>
  <si>
    <t>152221</t>
  </si>
  <si>
    <t>科尔沁右翼前旗</t>
  </si>
  <si>
    <t>152222</t>
  </si>
  <si>
    <t>科尔沁右翼中旗</t>
  </si>
  <si>
    <t>152223</t>
  </si>
  <si>
    <t>扎赉特旗</t>
  </si>
  <si>
    <t>152224</t>
  </si>
  <si>
    <t>突泉县</t>
  </si>
  <si>
    <t>152500</t>
  </si>
  <si>
    <t>锡林郭勒盟本级</t>
  </si>
  <si>
    <t>152501</t>
  </si>
  <si>
    <t>二连浩特市</t>
  </si>
  <si>
    <t>152502</t>
  </si>
  <si>
    <t>锡林浩特市</t>
  </si>
  <si>
    <t>152522</t>
  </si>
  <si>
    <t>阿巴嘎旗</t>
  </si>
  <si>
    <t>152523</t>
  </si>
  <si>
    <t>苏尼特左旗</t>
  </si>
  <si>
    <t>152524</t>
  </si>
  <si>
    <t>苏尼特右旗</t>
  </si>
  <si>
    <t>152525</t>
  </si>
  <si>
    <t>东乌珠穆沁旗</t>
  </si>
  <si>
    <t>152526</t>
  </si>
  <si>
    <t>西乌珠穆沁旗</t>
  </si>
  <si>
    <t>152527</t>
  </si>
  <si>
    <t>太仆寺旗</t>
  </si>
  <si>
    <t>152528</t>
  </si>
  <si>
    <t>镶黄旗</t>
  </si>
  <si>
    <t>152529</t>
  </si>
  <si>
    <t>正镶白旗</t>
  </si>
  <si>
    <t>152530</t>
  </si>
  <si>
    <t>正蓝旗</t>
  </si>
  <si>
    <t>152531</t>
  </si>
  <si>
    <t>多伦县</t>
  </si>
  <si>
    <t>152900</t>
  </si>
  <si>
    <t>阿拉善盟本级</t>
  </si>
  <si>
    <t>152921</t>
  </si>
  <si>
    <t>阿拉善左旗</t>
  </si>
  <si>
    <t>152922</t>
  </si>
  <si>
    <t>阿拉善右旗</t>
  </si>
  <si>
    <t>152923</t>
  </si>
  <si>
    <t>额济纳旗</t>
  </si>
  <si>
    <t>210000</t>
  </si>
  <si>
    <t>辽宁省本级</t>
  </si>
  <si>
    <t>210100</t>
  </si>
  <si>
    <t>沈阳市本级</t>
  </si>
  <si>
    <t>210102</t>
  </si>
  <si>
    <t>210103</t>
  </si>
  <si>
    <t>沈河区</t>
  </si>
  <si>
    <t>210104</t>
  </si>
  <si>
    <t>大东区</t>
  </si>
  <si>
    <t>210105</t>
  </si>
  <si>
    <t>皇姑区</t>
  </si>
  <si>
    <t>210106</t>
  </si>
  <si>
    <t>铁西区</t>
  </si>
  <si>
    <t>210111</t>
  </si>
  <si>
    <t>苏家屯区</t>
  </si>
  <si>
    <t>210112</t>
  </si>
  <si>
    <t>浑南区</t>
  </si>
  <si>
    <t>210113</t>
  </si>
  <si>
    <t>沈北新区</t>
  </si>
  <si>
    <t>210114</t>
  </si>
  <si>
    <t>于洪区</t>
  </si>
  <si>
    <t>210115</t>
  </si>
  <si>
    <t>辽中区</t>
  </si>
  <si>
    <t>210123</t>
  </si>
  <si>
    <t>康平县</t>
  </si>
  <si>
    <t>210124</t>
  </si>
  <si>
    <t>法库县</t>
  </si>
  <si>
    <t>210181</t>
  </si>
  <si>
    <t>新民市</t>
  </si>
  <si>
    <t>210200</t>
  </si>
  <si>
    <t>大连市本级</t>
  </si>
  <si>
    <t>210202</t>
  </si>
  <si>
    <t>中山区</t>
  </si>
  <si>
    <t>210203</t>
  </si>
  <si>
    <t>西岗区</t>
  </si>
  <si>
    <t>210204</t>
  </si>
  <si>
    <t>沙河口区</t>
  </si>
  <si>
    <t>210211</t>
  </si>
  <si>
    <t>甘井子区</t>
  </si>
  <si>
    <t>210212</t>
  </si>
  <si>
    <t>旅顺口区</t>
  </si>
  <si>
    <t>210213</t>
  </si>
  <si>
    <t>金州区</t>
  </si>
  <si>
    <t>210214</t>
  </si>
  <si>
    <t>普兰店区</t>
  </si>
  <si>
    <t>210224</t>
  </si>
  <si>
    <t>长海县</t>
  </si>
  <si>
    <t>210281</t>
  </si>
  <si>
    <t>瓦房店市</t>
  </si>
  <si>
    <t>210283</t>
  </si>
  <si>
    <t>庄河市</t>
  </si>
  <si>
    <t>210300</t>
  </si>
  <si>
    <t>鞍山市本级</t>
  </si>
  <si>
    <t>210302</t>
  </si>
  <si>
    <t>铁东区</t>
  </si>
  <si>
    <t>210303</t>
  </si>
  <si>
    <t>210304</t>
  </si>
  <si>
    <t>立山区</t>
  </si>
  <si>
    <t>210311</t>
  </si>
  <si>
    <t>千山区</t>
  </si>
  <si>
    <t>210321</t>
  </si>
  <si>
    <t>台安县</t>
  </si>
  <si>
    <t>210323</t>
  </si>
  <si>
    <t>岫岩满族自治县</t>
  </si>
  <si>
    <t>210381</t>
  </si>
  <si>
    <t>海城市</t>
  </si>
  <si>
    <t>210400</t>
  </si>
  <si>
    <t>抚顺市本级</t>
  </si>
  <si>
    <t>210402</t>
  </si>
  <si>
    <t>新抚区</t>
  </si>
  <si>
    <t>210403</t>
  </si>
  <si>
    <t>东洲区</t>
  </si>
  <si>
    <t>210404</t>
  </si>
  <si>
    <t>望花区</t>
  </si>
  <si>
    <t>210411</t>
  </si>
  <si>
    <t>顺城区</t>
  </si>
  <si>
    <t>210421</t>
  </si>
  <si>
    <t>抚顺县</t>
  </si>
  <si>
    <t>210422</t>
  </si>
  <si>
    <t>新宾满族自治县</t>
  </si>
  <si>
    <t>210423</t>
  </si>
  <si>
    <t>清原满族自治县</t>
  </si>
  <si>
    <t>210500</t>
  </si>
  <si>
    <t>本溪市本级</t>
  </si>
  <si>
    <t>210502</t>
  </si>
  <si>
    <t>平山区</t>
  </si>
  <si>
    <t>210503</t>
  </si>
  <si>
    <t>溪湖区</t>
  </si>
  <si>
    <t>210504</t>
  </si>
  <si>
    <t>明山区</t>
  </si>
  <si>
    <t>210505</t>
  </si>
  <si>
    <t>南芬区</t>
  </si>
  <si>
    <t>210521</t>
  </si>
  <si>
    <t>本溪满族自治县</t>
  </si>
  <si>
    <t>210522</t>
  </si>
  <si>
    <t>桓仁满族自治县</t>
  </si>
  <si>
    <t>210600</t>
  </si>
  <si>
    <t>丹东市本级</t>
  </si>
  <si>
    <t>210602</t>
  </si>
  <si>
    <t>元宝区</t>
  </si>
  <si>
    <t>210603</t>
  </si>
  <si>
    <t>振兴区</t>
  </si>
  <si>
    <t>210604</t>
  </si>
  <si>
    <t>振安区</t>
  </si>
  <si>
    <t>210624</t>
  </si>
  <si>
    <t>宽甸满族自治县</t>
  </si>
  <si>
    <t>210681</t>
  </si>
  <si>
    <t>东港市</t>
  </si>
  <si>
    <t>210682</t>
  </si>
  <si>
    <t>凤城市</t>
  </si>
  <si>
    <t>210700</t>
  </si>
  <si>
    <t>锦州市本级</t>
  </si>
  <si>
    <t>210702</t>
  </si>
  <si>
    <t>古塔区</t>
  </si>
  <si>
    <t>210703</t>
  </si>
  <si>
    <t>凌河区</t>
  </si>
  <si>
    <t>210711</t>
  </si>
  <si>
    <t>太和区</t>
  </si>
  <si>
    <t>210726</t>
  </si>
  <si>
    <t>黑山县</t>
  </si>
  <si>
    <t>210727</t>
  </si>
  <si>
    <t>义县</t>
  </si>
  <si>
    <t>210781</t>
  </si>
  <si>
    <t>凌海市</t>
  </si>
  <si>
    <t>210782</t>
  </si>
  <si>
    <t>北镇市</t>
  </si>
  <si>
    <t>210800</t>
  </si>
  <si>
    <t>营口市本级</t>
  </si>
  <si>
    <t>210802</t>
  </si>
  <si>
    <t>站前区</t>
  </si>
  <si>
    <t>210803</t>
  </si>
  <si>
    <t>西市区</t>
  </si>
  <si>
    <t>210804</t>
  </si>
  <si>
    <t>鲅鱼圈区</t>
  </si>
  <si>
    <t>210811</t>
  </si>
  <si>
    <t>老边区</t>
  </si>
  <si>
    <t>210881</t>
  </si>
  <si>
    <t>盖州市</t>
  </si>
  <si>
    <t>210882</t>
  </si>
  <si>
    <t>大石桥市</t>
  </si>
  <si>
    <t>210900</t>
  </si>
  <si>
    <t>阜新市本级</t>
  </si>
  <si>
    <t>210902</t>
  </si>
  <si>
    <t>海州区</t>
  </si>
  <si>
    <t>210903</t>
  </si>
  <si>
    <t>新邱区</t>
  </si>
  <si>
    <t>210904</t>
  </si>
  <si>
    <t>太平区</t>
  </si>
  <si>
    <t>210905</t>
  </si>
  <si>
    <t>清河门区</t>
  </si>
  <si>
    <t>210911</t>
  </si>
  <si>
    <t>细河区</t>
  </si>
  <si>
    <t>210921</t>
  </si>
  <si>
    <t>阜新蒙古族自治县</t>
  </si>
  <si>
    <t>210922</t>
  </si>
  <si>
    <t>彰武县</t>
  </si>
  <si>
    <t>211000</t>
  </si>
  <si>
    <t>辽阳市本级</t>
  </si>
  <si>
    <t>211002</t>
  </si>
  <si>
    <t>白塔区</t>
  </si>
  <si>
    <t>211003</t>
  </si>
  <si>
    <t>文圣区</t>
  </si>
  <si>
    <t>211004</t>
  </si>
  <si>
    <t>宏伟区</t>
  </si>
  <si>
    <t>211005</t>
  </si>
  <si>
    <t>弓长岭区</t>
  </si>
  <si>
    <t>211011</t>
  </si>
  <si>
    <t>太子河区</t>
  </si>
  <si>
    <t>211021</t>
  </si>
  <si>
    <t>辽阳县</t>
  </si>
  <si>
    <t>211081</t>
  </si>
  <si>
    <t>灯塔市</t>
  </si>
  <si>
    <t>211100</t>
  </si>
  <si>
    <t>盘锦市本级</t>
  </si>
  <si>
    <t>211102</t>
  </si>
  <si>
    <t>双台子区</t>
  </si>
  <si>
    <t>211103</t>
  </si>
  <si>
    <t>兴隆台区</t>
  </si>
  <si>
    <t>211104</t>
  </si>
  <si>
    <t>大洼区</t>
  </si>
  <si>
    <t>211122</t>
  </si>
  <si>
    <t>盘山县</t>
  </si>
  <si>
    <t>211200</t>
  </si>
  <si>
    <t>铁岭市本级</t>
  </si>
  <si>
    <t>211202</t>
  </si>
  <si>
    <t>银州区</t>
  </si>
  <si>
    <t>211204</t>
  </si>
  <si>
    <t>清河区</t>
  </si>
  <si>
    <t>211221</t>
  </si>
  <si>
    <t>铁岭县</t>
  </si>
  <si>
    <t>211223</t>
  </si>
  <si>
    <t>西丰县</t>
  </si>
  <si>
    <t>211224</t>
  </si>
  <si>
    <t>昌图县</t>
  </si>
  <si>
    <t>211281</t>
  </si>
  <si>
    <t>调兵山市</t>
  </si>
  <si>
    <t>211282</t>
  </si>
  <si>
    <t>开原市</t>
  </si>
  <si>
    <t>211300</t>
  </si>
  <si>
    <t>朝阳市本级</t>
  </si>
  <si>
    <t>211302</t>
  </si>
  <si>
    <t>双塔区</t>
  </si>
  <si>
    <t>211303</t>
  </si>
  <si>
    <t>龙城区</t>
  </si>
  <si>
    <t>211321</t>
  </si>
  <si>
    <t>朝阳县</t>
  </si>
  <si>
    <t>211322</t>
  </si>
  <si>
    <t>建平县</t>
  </si>
  <si>
    <t>211324</t>
  </si>
  <si>
    <t>喀喇沁左翼蒙古族自治县</t>
  </si>
  <si>
    <t>211381</t>
  </si>
  <si>
    <t>北票市</t>
  </si>
  <si>
    <t>211382</t>
  </si>
  <si>
    <t>凌源市</t>
  </si>
  <si>
    <t>211400</t>
  </si>
  <si>
    <t>葫芦岛市本级</t>
  </si>
  <si>
    <t>211402</t>
  </si>
  <si>
    <t>连山区</t>
  </si>
  <si>
    <t>211403</t>
  </si>
  <si>
    <t>龙港区</t>
  </si>
  <si>
    <t>211404</t>
  </si>
  <si>
    <t>南票区</t>
  </si>
  <si>
    <t>211421</t>
  </si>
  <si>
    <t>绥中县</t>
  </si>
  <si>
    <t>211422</t>
  </si>
  <si>
    <t>建昌县</t>
  </si>
  <si>
    <t>211481</t>
  </si>
  <si>
    <t>兴城市</t>
  </si>
  <si>
    <t>220000</t>
  </si>
  <si>
    <t>吉林省本级</t>
  </si>
  <si>
    <t>220100</t>
  </si>
  <si>
    <t>长春市本级</t>
  </si>
  <si>
    <t>220102</t>
  </si>
  <si>
    <t>南关区</t>
  </si>
  <si>
    <t>220103</t>
  </si>
  <si>
    <t>宽城区</t>
  </si>
  <si>
    <t>220104</t>
  </si>
  <si>
    <t>220105</t>
  </si>
  <si>
    <t>二道区</t>
  </si>
  <si>
    <t>220106</t>
  </si>
  <si>
    <t>绿园区</t>
  </si>
  <si>
    <t>220112</t>
  </si>
  <si>
    <t>双阳区</t>
  </si>
  <si>
    <t>220113</t>
  </si>
  <si>
    <t>九台区</t>
  </si>
  <si>
    <t>220122</t>
  </si>
  <si>
    <t>农安县</t>
  </si>
  <si>
    <t>220182</t>
  </si>
  <si>
    <t>榆树市</t>
  </si>
  <si>
    <t>220183</t>
  </si>
  <si>
    <t>德惠市</t>
  </si>
  <si>
    <t>220184</t>
  </si>
  <si>
    <t>公主岭市</t>
  </si>
  <si>
    <t>220200</t>
  </si>
  <si>
    <t>吉林市本级</t>
  </si>
  <si>
    <t>220202</t>
  </si>
  <si>
    <t>昌邑区</t>
  </si>
  <si>
    <t>220203</t>
  </si>
  <si>
    <t>龙潭区</t>
  </si>
  <si>
    <t>220204</t>
  </si>
  <si>
    <t>船营区</t>
  </si>
  <si>
    <t>220211</t>
  </si>
  <si>
    <t>丰满区</t>
  </si>
  <si>
    <t>220221</t>
  </si>
  <si>
    <t>永吉县</t>
  </si>
  <si>
    <t>220281</t>
  </si>
  <si>
    <t>蛟河市</t>
  </si>
  <si>
    <t>220282</t>
  </si>
  <si>
    <t>桦甸市</t>
  </si>
  <si>
    <t>220283</t>
  </si>
  <si>
    <t>舒兰市</t>
  </si>
  <si>
    <t>220284</t>
  </si>
  <si>
    <t>磐石市</t>
  </si>
  <si>
    <t>220300</t>
  </si>
  <si>
    <t>四平市本级</t>
  </si>
  <si>
    <t>220302</t>
  </si>
  <si>
    <t>220303</t>
  </si>
  <si>
    <t>220322</t>
  </si>
  <si>
    <t>梨树县</t>
  </si>
  <si>
    <t>220323</t>
  </si>
  <si>
    <t>伊通满族自治县</t>
  </si>
  <si>
    <t>220382</t>
  </si>
  <si>
    <t>双辽市</t>
  </si>
  <si>
    <t>220400</t>
  </si>
  <si>
    <t>辽源市本级</t>
  </si>
  <si>
    <t>220402</t>
  </si>
  <si>
    <t>龙山区</t>
  </si>
  <si>
    <t>220403</t>
  </si>
  <si>
    <t>西安区</t>
  </si>
  <si>
    <t>220421</t>
  </si>
  <si>
    <t>东丰县</t>
  </si>
  <si>
    <t>220422</t>
  </si>
  <si>
    <t>东辽县</t>
  </si>
  <si>
    <t>220500</t>
  </si>
  <si>
    <t>通化市本级</t>
  </si>
  <si>
    <t>220502</t>
  </si>
  <si>
    <t>东昌区</t>
  </si>
  <si>
    <t>220503</t>
  </si>
  <si>
    <t>二道江区</t>
  </si>
  <si>
    <t>220521</t>
  </si>
  <si>
    <t>通化县</t>
  </si>
  <si>
    <t>220523</t>
  </si>
  <si>
    <t>辉南县</t>
  </si>
  <si>
    <t>220524</t>
  </si>
  <si>
    <t>柳河县</t>
  </si>
  <si>
    <t>220581</t>
  </si>
  <si>
    <t>梅河口市</t>
  </si>
  <si>
    <t>220582</t>
  </si>
  <si>
    <t>集安市</t>
  </si>
  <si>
    <t>220600</t>
  </si>
  <si>
    <t>白山市本级</t>
  </si>
  <si>
    <t>220602</t>
  </si>
  <si>
    <t>浑江区</t>
  </si>
  <si>
    <t>220605</t>
  </si>
  <si>
    <t>江源区</t>
  </si>
  <si>
    <t>220621</t>
  </si>
  <si>
    <t>抚松县</t>
  </si>
  <si>
    <t>220622</t>
  </si>
  <si>
    <t>靖宇县</t>
  </si>
  <si>
    <t>220623</t>
  </si>
  <si>
    <t>长白朝鲜族自治县</t>
  </si>
  <si>
    <t>220681</t>
  </si>
  <si>
    <t>临江市</t>
  </si>
  <si>
    <t>220700</t>
  </si>
  <si>
    <t>松原市本级</t>
  </si>
  <si>
    <t>220702</t>
  </si>
  <si>
    <t>宁江区</t>
  </si>
  <si>
    <t>220721</t>
  </si>
  <si>
    <t>前郭尔罗斯蒙古族自治县</t>
  </si>
  <si>
    <t>220722</t>
  </si>
  <si>
    <t>长岭县</t>
  </si>
  <si>
    <t>220723</t>
  </si>
  <si>
    <t>乾安县</t>
  </si>
  <si>
    <t>220781</t>
  </si>
  <si>
    <t>扶余市</t>
  </si>
  <si>
    <t>220800</t>
  </si>
  <si>
    <t>白城市本级</t>
  </si>
  <si>
    <t>220802</t>
  </si>
  <si>
    <t>洮北区</t>
  </si>
  <si>
    <t>220821</t>
  </si>
  <si>
    <t>镇赉县</t>
  </si>
  <si>
    <t>220822</t>
  </si>
  <si>
    <t>通榆县</t>
  </si>
  <si>
    <t>220881</t>
  </si>
  <si>
    <t>洮南市</t>
  </si>
  <si>
    <t>220882</t>
  </si>
  <si>
    <t>大安市</t>
  </si>
  <si>
    <t>222400</t>
  </si>
  <si>
    <t>延边朝鲜族自治州本级</t>
  </si>
  <si>
    <t>222401</t>
  </si>
  <si>
    <t>延吉市</t>
  </si>
  <si>
    <t>222402</t>
  </si>
  <si>
    <t>图们市</t>
  </si>
  <si>
    <t>222403</t>
  </si>
  <si>
    <t>敦化市</t>
  </si>
  <si>
    <t>222404</t>
  </si>
  <si>
    <t>珲春市</t>
  </si>
  <si>
    <t>222405</t>
  </si>
  <si>
    <t>龙井市</t>
  </si>
  <si>
    <t>222406</t>
  </si>
  <si>
    <t>和龙市</t>
  </si>
  <si>
    <t>222424</t>
  </si>
  <si>
    <t>汪清县</t>
  </si>
  <si>
    <t>222426</t>
  </si>
  <si>
    <t>安图县</t>
  </si>
  <si>
    <t>230000</t>
  </si>
  <si>
    <t>黑龙江省本级</t>
  </si>
  <si>
    <t>230100</t>
  </si>
  <si>
    <t>哈尔滨市本级</t>
  </si>
  <si>
    <t>230102</t>
  </si>
  <si>
    <t>道里区</t>
  </si>
  <si>
    <t>230103</t>
  </si>
  <si>
    <t>南岗区</t>
  </si>
  <si>
    <t>230104</t>
  </si>
  <si>
    <t>道外区</t>
  </si>
  <si>
    <t>230108</t>
  </si>
  <si>
    <t>平房区</t>
  </si>
  <si>
    <t>230109</t>
  </si>
  <si>
    <t>松北区</t>
  </si>
  <si>
    <t>230110</t>
  </si>
  <si>
    <t>香坊区</t>
  </si>
  <si>
    <t>230111</t>
  </si>
  <si>
    <t>呼兰区</t>
  </si>
  <si>
    <t>230112</t>
  </si>
  <si>
    <t>阿城区</t>
  </si>
  <si>
    <t>230113</t>
  </si>
  <si>
    <t>双城区</t>
  </si>
  <si>
    <t>230123</t>
  </si>
  <si>
    <t>依兰县</t>
  </si>
  <si>
    <t>230124</t>
  </si>
  <si>
    <t>方正县</t>
  </si>
  <si>
    <t>230125</t>
  </si>
  <si>
    <t>宾县</t>
  </si>
  <si>
    <t>230126</t>
  </si>
  <si>
    <t>巴彦县</t>
  </si>
  <si>
    <t>230127</t>
  </si>
  <si>
    <t>木兰县</t>
  </si>
  <si>
    <t>230128</t>
  </si>
  <si>
    <t>通河县</t>
  </si>
  <si>
    <t>230129</t>
  </si>
  <si>
    <t>延寿县</t>
  </si>
  <si>
    <t>230183</t>
  </si>
  <si>
    <t>尚志市</t>
  </si>
  <si>
    <t>230184</t>
  </si>
  <si>
    <t>五常市</t>
  </si>
  <si>
    <t>230200</t>
  </si>
  <si>
    <t>齐齐哈尔市本级</t>
  </si>
  <si>
    <t>230202</t>
  </si>
  <si>
    <t>龙沙区</t>
  </si>
  <si>
    <t>230203</t>
  </si>
  <si>
    <t>建华区</t>
  </si>
  <si>
    <t>230204</t>
  </si>
  <si>
    <t>铁锋区</t>
  </si>
  <si>
    <t>230205</t>
  </si>
  <si>
    <t>昂昂溪区</t>
  </si>
  <si>
    <t>230206</t>
  </si>
  <si>
    <t>富拉尔基区</t>
  </si>
  <si>
    <t>230207</t>
  </si>
  <si>
    <t>碾子山区</t>
  </si>
  <si>
    <t>230208</t>
  </si>
  <si>
    <t>梅里斯达斡尔族区</t>
  </si>
  <si>
    <t>230221</t>
  </si>
  <si>
    <t>龙江县</t>
  </si>
  <si>
    <t>230223</t>
  </si>
  <si>
    <t>依安县</t>
  </si>
  <si>
    <t>230224</t>
  </si>
  <si>
    <t>泰来县</t>
  </si>
  <si>
    <t>230225</t>
  </si>
  <si>
    <t>甘南县</t>
  </si>
  <si>
    <t>230227</t>
  </si>
  <si>
    <t>富裕县</t>
  </si>
  <si>
    <t>230229</t>
  </si>
  <si>
    <t>克山县</t>
  </si>
  <si>
    <t>230230</t>
  </si>
  <si>
    <t>克东县</t>
  </si>
  <si>
    <t>230231</t>
  </si>
  <si>
    <t>拜泉县</t>
  </si>
  <si>
    <t>230281</t>
  </si>
  <si>
    <t>讷河市</t>
  </si>
  <si>
    <t>230300</t>
  </si>
  <si>
    <t>鸡西市本级</t>
  </si>
  <si>
    <t>230302</t>
  </si>
  <si>
    <t>鸡冠区</t>
  </si>
  <si>
    <t>230303</t>
  </si>
  <si>
    <t>恒山区</t>
  </si>
  <si>
    <t>230304</t>
  </si>
  <si>
    <t>滴道区</t>
  </si>
  <si>
    <t>230305</t>
  </si>
  <si>
    <t>梨树区</t>
  </si>
  <si>
    <t>230306</t>
  </si>
  <si>
    <t>城子河区</t>
  </si>
  <si>
    <t>230307</t>
  </si>
  <si>
    <t>麻山区</t>
  </si>
  <si>
    <t>230321</t>
  </si>
  <si>
    <t>鸡东县</t>
  </si>
  <si>
    <t>230381</t>
  </si>
  <si>
    <t>虎林市</t>
  </si>
  <si>
    <t>230382</t>
  </si>
  <si>
    <t>密山市</t>
  </si>
  <si>
    <t>230400</t>
  </si>
  <si>
    <t>鹤岗市本级</t>
  </si>
  <si>
    <t>230402</t>
  </si>
  <si>
    <t>向阳区</t>
  </si>
  <si>
    <t>230403</t>
  </si>
  <si>
    <t>工农区</t>
  </si>
  <si>
    <t>230404</t>
  </si>
  <si>
    <t>南山区</t>
  </si>
  <si>
    <t>230405</t>
  </si>
  <si>
    <t>兴安区</t>
  </si>
  <si>
    <t>230406</t>
  </si>
  <si>
    <t>东山区</t>
  </si>
  <si>
    <t>230407</t>
  </si>
  <si>
    <t>兴山区</t>
  </si>
  <si>
    <t>230421</t>
  </si>
  <si>
    <t>萝北县</t>
  </si>
  <si>
    <t>230422</t>
  </si>
  <si>
    <t>绥滨县</t>
  </si>
  <si>
    <t>230500</t>
  </si>
  <si>
    <t>双鸭山市本级</t>
  </si>
  <si>
    <t>230502</t>
  </si>
  <si>
    <t>尖山区</t>
  </si>
  <si>
    <t>230503</t>
  </si>
  <si>
    <t>岭东区</t>
  </si>
  <si>
    <t>230505</t>
  </si>
  <si>
    <t>四方台区</t>
  </si>
  <si>
    <t>230506</t>
  </si>
  <si>
    <t>宝山区</t>
  </si>
  <si>
    <t>230521</t>
  </si>
  <si>
    <t>集贤县</t>
  </si>
  <si>
    <t>230522</t>
  </si>
  <si>
    <t>友谊县</t>
  </si>
  <si>
    <t>230523</t>
  </si>
  <si>
    <t>宝清县</t>
  </si>
  <si>
    <t>230524</t>
  </si>
  <si>
    <t>饶河县</t>
  </si>
  <si>
    <t>230600</t>
  </si>
  <si>
    <t>大庆市本级</t>
  </si>
  <si>
    <t>230602</t>
  </si>
  <si>
    <t>萨尔图区</t>
  </si>
  <si>
    <t>230603</t>
  </si>
  <si>
    <t>龙凤区</t>
  </si>
  <si>
    <t>230604</t>
  </si>
  <si>
    <t>让胡路区</t>
  </si>
  <si>
    <t>230605</t>
  </si>
  <si>
    <t>红岗区</t>
  </si>
  <si>
    <t>230606</t>
  </si>
  <si>
    <t>大同区</t>
  </si>
  <si>
    <t>230621</t>
  </si>
  <si>
    <t>肇州县</t>
  </si>
  <si>
    <t>230622</t>
  </si>
  <si>
    <t>肇源县</t>
  </si>
  <si>
    <t>230623</t>
  </si>
  <si>
    <t>林甸县</t>
  </si>
  <si>
    <t>230624</t>
  </si>
  <si>
    <t>杜尔伯特蒙古族自治县</t>
  </si>
  <si>
    <t>230700</t>
  </si>
  <si>
    <t>伊春市本级</t>
  </si>
  <si>
    <t>230717</t>
  </si>
  <si>
    <t>伊美区</t>
  </si>
  <si>
    <t>230718</t>
  </si>
  <si>
    <t>乌翠区</t>
  </si>
  <si>
    <t>230719</t>
  </si>
  <si>
    <t>友好区</t>
  </si>
  <si>
    <t>230722</t>
  </si>
  <si>
    <t>嘉荫县</t>
  </si>
  <si>
    <t>230723</t>
  </si>
  <si>
    <t>汤旺县</t>
  </si>
  <si>
    <t>230724</t>
  </si>
  <si>
    <t>丰林县</t>
  </si>
  <si>
    <t>230725</t>
  </si>
  <si>
    <t>大箐山县</t>
  </si>
  <si>
    <t>230726</t>
  </si>
  <si>
    <t>南岔县</t>
  </si>
  <si>
    <t>230751</t>
  </si>
  <si>
    <t>金林区</t>
  </si>
  <si>
    <t>230781</t>
  </si>
  <si>
    <t>铁力市</t>
  </si>
  <si>
    <t>230800</t>
  </si>
  <si>
    <t>佳木斯市本级</t>
  </si>
  <si>
    <t>230803</t>
  </si>
  <si>
    <t>230804</t>
  </si>
  <si>
    <t>前进区</t>
  </si>
  <si>
    <t>230805</t>
  </si>
  <si>
    <t>东风区</t>
  </si>
  <si>
    <t>230811</t>
  </si>
  <si>
    <t>230822</t>
  </si>
  <si>
    <t>桦南县</t>
  </si>
  <si>
    <t>230826</t>
  </si>
  <si>
    <t>桦川县</t>
  </si>
  <si>
    <t>230828</t>
  </si>
  <si>
    <t>汤原县</t>
  </si>
  <si>
    <t>230881</t>
  </si>
  <si>
    <t>同江市</t>
  </si>
  <si>
    <t>230882</t>
  </si>
  <si>
    <t>富锦市</t>
  </si>
  <si>
    <t>230883</t>
  </si>
  <si>
    <t>抚远市</t>
  </si>
  <si>
    <t>230900</t>
  </si>
  <si>
    <t>七台河市本级</t>
  </si>
  <si>
    <t>230902</t>
  </si>
  <si>
    <t>新兴区</t>
  </si>
  <si>
    <t>230903</t>
  </si>
  <si>
    <t>桃山区</t>
  </si>
  <si>
    <t>230904</t>
  </si>
  <si>
    <t>茄子河区</t>
  </si>
  <si>
    <t>230921</t>
  </si>
  <si>
    <t>勃利县</t>
  </si>
  <si>
    <t>231000</t>
  </si>
  <si>
    <t>牡丹江市本级</t>
  </si>
  <si>
    <t>231002</t>
  </si>
  <si>
    <t>东安区</t>
  </si>
  <si>
    <t>231003</t>
  </si>
  <si>
    <t>阳明区</t>
  </si>
  <si>
    <t>231004</t>
  </si>
  <si>
    <t>爱民区</t>
  </si>
  <si>
    <t>231005</t>
  </si>
  <si>
    <t>231025</t>
  </si>
  <si>
    <t>林口县</t>
  </si>
  <si>
    <t>231081</t>
  </si>
  <si>
    <t>绥芬河市</t>
  </si>
  <si>
    <t>231083</t>
  </si>
  <si>
    <t>海林市</t>
  </si>
  <si>
    <t>231084</t>
  </si>
  <si>
    <t>宁安市</t>
  </si>
  <si>
    <t>231085</t>
  </si>
  <si>
    <t>穆棱市</t>
  </si>
  <si>
    <t>231086</t>
  </si>
  <si>
    <t>东宁市</t>
  </si>
  <si>
    <t>231100</t>
  </si>
  <si>
    <t>黑河市本级</t>
  </si>
  <si>
    <t>231102</t>
  </si>
  <si>
    <t>爱辉区</t>
  </si>
  <si>
    <t>231123</t>
  </si>
  <si>
    <t>逊克县</t>
  </si>
  <si>
    <t>231124</t>
  </si>
  <si>
    <t>孙吴县</t>
  </si>
  <si>
    <t>231181</t>
  </si>
  <si>
    <t>北安市</t>
  </si>
  <si>
    <t>231182</t>
  </si>
  <si>
    <t>五大连池市</t>
  </si>
  <si>
    <t>231183</t>
  </si>
  <si>
    <t>嫩江市</t>
  </si>
  <si>
    <t>231200</t>
  </si>
  <si>
    <t>绥化市本级</t>
  </si>
  <si>
    <t>231202</t>
  </si>
  <si>
    <t>北林区</t>
  </si>
  <si>
    <t>231221</t>
  </si>
  <si>
    <t>望奎县</t>
  </si>
  <si>
    <t>231222</t>
  </si>
  <si>
    <t>兰西县</t>
  </si>
  <si>
    <t>231223</t>
  </si>
  <si>
    <t>青冈县</t>
  </si>
  <si>
    <t>231224</t>
  </si>
  <si>
    <t>庆安县</t>
  </si>
  <si>
    <t>231225</t>
  </si>
  <si>
    <t>明水县</t>
  </si>
  <si>
    <t>231226</t>
  </si>
  <si>
    <t>绥棱县</t>
  </si>
  <si>
    <t>231281</t>
  </si>
  <si>
    <t>安达市</t>
  </si>
  <si>
    <t>231282</t>
  </si>
  <si>
    <t>肇东市</t>
  </si>
  <si>
    <t>231283</t>
  </si>
  <si>
    <t>海伦市</t>
  </si>
  <si>
    <t>232700</t>
  </si>
  <si>
    <t>大兴安岭地区本级</t>
  </si>
  <si>
    <t>232701</t>
  </si>
  <si>
    <t>漠河市</t>
  </si>
  <si>
    <t>232721</t>
  </si>
  <si>
    <t>呼玛县</t>
  </si>
  <si>
    <t>232722</t>
  </si>
  <si>
    <t>塔河县</t>
  </si>
  <si>
    <t>232761</t>
  </si>
  <si>
    <t>加格达奇区</t>
  </si>
  <si>
    <t>310000</t>
  </si>
  <si>
    <t>上海市本级</t>
  </si>
  <si>
    <t>310101</t>
  </si>
  <si>
    <t>黄浦区</t>
  </si>
  <si>
    <t>310104</t>
  </si>
  <si>
    <t>徐汇区</t>
  </si>
  <si>
    <t>310105</t>
  </si>
  <si>
    <t>长宁区</t>
  </si>
  <si>
    <t>310106</t>
  </si>
  <si>
    <t>静安区</t>
  </si>
  <si>
    <t>310107</t>
  </si>
  <si>
    <t>普陀区</t>
  </si>
  <si>
    <t>310109</t>
  </si>
  <si>
    <t>虹口区</t>
  </si>
  <si>
    <t>310110</t>
  </si>
  <si>
    <t>杨浦区</t>
  </si>
  <si>
    <t>310112</t>
  </si>
  <si>
    <t>闵行区</t>
  </si>
  <si>
    <t>310113</t>
  </si>
  <si>
    <t>310114</t>
  </si>
  <si>
    <t>嘉定区</t>
  </si>
  <si>
    <t>310115</t>
  </si>
  <si>
    <t>浦东新区</t>
  </si>
  <si>
    <t>310116</t>
  </si>
  <si>
    <t>金山区</t>
  </si>
  <si>
    <t>310117</t>
  </si>
  <si>
    <t>松江区</t>
  </si>
  <si>
    <t>310118</t>
  </si>
  <si>
    <t>青浦区</t>
  </si>
  <si>
    <t>310120</t>
  </si>
  <si>
    <t>奉贤区</t>
  </si>
  <si>
    <t>310151</t>
  </si>
  <si>
    <t>崇明区</t>
  </si>
  <si>
    <t>320000</t>
  </si>
  <si>
    <t>江苏省本级</t>
  </si>
  <si>
    <t>320100</t>
  </si>
  <si>
    <t>南京市本级</t>
  </si>
  <si>
    <t>320102</t>
  </si>
  <si>
    <t>玄武区</t>
  </si>
  <si>
    <t>320104</t>
  </si>
  <si>
    <t>秦淮区</t>
  </si>
  <si>
    <t>320105</t>
  </si>
  <si>
    <t>建邺区</t>
  </si>
  <si>
    <t>320106</t>
  </si>
  <si>
    <t>鼓楼区</t>
  </si>
  <si>
    <t>320111</t>
  </si>
  <si>
    <t>浦口区</t>
  </si>
  <si>
    <t>320113</t>
  </si>
  <si>
    <t>栖霞区</t>
  </si>
  <si>
    <t>320114</t>
  </si>
  <si>
    <t>雨花台区</t>
  </si>
  <si>
    <t>320115</t>
  </si>
  <si>
    <t>江宁区</t>
  </si>
  <si>
    <t>320116</t>
  </si>
  <si>
    <t>六合区</t>
  </si>
  <si>
    <t>320117</t>
  </si>
  <si>
    <t>溧水区</t>
  </si>
  <si>
    <t>320118</t>
  </si>
  <si>
    <t>高淳区</t>
  </si>
  <si>
    <t>320200</t>
  </si>
  <si>
    <t>无锡市本级</t>
  </si>
  <si>
    <t>320205</t>
  </si>
  <si>
    <t>锡山区</t>
  </si>
  <si>
    <t>320206</t>
  </si>
  <si>
    <t>惠山区</t>
  </si>
  <si>
    <t>320211</t>
  </si>
  <si>
    <t>滨湖区</t>
  </si>
  <si>
    <t>320213</t>
  </si>
  <si>
    <t>梁溪区</t>
  </si>
  <si>
    <t>320214</t>
  </si>
  <si>
    <t>新吴区</t>
  </si>
  <si>
    <t>320281</t>
  </si>
  <si>
    <t>江阴市</t>
  </si>
  <si>
    <t>320282</t>
  </si>
  <si>
    <t>宜兴市</t>
  </si>
  <si>
    <t>320300</t>
  </si>
  <si>
    <t>徐州市本级</t>
  </si>
  <si>
    <t>320302</t>
  </si>
  <si>
    <t>320303</t>
  </si>
  <si>
    <t>云龙区</t>
  </si>
  <si>
    <t>320305</t>
  </si>
  <si>
    <t>贾汪区</t>
  </si>
  <si>
    <t>320311</t>
  </si>
  <si>
    <t>泉山区</t>
  </si>
  <si>
    <t>320312</t>
  </si>
  <si>
    <t>铜山区</t>
  </si>
  <si>
    <t>320321</t>
  </si>
  <si>
    <t>丰县</t>
  </si>
  <si>
    <t>320322</t>
  </si>
  <si>
    <t>沛县</t>
  </si>
  <si>
    <t>320324</t>
  </si>
  <si>
    <t>睢宁县</t>
  </si>
  <si>
    <t>320381</t>
  </si>
  <si>
    <t>新沂市</t>
  </si>
  <si>
    <t>320382</t>
  </si>
  <si>
    <t>邳州市</t>
  </si>
  <si>
    <t>320400</t>
  </si>
  <si>
    <t>常州市本级</t>
  </si>
  <si>
    <t>320402</t>
  </si>
  <si>
    <t>天宁区</t>
  </si>
  <si>
    <t>320404</t>
  </si>
  <si>
    <t>钟楼区</t>
  </si>
  <si>
    <t>320411</t>
  </si>
  <si>
    <t>新北区</t>
  </si>
  <si>
    <t>320412</t>
  </si>
  <si>
    <t>武进区</t>
  </si>
  <si>
    <t>320413</t>
  </si>
  <si>
    <t>金坛区</t>
  </si>
  <si>
    <t>320481</t>
  </si>
  <si>
    <t>溧阳市</t>
  </si>
  <si>
    <t>320500</t>
  </si>
  <si>
    <t>苏州市本级</t>
  </si>
  <si>
    <t>320505</t>
  </si>
  <si>
    <t>虎丘区</t>
  </si>
  <si>
    <t>320506</t>
  </si>
  <si>
    <t>吴中区</t>
  </si>
  <si>
    <t>320507</t>
  </si>
  <si>
    <t>相城区</t>
  </si>
  <si>
    <t>320508</t>
  </si>
  <si>
    <t>姑苏区</t>
  </si>
  <si>
    <t>320509</t>
  </si>
  <si>
    <t>吴江区</t>
  </si>
  <si>
    <t>320581</t>
  </si>
  <si>
    <t>常熟市</t>
  </si>
  <si>
    <t>320582</t>
  </si>
  <si>
    <t>张家港市</t>
  </si>
  <si>
    <t>320583</t>
  </si>
  <si>
    <t>昆山市</t>
  </si>
  <si>
    <t>320585</t>
  </si>
  <si>
    <t>太仓市</t>
  </si>
  <si>
    <t>320600</t>
  </si>
  <si>
    <t>南通市本级</t>
  </si>
  <si>
    <t>320612</t>
  </si>
  <si>
    <t>320613</t>
  </si>
  <si>
    <t>崇川区</t>
  </si>
  <si>
    <t>320623</t>
  </si>
  <si>
    <t>如东县</t>
  </si>
  <si>
    <t>320681</t>
  </si>
  <si>
    <t>启东市</t>
  </si>
  <si>
    <t>320682</t>
  </si>
  <si>
    <t>如皋市</t>
  </si>
  <si>
    <t>320614</t>
  </si>
  <si>
    <t>海门区</t>
  </si>
  <si>
    <t>320685</t>
  </si>
  <si>
    <t>海安市</t>
  </si>
  <si>
    <t>320700</t>
  </si>
  <si>
    <t>连云港市本级</t>
  </si>
  <si>
    <t>320703</t>
  </si>
  <si>
    <t>连云区</t>
  </si>
  <si>
    <t>320706</t>
  </si>
  <si>
    <t>320707</t>
  </si>
  <si>
    <t>赣榆区</t>
  </si>
  <si>
    <t>320722</t>
  </si>
  <si>
    <t>东海县</t>
  </si>
  <si>
    <t>320723</t>
  </si>
  <si>
    <t>灌云县</t>
  </si>
  <si>
    <t>320724</t>
  </si>
  <si>
    <t>灌南县</t>
  </si>
  <si>
    <t>320800</t>
  </si>
  <si>
    <t>淮安市本级</t>
  </si>
  <si>
    <t>320803</t>
  </si>
  <si>
    <t>淮安区</t>
  </si>
  <si>
    <t>320804</t>
  </si>
  <si>
    <t>淮阴区</t>
  </si>
  <si>
    <t>320812</t>
  </si>
  <si>
    <t>清江浦区</t>
  </si>
  <si>
    <t>320813</t>
  </si>
  <si>
    <t>洪泽区</t>
  </si>
  <si>
    <t>320826</t>
  </si>
  <si>
    <t>涟水县</t>
  </si>
  <si>
    <t>320830</t>
  </si>
  <si>
    <t>盱眙县</t>
  </si>
  <si>
    <t>320831</t>
  </si>
  <si>
    <t>金湖县</t>
  </si>
  <si>
    <t>320900</t>
  </si>
  <si>
    <t>盐城市本级</t>
  </si>
  <si>
    <t>320902</t>
  </si>
  <si>
    <t>亭湖区</t>
  </si>
  <si>
    <t>320903</t>
  </si>
  <si>
    <t>盐都区</t>
  </si>
  <si>
    <t>320904</t>
  </si>
  <si>
    <t>大丰区</t>
  </si>
  <si>
    <t>320921</t>
  </si>
  <si>
    <t>响水县</t>
  </si>
  <si>
    <t>320922</t>
  </si>
  <si>
    <t>滨海县</t>
  </si>
  <si>
    <t>320923</t>
  </si>
  <si>
    <t>阜宁县</t>
  </si>
  <si>
    <t>320924</t>
  </si>
  <si>
    <t>射阳县</t>
  </si>
  <si>
    <t>320925</t>
  </si>
  <si>
    <t>建湖县</t>
  </si>
  <si>
    <t>320981</t>
  </si>
  <si>
    <t>东台市</t>
  </si>
  <si>
    <t>321000</t>
  </si>
  <si>
    <t>扬州市本级</t>
  </si>
  <si>
    <t>321002</t>
  </si>
  <si>
    <t>广陵区</t>
  </si>
  <si>
    <t>321003</t>
  </si>
  <si>
    <t>邗江区</t>
  </si>
  <si>
    <t>321012</t>
  </si>
  <si>
    <t>江都区</t>
  </si>
  <si>
    <t>321023</t>
  </si>
  <si>
    <t>宝应县</t>
  </si>
  <si>
    <t>321081</t>
  </si>
  <si>
    <t>仪征市</t>
  </si>
  <si>
    <t>321084</t>
  </si>
  <si>
    <t>高邮市</t>
  </si>
  <si>
    <t>321100</t>
  </si>
  <si>
    <t>镇江市本级</t>
  </si>
  <si>
    <t>321102</t>
  </si>
  <si>
    <t>京口区</t>
  </si>
  <si>
    <t>321111</t>
  </si>
  <si>
    <t>润州区</t>
  </si>
  <si>
    <t>321112</t>
  </si>
  <si>
    <t>丹徒区</t>
  </si>
  <si>
    <t>321181</t>
  </si>
  <si>
    <t>丹阳市</t>
  </si>
  <si>
    <t>321182</t>
  </si>
  <si>
    <t>扬中市</t>
  </si>
  <si>
    <t>321183</t>
  </si>
  <si>
    <t>句容市</t>
  </si>
  <si>
    <t>321200</t>
  </si>
  <si>
    <t>泰州市本级</t>
  </si>
  <si>
    <t>321202</t>
  </si>
  <si>
    <t>海陵区</t>
  </si>
  <si>
    <t>321203</t>
  </si>
  <si>
    <t>高港区</t>
  </si>
  <si>
    <t>321204</t>
  </si>
  <si>
    <t>姜堰区</t>
  </si>
  <si>
    <t>321281</t>
  </si>
  <si>
    <t>兴化市</t>
  </si>
  <si>
    <t>321282</t>
  </si>
  <si>
    <t>靖江市</t>
  </si>
  <si>
    <t>321283</t>
  </si>
  <si>
    <t>泰兴市</t>
  </si>
  <si>
    <t>321300</t>
  </si>
  <si>
    <t>宿迁市本级</t>
  </si>
  <si>
    <t>321302</t>
  </si>
  <si>
    <t>宿城区</t>
  </si>
  <si>
    <t>321311</t>
  </si>
  <si>
    <t>宿豫区</t>
  </si>
  <si>
    <t>321322</t>
  </si>
  <si>
    <t>沭阳县</t>
  </si>
  <si>
    <t>321323</t>
  </si>
  <si>
    <t>泗阳县</t>
  </si>
  <si>
    <t>321324</t>
  </si>
  <si>
    <t>泗洪县</t>
  </si>
  <si>
    <t>330000</t>
  </si>
  <si>
    <t>浙江省本级</t>
  </si>
  <si>
    <t>330100</t>
  </si>
  <si>
    <t>杭州市本级</t>
  </si>
  <si>
    <t>330102</t>
  </si>
  <si>
    <t>上城区</t>
  </si>
  <si>
    <t>330105</t>
  </si>
  <si>
    <t>拱墅区</t>
  </si>
  <si>
    <t>330106</t>
  </si>
  <si>
    <t>西湖区</t>
  </si>
  <si>
    <t>330108</t>
  </si>
  <si>
    <t>滨江区</t>
  </si>
  <si>
    <t>330109</t>
  </si>
  <si>
    <t>萧山区</t>
  </si>
  <si>
    <t>330110</t>
  </si>
  <si>
    <t>余杭区</t>
  </si>
  <si>
    <t>330111</t>
  </si>
  <si>
    <t>富阳区</t>
  </si>
  <si>
    <t>330112</t>
  </si>
  <si>
    <t>临安区</t>
  </si>
  <si>
    <t>330113</t>
  </si>
  <si>
    <t>临平区</t>
  </si>
  <si>
    <t>330114</t>
  </si>
  <si>
    <t>钱塘区</t>
  </si>
  <si>
    <t>330122</t>
  </si>
  <si>
    <t>桐庐县</t>
  </si>
  <si>
    <t>330127</t>
  </si>
  <si>
    <t>淳安县</t>
  </si>
  <si>
    <t>330182</t>
  </si>
  <si>
    <t>建德市</t>
  </si>
  <si>
    <t>330200</t>
  </si>
  <si>
    <t>宁波市本级</t>
  </si>
  <si>
    <t>330203</t>
  </si>
  <si>
    <t>海曙区</t>
  </si>
  <si>
    <t>330205</t>
  </si>
  <si>
    <t>江北区</t>
  </si>
  <si>
    <t>330206</t>
  </si>
  <si>
    <t>北仑区</t>
  </si>
  <si>
    <t>330211</t>
  </si>
  <si>
    <t>镇海区</t>
  </si>
  <si>
    <t>330212</t>
  </si>
  <si>
    <t>鄞州区</t>
  </si>
  <si>
    <t>330213</t>
  </si>
  <si>
    <t>奉化区</t>
  </si>
  <si>
    <t>330225</t>
  </si>
  <si>
    <t>象山县</t>
  </si>
  <si>
    <t>330226</t>
  </si>
  <si>
    <t>宁海县</t>
  </si>
  <si>
    <t>330281</t>
  </si>
  <si>
    <t>余姚市</t>
  </si>
  <si>
    <t>330282</t>
  </si>
  <si>
    <t>慈溪市</t>
  </si>
  <si>
    <t>330300</t>
  </si>
  <si>
    <t>温州市本级</t>
  </si>
  <si>
    <t>330302</t>
  </si>
  <si>
    <t>鹿城区</t>
  </si>
  <si>
    <t>330303</t>
  </si>
  <si>
    <t>龙湾区</t>
  </si>
  <si>
    <t>330304</t>
  </si>
  <si>
    <t>瓯海区</t>
  </si>
  <si>
    <t>330305</t>
  </si>
  <si>
    <t>洞头区</t>
  </si>
  <si>
    <t>330324</t>
  </si>
  <si>
    <t>永嘉县</t>
  </si>
  <si>
    <t>330326</t>
  </si>
  <si>
    <t>平阳县</t>
  </si>
  <si>
    <t>330327</t>
  </si>
  <si>
    <t>苍南县</t>
  </si>
  <si>
    <t>330328</t>
  </si>
  <si>
    <t>文成县</t>
  </si>
  <si>
    <t>330329</t>
  </si>
  <si>
    <t>泰顺县</t>
  </si>
  <si>
    <t>330381</t>
  </si>
  <si>
    <t>瑞安市</t>
  </si>
  <si>
    <t>330382</t>
  </si>
  <si>
    <t>乐清市</t>
  </si>
  <si>
    <t>330383</t>
  </si>
  <si>
    <t>龙港市</t>
  </si>
  <si>
    <t>330400</t>
  </si>
  <si>
    <t>嘉兴市本级</t>
  </si>
  <si>
    <t>330402</t>
  </si>
  <si>
    <t>南湖区</t>
  </si>
  <si>
    <t>330411</t>
  </si>
  <si>
    <t>秀洲区</t>
  </si>
  <si>
    <t>330421</t>
  </si>
  <si>
    <t>嘉善县</t>
  </si>
  <si>
    <t>330424</t>
  </si>
  <si>
    <t>海盐县</t>
  </si>
  <si>
    <t>330481</t>
  </si>
  <si>
    <t>海宁市</t>
  </si>
  <si>
    <t>330482</t>
  </si>
  <si>
    <t>平湖市</t>
  </si>
  <si>
    <t>330483</t>
  </si>
  <si>
    <t>桐乡市</t>
  </si>
  <si>
    <t>330500</t>
  </si>
  <si>
    <t>湖州市本级</t>
  </si>
  <si>
    <t>330502</t>
  </si>
  <si>
    <t>吴兴区</t>
  </si>
  <si>
    <t>330503</t>
  </si>
  <si>
    <t>南浔区</t>
  </si>
  <si>
    <t>330521</t>
  </si>
  <si>
    <t>德清县</t>
  </si>
  <si>
    <t>330522</t>
  </si>
  <si>
    <t>长兴县</t>
  </si>
  <si>
    <t>330523</t>
  </si>
  <si>
    <t>安吉县</t>
  </si>
  <si>
    <t>330600</t>
  </si>
  <si>
    <t>绍兴市本级</t>
  </si>
  <si>
    <t>330602</t>
  </si>
  <si>
    <t>越城区</t>
  </si>
  <si>
    <t>330603</t>
  </si>
  <si>
    <t>柯桥区</t>
  </si>
  <si>
    <t>330604</t>
  </si>
  <si>
    <t>上虞区</t>
  </si>
  <si>
    <t>330624</t>
  </si>
  <si>
    <t>新昌县</t>
  </si>
  <si>
    <t>330681</t>
  </si>
  <si>
    <t>诸暨市</t>
  </si>
  <si>
    <t>330683</t>
  </si>
  <si>
    <t>嵊州市</t>
  </si>
  <si>
    <t>330700</t>
  </si>
  <si>
    <t>金华市本级</t>
  </si>
  <si>
    <t>330702</t>
  </si>
  <si>
    <t>婺城区</t>
  </si>
  <si>
    <t>330703</t>
  </si>
  <si>
    <t>金东区</t>
  </si>
  <si>
    <t>330723</t>
  </si>
  <si>
    <t>武义县</t>
  </si>
  <si>
    <t>330726</t>
  </si>
  <si>
    <t>浦江县</t>
  </si>
  <si>
    <t>330727</t>
  </si>
  <si>
    <t>磐安县</t>
  </si>
  <si>
    <t>330781</t>
  </si>
  <si>
    <t>兰溪市</t>
  </si>
  <si>
    <t>330782</t>
  </si>
  <si>
    <t>义乌市</t>
  </si>
  <si>
    <t>330783</t>
  </si>
  <si>
    <t>东阳市</t>
  </si>
  <si>
    <t>330784</t>
  </si>
  <si>
    <t>永康市</t>
  </si>
  <si>
    <t>330800</t>
  </si>
  <si>
    <t>衢州市本级</t>
  </si>
  <si>
    <t>330802</t>
  </si>
  <si>
    <t>柯城区</t>
  </si>
  <si>
    <t>330803</t>
  </si>
  <si>
    <t>衢江区</t>
  </si>
  <si>
    <t>330822</t>
  </si>
  <si>
    <t>常山县</t>
  </si>
  <si>
    <t>330824</t>
  </si>
  <si>
    <t>开化县</t>
  </si>
  <si>
    <t>330825</t>
  </si>
  <si>
    <t>龙游县</t>
  </si>
  <si>
    <t>330881</t>
  </si>
  <si>
    <t>江山市</t>
  </si>
  <si>
    <t>330900</t>
  </si>
  <si>
    <t>舟山市本级</t>
  </si>
  <si>
    <t>330902</t>
  </si>
  <si>
    <t>定海区</t>
  </si>
  <si>
    <t>330903</t>
  </si>
  <si>
    <t>330921</t>
  </si>
  <si>
    <t>岱山县</t>
  </si>
  <si>
    <t>330922</t>
  </si>
  <si>
    <t>嵊泗县</t>
  </si>
  <si>
    <t>331000</t>
  </si>
  <si>
    <t>台州市本级</t>
  </si>
  <si>
    <t>331002</t>
  </si>
  <si>
    <t>椒江区</t>
  </si>
  <si>
    <t>331003</t>
  </si>
  <si>
    <t>黄岩区</t>
  </si>
  <si>
    <t>331004</t>
  </si>
  <si>
    <t>路桥区</t>
  </si>
  <si>
    <t>331022</t>
  </si>
  <si>
    <t>三门县</t>
  </si>
  <si>
    <t>331023</t>
  </si>
  <si>
    <t>天台县</t>
  </si>
  <si>
    <t>331024</t>
  </si>
  <si>
    <t>仙居县</t>
  </si>
  <si>
    <t>331081</t>
  </si>
  <si>
    <t>温岭市</t>
  </si>
  <si>
    <t>331082</t>
  </si>
  <si>
    <t>临海市</t>
  </si>
  <si>
    <t>331083</t>
  </si>
  <si>
    <t>玉环市</t>
  </si>
  <si>
    <t>331100</t>
  </si>
  <si>
    <t>丽水市本级</t>
  </si>
  <si>
    <t>331102</t>
  </si>
  <si>
    <t>莲都区</t>
  </si>
  <si>
    <t>331121</t>
  </si>
  <si>
    <t>青田县</t>
  </si>
  <si>
    <t>331122</t>
  </si>
  <si>
    <t>缙云县</t>
  </si>
  <si>
    <t>331123</t>
  </si>
  <si>
    <t>遂昌县</t>
  </si>
  <si>
    <t>331124</t>
  </si>
  <si>
    <t>松阳县</t>
  </si>
  <si>
    <t>331125</t>
  </si>
  <si>
    <t>云和县</t>
  </si>
  <si>
    <t>331126</t>
  </si>
  <si>
    <t>庆元县</t>
  </si>
  <si>
    <t>331127</t>
  </si>
  <si>
    <t>景宁畲族自治县</t>
  </si>
  <si>
    <t>331181</t>
  </si>
  <si>
    <t>龙泉市</t>
  </si>
  <si>
    <t>340000</t>
  </si>
  <si>
    <t>安徽省本级</t>
  </si>
  <si>
    <t>340100</t>
  </si>
  <si>
    <t>合肥市本级</t>
  </si>
  <si>
    <t>340102</t>
  </si>
  <si>
    <t>瑶海区</t>
  </si>
  <si>
    <t>340103</t>
  </si>
  <si>
    <t>庐阳区</t>
  </si>
  <si>
    <t>340104</t>
  </si>
  <si>
    <t>蜀山区</t>
  </si>
  <si>
    <t>340111</t>
  </si>
  <si>
    <t>包河区</t>
  </si>
  <si>
    <t>340121</t>
  </si>
  <si>
    <t>长丰县</t>
  </si>
  <si>
    <t>340122</t>
  </si>
  <si>
    <t>肥东县</t>
  </si>
  <si>
    <t>340123</t>
  </si>
  <si>
    <t>肥西县</t>
  </si>
  <si>
    <t>340124</t>
  </si>
  <si>
    <t>庐江县</t>
  </si>
  <si>
    <t>340181</t>
  </si>
  <si>
    <t>巢湖市</t>
  </si>
  <si>
    <t>340200</t>
  </si>
  <si>
    <t>芜湖市本级</t>
  </si>
  <si>
    <t>340202</t>
  </si>
  <si>
    <t>镜湖区</t>
  </si>
  <si>
    <t>340207</t>
  </si>
  <si>
    <t>鸠江区</t>
  </si>
  <si>
    <t>340209</t>
  </si>
  <si>
    <t>弋江区</t>
  </si>
  <si>
    <t>340210</t>
  </si>
  <si>
    <t>湾沚区</t>
  </si>
  <si>
    <t>340212</t>
  </si>
  <si>
    <t>繁昌区</t>
  </si>
  <si>
    <t>340223</t>
  </si>
  <si>
    <t>南陵县</t>
  </si>
  <si>
    <t>340281</t>
  </si>
  <si>
    <t>无为市</t>
  </si>
  <si>
    <t>340300</t>
  </si>
  <si>
    <t>蚌埠市本级</t>
  </si>
  <si>
    <t>340302</t>
  </si>
  <si>
    <t>龙子湖区</t>
  </si>
  <si>
    <t>340303</t>
  </si>
  <si>
    <t>蚌山区</t>
  </si>
  <si>
    <t>340304</t>
  </si>
  <si>
    <t>禹会区</t>
  </si>
  <si>
    <t>340311</t>
  </si>
  <si>
    <t>淮上区</t>
  </si>
  <si>
    <t>340321</t>
  </si>
  <si>
    <t>怀远县</t>
  </si>
  <si>
    <t>340322</t>
  </si>
  <si>
    <t>五河县</t>
  </si>
  <si>
    <t>340323</t>
  </si>
  <si>
    <t>固镇县</t>
  </si>
  <si>
    <t>340400</t>
  </si>
  <si>
    <t>淮南市本级</t>
  </si>
  <si>
    <t>340402</t>
  </si>
  <si>
    <t>大通区</t>
  </si>
  <si>
    <t>340403</t>
  </si>
  <si>
    <t>田家庵区</t>
  </si>
  <si>
    <t>340404</t>
  </si>
  <si>
    <t>谢家集区</t>
  </si>
  <si>
    <t>340405</t>
  </si>
  <si>
    <t>八公山区</t>
  </si>
  <si>
    <t>340406</t>
  </si>
  <si>
    <t>潘集区</t>
  </si>
  <si>
    <t>340421</t>
  </si>
  <si>
    <t>凤台县</t>
  </si>
  <si>
    <t>340422</t>
  </si>
  <si>
    <t>寿县</t>
  </si>
  <si>
    <t>340500</t>
  </si>
  <si>
    <t>马鞍山市本级</t>
  </si>
  <si>
    <t>340503</t>
  </si>
  <si>
    <t>花山区</t>
  </si>
  <si>
    <t>340504</t>
  </si>
  <si>
    <t>雨山区</t>
  </si>
  <si>
    <t>340506</t>
  </si>
  <si>
    <t>博望区</t>
  </si>
  <si>
    <t>340521</t>
  </si>
  <si>
    <t>当涂县</t>
  </si>
  <si>
    <t>340522</t>
  </si>
  <si>
    <t>含山县</t>
  </si>
  <si>
    <t>340523</t>
  </si>
  <si>
    <t>和县</t>
  </si>
  <si>
    <t>340600</t>
  </si>
  <si>
    <t>淮北市本级</t>
  </si>
  <si>
    <t>340602</t>
  </si>
  <si>
    <t>杜集区</t>
  </si>
  <si>
    <t>340603</t>
  </si>
  <si>
    <t>相山区</t>
  </si>
  <si>
    <t>340604</t>
  </si>
  <si>
    <t>烈山区</t>
  </si>
  <si>
    <t>340621</t>
  </si>
  <si>
    <t>濉溪县</t>
  </si>
  <si>
    <t>340700</t>
  </si>
  <si>
    <t>铜陵市本级</t>
  </si>
  <si>
    <t>340705</t>
  </si>
  <si>
    <t>铜官区</t>
  </si>
  <si>
    <t>340706</t>
  </si>
  <si>
    <t>义安区</t>
  </si>
  <si>
    <t>340711</t>
  </si>
  <si>
    <t>340722</t>
  </si>
  <si>
    <t>枞阳县</t>
  </si>
  <si>
    <t>340800</t>
  </si>
  <si>
    <t>安庆市本级</t>
  </si>
  <si>
    <t>340802</t>
  </si>
  <si>
    <t>迎江区</t>
  </si>
  <si>
    <t>340803</t>
  </si>
  <si>
    <t>大观区</t>
  </si>
  <si>
    <t>340811</t>
  </si>
  <si>
    <t>宜秀区</t>
  </si>
  <si>
    <t>340822</t>
  </si>
  <si>
    <t>怀宁县</t>
  </si>
  <si>
    <t>340825</t>
  </si>
  <si>
    <t>太湖县</t>
  </si>
  <si>
    <t>340826</t>
  </si>
  <si>
    <t>宿松县</t>
  </si>
  <si>
    <t>340827</t>
  </si>
  <si>
    <t>望江县</t>
  </si>
  <si>
    <t>340828</t>
  </si>
  <si>
    <t>岳西县</t>
  </si>
  <si>
    <t>340881</t>
  </si>
  <si>
    <t>桐城市</t>
  </si>
  <si>
    <t>340882</t>
  </si>
  <si>
    <t>潜山市</t>
  </si>
  <si>
    <t>341000</t>
  </si>
  <si>
    <t>黄山市本级</t>
  </si>
  <si>
    <t>341002</t>
  </si>
  <si>
    <t>屯溪区</t>
  </si>
  <si>
    <t>341003</t>
  </si>
  <si>
    <t>黄山区</t>
  </si>
  <si>
    <t>341004</t>
  </si>
  <si>
    <t>徽州区</t>
  </si>
  <si>
    <t>341021</t>
  </si>
  <si>
    <t>歙县</t>
  </si>
  <si>
    <t>341022</t>
  </si>
  <si>
    <t>休宁县</t>
  </si>
  <si>
    <t>341023</t>
  </si>
  <si>
    <t>黟县</t>
  </si>
  <si>
    <t>341024</t>
  </si>
  <si>
    <t>祁门县</t>
  </si>
  <si>
    <t>341100</t>
  </si>
  <si>
    <t>滁州市本级</t>
  </si>
  <si>
    <t>341102</t>
  </si>
  <si>
    <t>琅琊区</t>
  </si>
  <si>
    <t>341103</t>
  </si>
  <si>
    <t>南谯区</t>
  </si>
  <si>
    <t>341122</t>
  </si>
  <si>
    <t>来安县</t>
  </si>
  <si>
    <t>341124</t>
  </si>
  <si>
    <t>全椒县</t>
  </si>
  <si>
    <t>341125</t>
  </si>
  <si>
    <t>定远县</t>
  </si>
  <si>
    <t>341126</t>
  </si>
  <si>
    <t>凤阳县</t>
  </si>
  <si>
    <t>341181</t>
  </si>
  <si>
    <t>天长市</t>
  </si>
  <si>
    <t>341182</t>
  </si>
  <si>
    <t>明光市</t>
  </si>
  <si>
    <t>341200</t>
  </si>
  <si>
    <t>阜阳市本级</t>
  </si>
  <si>
    <t>341202</t>
  </si>
  <si>
    <t>颍州区</t>
  </si>
  <si>
    <t>341203</t>
  </si>
  <si>
    <t>颍东区</t>
  </si>
  <si>
    <t>341204</t>
  </si>
  <si>
    <t>颍泉区</t>
  </si>
  <si>
    <t>341221</t>
  </si>
  <si>
    <t>临泉县</t>
  </si>
  <si>
    <t>341222</t>
  </si>
  <si>
    <t>太和县</t>
  </si>
  <si>
    <t>341225</t>
  </si>
  <si>
    <t>阜南县</t>
  </si>
  <si>
    <t>341226</t>
  </si>
  <si>
    <t>颍上县</t>
  </si>
  <si>
    <t>341282</t>
  </si>
  <si>
    <t>界首市</t>
  </si>
  <si>
    <t>341300</t>
  </si>
  <si>
    <t>宿州市本级</t>
  </si>
  <si>
    <t>341302</t>
  </si>
  <si>
    <t>埇桥区</t>
  </si>
  <si>
    <t>341321</t>
  </si>
  <si>
    <t>砀山县</t>
  </si>
  <si>
    <t>341322</t>
  </si>
  <si>
    <t>萧县</t>
  </si>
  <si>
    <t>341323</t>
  </si>
  <si>
    <t>灵璧县</t>
  </si>
  <si>
    <t>341324</t>
  </si>
  <si>
    <t>泗县</t>
  </si>
  <si>
    <t>341500</t>
  </si>
  <si>
    <t>六安市本级</t>
  </si>
  <si>
    <t>341502</t>
  </si>
  <si>
    <t>金安区</t>
  </si>
  <si>
    <t>341503</t>
  </si>
  <si>
    <t>裕安区</t>
  </si>
  <si>
    <t>341504</t>
  </si>
  <si>
    <t>叶集区</t>
  </si>
  <si>
    <t>341522</t>
  </si>
  <si>
    <t>霍邱县</t>
  </si>
  <si>
    <t>341523</t>
  </si>
  <si>
    <t>舒城县</t>
  </si>
  <si>
    <t>341524</t>
  </si>
  <si>
    <t>金寨县</t>
  </si>
  <si>
    <t>341525</t>
  </si>
  <si>
    <t>霍山县</t>
  </si>
  <si>
    <t>341600</t>
  </si>
  <si>
    <t>亳州市本级</t>
  </si>
  <si>
    <t>341602</t>
  </si>
  <si>
    <t>谯城区</t>
  </si>
  <si>
    <t>341621</t>
  </si>
  <si>
    <t>涡阳县</t>
  </si>
  <si>
    <t>341622</t>
  </si>
  <si>
    <t>蒙城县</t>
  </si>
  <si>
    <t>341623</t>
  </si>
  <si>
    <t>利辛县</t>
  </si>
  <si>
    <t>341700</t>
  </si>
  <si>
    <t>池州市本级</t>
  </si>
  <si>
    <t>341702</t>
  </si>
  <si>
    <t>贵池区</t>
  </si>
  <si>
    <t>341721</t>
  </si>
  <si>
    <t>东至县</t>
  </si>
  <si>
    <t>341722</t>
  </si>
  <si>
    <t>石台县</t>
  </si>
  <si>
    <t>341723</t>
  </si>
  <si>
    <t>青阳县</t>
  </si>
  <si>
    <t>341800</t>
  </si>
  <si>
    <t>宣城市本级</t>
  </si>
  <si>
    <t>341802</t>
  </si>
  <si>
    <t>宣州区</t>
  </si>
  <si>
    <t>341821</t>
  </si>
  <si>
    <t>郎溪县</t>
  </si>
  <si>
    <t>341823</t>
  </si>
  <si>
    <t>泾县</t>
  </si>
  <si>
    <t>341824</t>
  </si>
  <si>
    <t>绩溪县</t>
  </si>
  <si>
    <t>341825</t>
  </si>
  <si>
    <t>旌德县</t>
  </si>
  <si>
    <t>341881</t>
  </si>
  <si>
    <t>宁国市</t>
  </si>
  <si>
    <t>341882</t>
  </si>
  <si>
    <t>广德市</t>
  </si>
  <si>
    <t>350000</t>
  </si>
  <si>
    <t>福建省本级</t>
  </si>
  <si>
    <t>350100</t>
  </si>
  <si>
    <t>福州市本级</t>
  </si>
  <si>
    <t>350102</t>
  </si>
  <si>
    <t>350103</t>
  </si>
  <si>
    <t>台江区</t>
  </si>
  <si>
    <t>350104</t>
  </si>
  <si>
    <t>仓山区</t>
  </si>
  <si>
    <t>350105</t>
  </si>
  <si>
    <t>马尾区</t>
  </si>
  <si>
    <t>350111</t>
  </si>
  <si>
    <t>晋安区</t>
  </si>
  <si>
    <t>350112</t>
  </si>
  <si>
    <t>长乐区</t>
  </si>
  <si>
    <t>350121</t>
  </si>
  <si>
    <t>闽侯县</t>
  </si>
  <si>
    <t>350122</t>
  </si>
  <si>
    <t>连江县</t>
  </si>
  <si>
    <t>350123</t>
  </si>
  <si>
    <t>罗源县</t>
  </si>
  <si>
    <t>350124</t>
  </si>
  <si>
    <t>闽清县</t>
  </si>
  <si>
    <t>350125</t>
  </si>
  <si>
    <t>永泰县</t>
  </si>
  <si>
    <t>350128</t>
  </si>
  <si>
    <t>平潭县</t>
  </si>
  <si>
    <t>350181</t>
  </si>
  <si>
    <t>福清市</t>
  </si>
  <si>
    <t>350200</t>
  </si>
  <si>
    <t>厦门市本级</t>
  </si>
  <si>
    <t>350203</t>
  </si>
  <si>
    <t>思明区</t>
  </si>
  <si>
    <t>350205</t>
  </si>
  <si>
    <t>海沧区</t>
  </si>
  <si>
    <t>350206</t>
  </si>
  <si>
    <t>湖里区</t>
  </si>
  <si>
    <t>350211</t>
  </si>
  <si>
    <t>集美区</t>
  </si>
  <si>
    <t>350212</t>
  </si>
  <si>
    <t>同安区</t>
  </si>
  <si>
    <t>350213</t>
  </si>
  <si>
    <t>翔安区</t>
  </si>
  <si>
    <t>350300</t>
  </si>
  <si>
    <t>莆田市本级</t>
  </si>
  <si>
    <t>350302</t>
  </si>
  <si>
    <t>城厢区</t>
  </si>
  <si>
    <t>350303</t>
  </si>
  <si>
    <t>涵江区</t>
  </si>
  <si>
    <t>350304</t>
  </si>
  <si>
    <t>荔城区</t>
  </si>
  <si>
    <t>350305</t>
  </si>
  <si>
    <t>秀屿区</t>
  </si>
  <si>
    <t>350322</t>
  </si>
  <si>
    <t>仙游县</t>
  </si>
  <si>
    <t>350400</t>
  </si>
  <si>
    <t>三明市本级</t>
  </si>
  <si>
    <t>350404</t>
  </si>
  <si>
    <t>三元区</t>
  </si>
  <si>
    <t>350405</t>
  </si>
  <si>
    <t>沙县区</t>
  </si>
  <si>
    <t>350421</t>
  </si>
  <si>
    <t>明溪县</t>
  </si>
  <si>
    <t>350423</t>
  </si>
  <si>
    <t>清流县</t>
  </si>
  <si>
    <t>350424</t>
  </si>
  <si>
    <t>宁化县</t>
  </si>
  <si>
    <t>350425</t>
  </si>
  <si>
    <t>大田县</t>
  </si>
  <si>
    <t>350426</t>
  </si>
  <si>
    <t>尤溪县</t>
  </si>
  <si>
    <t>350428</t>
  </si>
  <si>
    <t>将乐县</t>
  </si>
  <si>
    <t>350429</t>
  </si>
  <si>
    <t>泰宁县</t>
  </si>
  <si>
    <t>350430</t>
  </si>
  <si>
    <t>建宁县</t>
  </si>
  <si>
    <t>350481</t>
  </si>
  <si>
    <t>永安市</t>
  </si>
  <si>
    <t>350500</t>
  </si>
  <si>
    <t>泉州市本级</t>
  </si>
  <si>
    <t>350502</t>
  </si>
  <si>
    <t>鲤城区</t>
  </si>
  <si>
    <t>350503</t>
  </si>
  <si>
    <t>丰泽区</t>
  </si>
  <si>
    <t>350504</t>
  </si>
  <si>
    <t>洛江区</t>
  </si>
  <si>
    <t>350505</t>
  </si>
  <si>
    <t>泉港区</t>
  </si>
  <si>
    <t>350521</t>
  </si>
  <si>
    <t>惠安县</t>
  </si>
  <si>
    <t>350524</t>
  </si>
  <si>
    <t>安溪县</t>
  </si>
  <si>
    <t>350525</t>
  </si>
  <si>
    <t>永春县</t>
  </si>
  <si>
    <t>350526</t>
  </si>
  <si>
    <t>德化县</t>
  </si>
  <si>
    <t>350527</t>
  </si>
  <si>
    <t>金门县</t>
  </si>
  <si>
    <t>350581</t>
  </si>
  <si>
    <t>石狮市</t>
  </si>
  <si>
    <t>350582</t>
  </si>
  <si>
    <t>晋江市</t>
  </si>
  <si>
    <t>350583</t>
  </si>
  <si>
    <t>南安市</t>
  </si>
  <si>
    <t>350600</t>
  </si>
  <si>
    <t>漳州市本级</t>
  </si>
  <si>
    <t>350602</t>
  </si>
  <si>
    <t>芗城区</t>
  </si>
  <si>
    <t>350603</t>
  </si>
  <si>
    <t>龙文区</t>
  </si>
  <si>
    <t>350604</t>
  </si>
  <si>
    <t>龙海区</t>
  </si>
  <si>
    <t>350605</t>
  </si>
  <si>
    <t>长泰区</t>
  </si>
  <si>
    <t>350622</t>
  </si>
  <si>
    <t>云霄县</t>
  </si>
  <si>
    <t>350623</t>
  </si>
  <si>
    <t>漳浦县</t>
  </si>
  <si>
    <t>350624</t>
  </si>
  <si>
    <t>诏安县</t>
  </si>
  <si>
    <t>350626</t>
  </si>
  <si>
    <t>东山县</t>
  </si>
  <si>
    <t>350627</t>
  </si>
  <si>
    <t>南靖县</t>
  </si>
  <si>
    <t>350628</t>
  </si>
  <si>
    <t>平和县</t>
  </si>
  <si>
    <t>350629</t>
  </si>
  <si>
    <t>华安县</t>
  </si>
  <si>
    <t>350700</t>
  </si>
  <si>
    <t>南平市本级</t>
  </si>
  <si>
    <t>350702</t>
  </si>
  <si>
    <t>延平区</t>
  </si>
  <si>
    <t>350703</t>
  </si>
  <si>
    <t>建阳区</t>
  </si>
  <si>
    <t>350721</t>
  </si>
  <si>
    <t>顺昌县</t>
  </si>
  <si>
    <t>350722</t>
  </si>
  <si>
    <t>浦城县</t>
  </si>
  <si>
    <t>350723</t>
  </si>
  <si>
    <t>光泽县</t>
  </si>
  <si>
    <t>350724</t>
  </si>
  <si>
    <t>松溪县</t>
  </si>
  <si>
    <t>350725</t>
  </si>
  <si>
    <t>政和县</t>
  </si>
  <si>
    <t>350781</t>
  </si>
  <si>
    <t>邵武市</t>
  </si>
  <si>
    <t>350782</t>
  </si>
  <si>
    <t>武夷山市</t>
  </si>
  <si>
    <t>350783</t>
  </si>
  <si>
    <t>建瓯市</t>
  </si>
  <si>
    <t>350800</t>
  </si>
  <si>
    <t>龙岩市本级</t>
  </si>
  <si>
    <t>350802</t>
  </si>
  <si>
    <t>新罗区</t>
  </si>
  <si>
    <t>350803</t>
  </si>
  <si>
    <t>永定区</t>
  </si>
  <si>
    <t>350821</t>
  </si>
  <si>
    <t>长汀县</t>
  </si>
  <si>
    <t>350823</t>
  </si>
  <si>
    <t>上杭县</t>
  </si>
  <si>
    <t>350824</t>
  </si>
  <si>
    <t>武平县</t>
  </si>
  <si>
    <t>350825</t>
  </si>
  <si>
    <t>连城县</t>
  </si>
  <si>
    <t>350881</t>
  </si>
  <si>
    <t>漳平市</t>
  </si>
  <si>
    <t>350900</t>
  </si>
  <si>
    <t>宁德市本级</t>
  </si>
  <si>
    <t>350902</t>
  </si>
  <si>
    <t>蕉城区</t>
  </si>
  <si>
    <t>350921</t>
  </si>
  <si>
    <t>霞浦县</t>
  </si>
  <si>
    <t>350922</t>
  </si>
  <si>
    <t>古田县</t>
  </si>
  <si>
    <t>350923</t>
  </si>
  <si>
    <t>屏南县</t>
  </si>
  <si>
    <t>350924</t>
  </si>
  <si>
    <t>寿宁县</t>
  </si>
  <si>
    <t>350925</t>
  </si>
  <si>
    <t>周宁县</t>
  </si>
  <si>
    <t>350926</t>
  </si>
  <si>
    <t>柘荣县</t>
  </si>
  <si>
    <t>350981</t>
  </si>
  <si>
    <t>福安市</t>
  </si>
  <si>
    <t>350982</t>
  </si>
  <si>
    <t>福鼎市</t>
  </si>
  <si>
    <t>360000</t>
  </si>
  <si>
    <t>江西省本级</t>
  </si>
  <si>
    <t>360100</t>
  </si>
  <si>
    <t>南昌市本级</t>
  </si>
  <si>
    <t>360102</t>
  </si>
  <si>
    <t>东湖区</t>
  </si>
  <si>
    <t>360103</t>
  </si>
  <si>
    <t>360104</t>
  </si>
  <si>
    <t>青云谱区</t>
  </si>
  <si>
    <t>360111</t>
  </si>
  <si>
    <t>青山湖区</t>
  </si>
  <si>
    <t>360112</t>
  </si>
  <si>
    <t>新建区</t>
  </si>
  <si>
    <t>360113</t>
  </si>
  <si>
    <t>红谷滩区</t>
  </si>
  <si>
    <t>360121</t>
  </si>
  <si>
    <t>南昌县</t>
  </si>
  <si>
    <t>360123</t>
  </si>
  <si>
    <t>安义县</t>
  </si>
  <si>
    <t>360124</t>
  </si>
  <si>
    <t>进贤县</t>
  </si>
  <si>
    <t>360200</t>
  </si>
  <si>
    <t>景德镇市本级</t>
  </si>
  <si>
    <t>360202</t>
  </si>
  <si>
    <t>昌江区</t>
  </si>
  <si>
    <t>360203</t>
  </si>
  <si>
    <t>珠山区</t>
  </si>
  <si>
    <t>360222</t>
  </si>
  <si>
    <t>浮梁县</t>
  </si>
  <si>
    <t>360281</t>
  </si>
  <si>
    <t>乐平市</t>
  </si>
  <si>
    <t>360300</t>
  </si>
  <si>
    <t>萍乡市本级</t>
  </si>
  <si>
    <t>360302</t>
  </si>
  <si>
    <t>安源区</t>
  </si>
  <si>
    <t>360313</t>
  </si>
  <si>
    <t>湘东区</t>
  </si>
  <si>
    <t>360321</t>
  </si>
  <si>
    <t>莲花县</t>
  </si>
  <si>
    <t>360322</t>
  </si>
  <si>
    <t>上栗县</t>
  </si>
  <si>
    <t>360323</t>
  </si>
  <si>
    <t>芦溪县</t>
  </si>
  <si>
    <t>360400</t>
  </si>
  <si>
    <t>九江市本级</t>
  </si>
  <si>
    <t>360402</t>
  </si>
  <si>
    <t>濂溪区</t>
  </si>
  <si>
    <t>360403</t>
  </si>
  <si>
    <t>浔阳区</t>
  </si>
  <si>
    <t>360404</t>
  </si>
  <si>
    <t>柴桑区</t>
  </si>
  <si>
    <t>360423</t>
  </si>
  <si>
    <t>武宁县</t>
  </si>
  <si>
    <t>360424</t>
  </si>
  <si>
    <t>修水县</t>
  </si>
  <si>
    <t>360425</t>
  </si>
  <si>
    <t>永修县</t>
  </si>
  <si>
    <t>360426</t>
  </si>
  <si>
    <t>德安县</t>
  </si>
  <si>
    <t>360428</t>
  </si>
  <si>
    <t>都昌县</t>
  </si>
  <si>
    <t>360429</t>
  </si>
  <si>
    <t>湖口县</t>
  </si>
  <si>
    <t>360430</t>
  </si>
  <si>
    <t>彭泽县</t>
  </si>
  <si>
    <t>360481</t>
  </si>
  <si>
    <t>瑞昌市</t>
  </si>
  <si>
    <t>360482</t>
  </si>
  <si>
    <t>共青城市</t>
  </si>
  <si>
    <t>360483</t>
  </si>
  <si>
    <t>庐山市</t>
  </si>
  <si>
    <t>360500</t>
  </si>
  <si>
    <t>新余市本级</t>
  </si>
  <si>
    <t>360502</t>
  </si>
  <si>
    <t>渝水区</t>
  </si>
  <si>
    <t>360521</t>
  </si>
  <si>
    <t>分宜县</t>
  </si>
  <si>
    <t>360600</t>
  </si>
  <si>
    <t>鹰潭市本级</t>
  </si>
  <si>
    <t>360602</t>
  </si>
  <si>
    <t>月湖区</t>
  </si>
  <si>
    <t>360603</t>
  </si>
  <si>
    <t>余江区</t>
  </si>
  <si>
    <t>360681</t>
  </si>
  <si>
    <t>贵溪市</t>
  </si>
  <si>
    <t>360700</t>
  </si>
  <si>
    <t>赣州市本级</t>
  </si>
  <si>
    <t>360702</t>
  </si>
  <si>
    <t>章贡区</t>
  </si>
  <si>
    <t>360703</t>
  </si>
  <si>
    <t>南康区</t>
  </si>
  <si>
    <t>360704</t>
  </si>
  <si>
    <t>赣县区</t>
  </si>
  <si>
    <t>360722</t>
  </si>
  <si>
    <t>信丰县</t>
  </si>
  <si>
    <t>360723</t>
  </si>
  <si>
    <t>大余县</t>
  </si>
  <si>
    <t>360724</t>
  </si>
  <si>
    <t>上犹县</t>
  </si>
  <si>
    <t>360725</t>
  </si>
  <si>
    <t>崇义县</t>
  </si>
  <si>
    <t>360726</t>
  </si>
  <si>
    <t>安远县</t>
  </si>
  <si>
    <t>360728</t>
  </si>
  <si>
    <t>定南县</t>
  </si>
  <si>
    <t>360729</t>
  </si>
  <si>
    <t>全南县</t>
  </si>
  <si>
    <t>360730</t>
  </si>
  <si>
    <t>宁都县</t>
  </si>
  <si>
    <t>360731</t>
  </si>
  <si>
    <t>于都县</t>
  </si>
  <si>
    <t>360732</t>
  </si>
  <si>
    <t>兴国县</t>
  </si>
  <si>
    <t>360733</t>
  </si>
  <si>
    <t>会昌县</t>
  </si>
  <si>
    <t>360734</t>
  </si>
  <si>
    <t>寻乌县</t>
  </si>
  <si>
    <t>360735</t>
  </si>
  <si>
    <t>石城县</t>
  </si>
  <si>
    <t>360781</t>
  </si>
  <si>
    <t>瑞金市</t>
  </si>
  <si>
    <t>360783</t>
  </si>
  <si>
    <t>龙南市</t>
  </si>
  <si>
    <t>360800</t>
  </si>
  <si>
    <t>吉安市本级</t>
  </si>
  <si>
    <t>360802</t>
  </si>
  <si>
    <t>吉州区</t>
  </si>
  <si>
    <t>360803</t>
  </si>
  <si>
    <t>青原区</t>
  </si>
  <si>
    <t>360821</t>
  </si>
  <si>
    <t>吉安县</t>
  </si>
  <si>
    <t>360822</t>
  </si>
  <si>
    <t>吉水县</t>
  </si>
  <si>
    <t>360823</t>
  </si>
  <si>
    <t>峡江县</t>
  </si>
  <si>
    <t>360824</t>
  </si>
  <si>
    <t>新干县</t>
  </si>
  <si>
    <t>360825</t>
  </si>
  <si>
    <t>永丰县</t>
  </si>
  <si>
    <t>360826</t>
  </si>
  <si>
    <t>泰和县</t>
  </si>
  <si>
    <t>360827</t>
  </si>
  <si>
    <t>遂川县</t>
  </si>
  <si>
    <t>360828</t>
  </si>
  <si>
    <t>万安县</t>
  </si>
  <si>
    <t>360829</t>
  </si>
  <si>
    <t>安福县</t>
  </si>
  <si>
    <t>360830</t>
  </si>
  <si>
    <t>永新县</t>
  </si>
  <si>
    <t>360881</t>
  </si>
  <si>
    <t>井冈山市</t>
  </si>
  <si>
    <t>360900</t>
  </si>
  <si>
    <t>宜春市本级</t>
  </si>
  <si>
    <t>360902</t>
  </si>
  <si>
    <t>袁州区</t>
  </si>
  <si>
    <t>360921</t>
  </si>
  <si>
    <t>奉新县</t>
  </si>
  <si>
    <t>360922</t>
  </si>
  <si>
    <t>万载县</t>
  </si>
  <si>
    <t>360923</t>
  </si>
  <si>
    <t>上高县</t>
  </si>
  <si>
    <t>360924</t>
  </si>
  <si>
    <t>宜丰县</t>
  </si>
  <si>
    <t>360925</t>
  </si>
  <si>
    <t>靖安县</t>
  </si>
  <si>
    <t>360926</t>
  </si>
  <si>
    <t>铜鼓县</t>
  </si>
  <si>
    <t>360981</t>
  </si>
  <si>
    <t>丰城市</t>
  </si>
  <si>
    <t>360982</t>
  </si>
  <si>
    <t>樟树市</t>
  </si>
  <si>
    <t>360983</t>
  </si>
  <si>
    <t>高安市</t>
  </si>
  <si>
    <t>361000</t>
  </si>
  <si>
    <t>抚州市本级</t>
  </si>
  <si>
    <t>361002</t>
  </si>
  <si>
    <t>临川区</t>
  </si>
  <si>
    <t>361003</t>
  </si>
  <si>
    <t>东乡区</t>
  </si>
  <si>
    <t>361021</t>
  </si>
  <si>
    <t>南城县</t>
  </si>
  <si>
    <t>361022</t>
  </si>
  <si>
    <t>黎川县</t>
  </si>
  <si>
    <t>361023</t>
  </si>
  <si>
    <t>南丰县</t>
  </si>
  <si>
    <t>361024</t>
  </si>
  <si>
    <t>崇仁县</t>
  </si>
  <si>
    <t>361025</t>
  </si>
  <si>
    <t>乐安县</t>
  </si>
  <si>
    <t>361026</t>
  </si>
  <si>
    <t>宜黄县</t>
  </si>
  <si>
    <t>361027</t>
  </si>
  <si>
    <t>金溪县</t>
  </si>
  <si>
    <t>361028</t>
  </si>
  <si>
    <t>资溪县</t>
  </si>
  <si>
    <t>361030</t>
  </si>
  <si>
    <t>广昌县</t>
  </si>
  <si>
    <t>361100</t>
  </si>
  <si>
    <t>上饶市本级</t>
  </si>
  <si>
    <t>361102</t>
  </si>
  <si>
    <t>信州区</t>
  </si>
  <si>
    <t>361103</t>
  </si>
  <si>
    <t>广丰区</t>
  </si>
  <si>
    <t>361104</t>
  </si>
  <si>
    <t>广信区</t>
  </si>
  <si>
    <t>361123</t>
  </si>
  <si>
    <t>玉山县</t>
  </si>
  <si>
    <t>361124</t>
  </si>
  <si>
    <t>铅山县</t>
  </si>
  <si>
    <t>361125</t>
  </si>
  <si>
    <t>横峰县</t>
  </si>
  <si>
    <t>361126</t>
  </si>
  <si>
    <t>弋阳县</t>
  </si>
  <si>
    <t>361127</t>
  </si>
  <si>
    <t>余干县</t>
  </si>
  <si>
    <t>361128</t>
  </si>
  <si>
    <t>鄱阳县</t>
  </si>
  <si>
    <t>361129</t>
  </si>
  <si>
    <t>万年县</t>
  </si>
  <si>
    <t>361130</t>
  </si>
  <si>
    <t>婺源县</t>
  </si>
  <si>
    <t>361181</t>
  </si>
  <si>
    <t>德兴市</t>
  </si>
  <si>
    <t>370000</t>
  </si>
  <si>
    <t>山东省本级</t>
  </si>
  <si>
    <t>370100</t>
  </si>
  <si>
    <t>济南市本级</t>
  </si>
  <si>
    <t>370102</t>
  </si>
  <si>
    <t>历下区</t>
  </si>
  <si>
    <t>370103</t>
  </si>
  <si>
    <t>市中区</t>
  </si>
  <si>
    <t>370104</t>
  </si>
  <si>
    <t>槐荫区</t>
  </si>
  <si>
    <t>370105</t>
  </si>
  <si>
    <t>天桥区</t>
  </si>
  <si>
    <t>370112</t>
  </si>
  <si>
    <t>历城区</t>
  </si>
  <si>
    <t>370113</t>
  </si>
  <si>
    <t>长清区</t>
  </si>
  <si>
    <t>370114</t>
  </si>
  <si>
    <t>章丘区</t>
  </si>
  <si>
    <t>370115</t>
  </si>
  <si>
    <t>济阳区</t>
  </si>
  <si>
    <t>370116</t>
  </si>
  <si>
    <t>莱芜区</t>
  </si>
  <si>
    <t>370117</t>
  </si>
  <si>
    <t>钢城区</t>
  </si>
  <si>
    <t>370124</t>
  </si>
  <si>
    <t>平阴县</t>
  </si>
  <si>
    <t>370126</t>
  </si>
  <si>
    <t>商河县</t>
  </si>
  <si>
    <t>370200</t>
  </si>
  <si>
    <t>青岛市本级</t>
  </si>
  <si>
    <t>370202</t>
  </si>
  <si>
    <t>市南区</t>
  </si>
  <si>
    <t>370203</t>
  </si>
  <si>
    <t>市北区</t>
  </si>
  <si>
    <t>370211</t>
  </si>
  <si>
    <t>黄岛区</t>
  </si>
  <si>
    <t>370212</t>
  </si>
  <si>
    <t>崂山区</t>
  </si>
  <si>
    <t>370213</t>
  </si>
  <si>
    <t>李沧区</t>
  </si>
  <si>
    <t>370214</t>
  </si>
  <si>
    <t>城阳区</t>
  </si>
  <si>
    <t>370215</t>
  </si>
  <si>
    <t>即墨区</t>
  </si>
  <si>
    <t>370281</t>
  </si>
  <si>
    <t>胶州市</t>
  </si>
  <si>
    <t>370283</t>
  </si>
  <si>
    <t>平度市</t>
  </si>
  <si>
    <t>370285</t>
  </si>
  <si>
    <t>莱西市</t>
  </si>
  <si>
    <t>370300</t>
  </si>
  <si>
    <t>淄博市本级</t>
  </si>
  <si>
    <t>370302</t>
  </si>
  <si>
    <t>淄川区</t>
  </si>
  <si>
    <t>370303</t>
  </si>
  <si>
    <t>张店区</t>
  </si>
  <si>
    <t>370304</t>
  </si>
  <si>
    <t>博山区</t>
  </si>
  <si>
    <t>370305</t>
  </si>
  <si>
    <t>临淄区</t>
  </si>
  <si>
    <t>370306</t>
  </si>
  <si>
    <t>周村区</t>
  </si>
  <si>
    <t>370321</t>
  </si>
  <si>
    <t>桓台县</t>
  </si>
  <si>
    <t>370322</t>
  </si>
  <si>
    <t>高青县</t>
  </si>
  <si>
    <t>370323</t>
  </si>
  <si>
    <t>沂源县</t>
  </si>
  <si>
    <t>370400</t>
  </si>
  <si>
    <t>枣庄市本级</t>
  </si>
  <si>
    <t>370402</t>
  </si>
  <si>
    <t>370403</t>
  </si>
  <si>
    <t>薛城区</t>
  </si>
  <si>
    <t>370404</t>
  </si>
  <si>
    <t>峄城区</t>
  </si>
  <si>
    <t>370405</t>
  </si>
  <si>
    <t>台儿庄区</t>
  </si>
  <si>
    <t>370406</t>
  </si>
  <si>
    <t>山亭区</t>
  </si>
  <si>
    <t>370481</t>
  </si>
  <si>
    <t>滕州市</t>
  </si>
  <si>
    <t>370500</t>
  </si>
  <si>
    <t>东营市本级</t>
  </si>
  <si>
    <t>370502</t>
  </si>
  <si>
    <t>东营区</t>
  </si>
  <si>
    <t>370503</t>
  </si>
  <si>
    <t>河口区</t>
  </si>
  <si>
    <t>370505</t>
  </si>
  <si>
    <t>垦利区</t>
  </si>
  <si>
    <t>370522</t>
  </si>
  <si>
    <t>利津县</t>
  </si>
  <si>
    <t>370523</t>
  </si>
  <si>
    <t>广饶县</t>
  </si>
  <si>
    <t>370600</t>
  </si>
  <si>
    <t>烟台市本级</t>
  </si>
  <si>
    <t>370602</t>
  </si>
  <si>
    <t>芝罘区</t>
  </si>
  <si>
    <t>370611</t>
  </si>
  <si>
    <t>福山区</t>
  </si>
  <si>
    <t>370612</t>
  </si>
  <si>
    <t>牟平区</t>
  </si>
  <si>
    <t>370613</t>
  </si>
  <si>
    <t>莱山区</t>
  </si>
  <si>
    <t>370614</t>
  </si>
  <si>
    <t>蓬莱区</t>
  </si>
  <si>
    <t>370681</t>
  </si>
  <si>
    <t>龙口市</t>
  </si>
  <si>
    <t>370682</t>
  </si>
  <si>
    <t>莱阳市</t>
  </si>
  <si>
    <t>370683</t>
  </si>
  <si>
    <t>莱州市</t>
  </si>
  <si>
    <t>370685</t>
  </si>
  <si>
    <t>招远市</t>
  </si>
  <si>
    <t>370686</t>
  </si>
  <si>
    <t>栖霞市</t>
  </si>
  <si>
    <t>370687</t>
  </si>
  <si>
    <t>海阳市</t>
  </si>
  <si>
    <t>370700</t>
  </si>
  <si>
    <t>潍坊市本级</t>
  </si>
  <si>
    <t>370702</t>
  </si>
  <si>
    <t>潍城区</t>
  </si>
  <si>
    <t>370703</t>
  </si>
  <si>
    <t>寒亭区</t>
  </si>
  <si>
    <t>370704</t>
  </si>
  <si>
    <t>坊子区</t>
  </si>
  <si>
    <t>370705</t>
  </si>
  <si>
    <t>奎文区</t>
  </si>
  <si>
    <t>370724</t>
  </si>
  <si>
    <t>临朐县</t>
  </si>
  <si>
    <t>370725</t>
  </si>
  <si>
    <t>昌乐县</t>
  </si>
  <si>
    <t>370781</t>
  </si>
  <si>
    <t>青州市</t>
  </si>
  <si>
    <t>370782</t>
  </si>
  <si>
    <t>诸城市</t>
  </si>
  <si>
    <t>370783</t>
  </si>
  <si>
    <t>寿光市</t>
  </si>
  <si>
    <t>370784</t>
  </si>
  <si>
    <t>安丘市</t>
  </si>
  <si>
    <t>370785</t>
  </si>
  <si>
    <t>高密市</t>
  </si>
  <si>
    <t>370786</t>
  </si>
  <si>
    <t>昌邑市</t>
  </si>
  <si>
    <t>370800</t>
  </si>
  <si>
    <t>济宁市本级</t>
  </si>
  <si>
    <t>370811</t>
  </si>
  <si>
    <t>任城区</t>
  </si>
  <si>
    <t>370812</t>
  </si>
  <si>
    <t>兖州区</t>
  </si>
  <si>
    <t>370826</t>
  </si>
  <si>
    <t>微山县</t>
  </si>
  <si>
    <t>370827</t>
  </si>
  <si>
    <t>鱼台县</t>
  </si>
  <si>
    <t>370828</t>
  </si>
  <si>
    <t>金乡县</t>
  </si>
  <si>
    <t>370829</t>
  </si>
  <si>
    <t>嘉祥县</t>
  </si>
  <si>
    <t>370830</t>
  </si>
  <si>
    <t>汶上县</t>
  </si>
  <si>
    <t>370831</t>
  </si>
  <si>
    <t>泗水县</t>
  </si>
  <si>
    <t>370832</t>
  </si>
  <si>
    <t>梁山县</t>
  </si>
  <si>
    <t>370881</t>
  </si>
  <si>
    <t>曲阜市</t>
  </si>
  <si>
    <t>370883</t>
  </si>
  <si>
    <t>邹城市</t>
  </si>
  <si>
    <t>370900</t>
  </si>
  <si>
    <t>泰安市本级</t>
  </si>
  <si>
    <t>370902</t>
  </si>
  <si>
    <t>泰山区</t>
  </si>
  <si>
    <t>370911</t>
  </si>
  <si>
    <t>岱岳区</t>
  </si>
  <si>
    <t>370921</t>
  </si>
  <si>
    <t>宁阳县</t>
  </si>
  <si>
    <t>370923</t>
  </si>
  <si>
    <t>东平县</t>
  </si>
  <si>
    <t>370982</t>
  </si>
  <si>
    <t>新泰市</t>
  </si>
  <si>
    <t>370983</t>
  </si>
  <si>
    <t>肥城市</t>
  </si>
  <si>
    <t>371000</t>
  </si>
  <si>
    <t>威海市本级</t>
  </si>
  <si>
    <t>371002</t>
  </si>
  <si>
    <t>环翠区</t>
  </si>
  <si>
    <t>371003</t>
  </si>
  <si>
    <t>文登区</t>
  </si>
  <si>
    <t>371082</t>
  </si>
  <si>
    <t>荣成市</t>
  </si>
  <si>
    <t>371083</t>
  </si>
  <si>
    <t>乳山市</t>
  </si>
  <si>
    <t>371100</t>
  </si>
  <si>
    <t>日照市本级</t>
  </si>
  <si>
    <t>371102</t>
  </si>
  <si>
    <t>东港区</t>
  </si>
  <si>
    <t>371103</t>
  </si>
  <si>
    <t>岚山区</t>
  </si>
  <si>
    <t>371121</t>
  </si>
  <si>
    <t>五莲县</t>
  </si>
  <si>
    <t>371122</t>
  </si>
  <si>
    <t>莒县</t>
  </si>
  <si>
    <t>371300</t>
  </si>
  <si>
    <t>临沂市本级</t>
  </si>
  <si>
    <t>371302</t>
  </si>
  <si>
    <t>兰山区</t>
  </si>
  <si>
    <t>371311</t>
  </si>
  <si>
    <t>罗庄区</t>
  </si>
  <si>
    <t>371312</t>
  </si>
  <si>
    <t>371321</t>
  </si>
  <si>
    <t>沂南县</t>
  </si>
  <si>
    <t>371322</t>
  </si>
  <si>
    <t>郯城县</t>
  </si>
  <si>
    <t>371323</t>
  </si>
  <si>
    <t>沂水县</t>
  </si>
  <si>
    <t>371324</t>
  </si>
  <si>
    <t>兰陵县</t>
  </si>
  <si>
    <t>371325</t>
  </si>
  <si>
    <t>费县</t>
  </si>
  <si>
    <t>371326</t>
  </si>
  <si>
    <t>平邑县</t>
  </si>
  <si>
    <t>371327</t>
  </si>
  <si>
    <t>莒南县</t>
  </si>
  <si>
    <t>371328</t>
  </si>
  <si>
    <t>蒙阴县</t>
  </si>
  <si>
    <t>371329</t>
  </si>
  <si>
    <t>临沭县</t>
  </si>
  <si>
    <t>371400</t>
  </si>
  <si>
    <t>德州市本级</t>
  </si>
  <si>
    <t>371402</t>
  </si>
  <si>
    <t>德城区</t>
  </si>
  <si>
    <t>371403</t>
  </si>
  <si>
    <t>陵城区</t>
  </si>
  <si>
    <t>371422</t>
  </si>
  <si>
    <t>宁津县</t>
  </si>
  <si>
    <t>371423</t>
  </si>
  <si>
    <t>庆云县</t>
  </si>
  <si>
    <t>371424</t>
  </si>
  <si>
    <t>临邑县</t>
  </si>
  <si>
    <t>371425</t>
  </si>
  <si>
    <t>齐河县</t>
  </si>
  <si>
    <t>371426</t>
  </si>
  <si>
    <t>平原县</t>
  </si>
  <si>
    <t>371427</t>
  </si>
  <si>
    <t>夏津县</t>
  </si>
  <si>
    <t>371428</t>
  </si>
  <si>
    <t>武城县</t>
  </si>
  <si>
    <t>371481</t>
  </si>
  <si>
    <t>乐陵市</t>
  </si>
  <si>
    <t>371482</t>
  </si>
  <si>
    <t>禹城市</t>
  </si>
  <si>
    <t>371500</t>
  </si>
  <si>
    <t>聊城市本级</t>
  </si>
  <si>
    <t>371502</t>
  </si>
  <si>
    <t>东昌府区</t>
  </si>
  <si>
    <t>371503</t>
  </si>
  <si>
    <t>茌平区</t>
  </si>
  <si>
    <t>371521</t>
  </si>
  <si>
    <t>阳谷县</t>
  </si>
  <si>
    <t>371522</t>
  </si>
  <si>
    <t>莘县</t>
  </si>
  <si>
    <t>371524</t>
  </si>
  <si>
    <t>东阿县</t>
  </si>
  <si>
    <t>371525</t>
  </si>
  <si>
    <t>冠县</t>
  </si>
  <si>
    <t>371526</t>
  </si>
  <si>
    <t>高唐县</t>
  </si>
  <si>
    <t>371581</t>
  </si>
  <si>
    <t>临清市</t>
  </si>
  <si>
    <t>371600</t>
  </si>
  <si>
    <t>滨州市本级</t>
  </si>
  <si>
    <t>371602</t>
  </si>
  <si>
    <t>滨城区</t>
  </si>
  <si>
    <t>371603</t>
  </si>
  <si>
    <t>沾化区</t>
  </si>
  <si>
    <t>371621</t>
  </si>
  <si>
    <t>惠民县</t>
  </si>
  <si>
    <t>371622</t>
  </si>
  <si>
    <t>阳信县</t>
  </si>
  <si>
    <t>371623</t>
  </si>
  <si>
    <t>无棣县</t>
  </si>
  <si>
    <t>371625</t>
  </si>
  <si>
    <t>博兴县</t>
  </si>
  <si>
    <t>371681</t>
  </si>
  <si>
    <t>邹平市</t>
  </si>
  <si>
    <t>371700</t>
  </si>
  <si>
    <t>菏泽市本级</t>
  </si>
  <si>
    <t>371702</t>
  </si>
  <si>
    <t>牡丹区</t>
  </si>
  <si>
    <t>371703</t>
  </si>
  <si>
    <t>定陶区</t>
  </si>
  <si>
    <t>371721</t>
  </si>
  <si>
    <t>曹县</t>
  </si>
  <si>
    <t>371722</t>
  </si>
  <si>
    <t>单县</t>
  </si>
  <si>
    <t>371723</t>
  </si>
  <si>
    <t>成武县</t>
  </si>
  <si>
    <t>371724</t>
  </si>
  <si>
    <t>巨野县</t>
  </si>
  <si>
    <t>371725</t>
  </si>
  <si>
    <t>郓城县</t>
  </si>
  <si>
    <t>371726</t>
  </si>
  <si>
    <t>鄄城县</t>
  </si>
  <si>
    <t>371728</t>
  </si>
  <si>
    <t>东明县</t>
  </si>
  <si>
    <t>410000</t>
  </si>
  <si>
    <t>河南省本级</t>
  </si>
  <si>
    <t>410100</t>
  </si>
  <si>
    <t>郑州市本级</t>
  </si>
  <si>
    <t>410102</t>
  </si>
  <si>
    <t>中原区</t>
  </si>
  <si>
    <t>410103</t>
  </si>
  <si>
    <t>二七区</t>
  </si>
  <si>
    <t>410104</t>
  </si>
  <si>
    <t>管城回族区</t>
  </si>
  <si>
    <t>410105</t>
  </si>
  <si>
    <t>金水区</t>
  </si>
  <si>
    <t>410106</t>
  </si>
  <si>
    <t>上街区</t>
  </si>
  <si>
    <t>410108</t>
  </si>
  <si>
    <t>惠济区</t>
  </si>
  <si>
    <t>410122</t>
  </si>
  <si>
    <t>中牟县</t>
  </si>
  <si>
    <t>410181</t>
  </si>
  <si>
    <t>巩义市</t>
  </si>
  <si>
    <t>410182</t>
  </si>
  <si>
    <t>荥阳市</t>
  </si>
  <si>
    <t>410183</t>
  </si>
  <si>
    <t>新密市</t>
  </si>
  <si>
    <t>410184</t>
  </si>
  <si>
    <t>新郑市</t>
  </si>
  <si>
    <t>410185</t>
  </si>
  <si>
    <t>登封市</t>
  </si>
  <si>
    <t>410200</t>
  </si>
  <si>
    <t>开封市本级</t>
  </si>
  <si>
    <t>410202</t>
  </si>
  <si>
    <t>龙亭区</t>
  </si>
  <si>
    <t>410203</t>
  </si>
  <si>
    <t>顺河回族区</t>
  </si>
  <si>
    <t>410204</t>
  </si>
  <si>
    <t>410205</t>
  </si>
  <si>
    <t>禹王台区</t>
  </si>
  <si>
    <t>410212</t>
  </si>
  <si>
    <t>祥符区</t>
  </si>
  <si>
    <t>410221</t>
  </si>
  <si>
    <t>杞县</t>
  </si>
  <si>
    <t>410222</t>
  </si>
  <si>
    <t>通许县</t>
  </si>
  <si>
    <t>410223</t>
  </si>
  <si>
    <t>尉氏县</t>
  </si>
  <si>
    <t>410225</t>
  </si>
  <si>
    <t>兰考县</t>
  </si>
  <si>
    <t>410300</t>
  </si>
  <si>
    <t>洛阳市本级</t>
  </si>
  <si>
    <t>410302</t>
  </si>
  <si>
    <t>老城区</t>
  </si>
  <si>
    <t>410303</t>
  </si>
  <si>
    <t>西工区</t>
  </si>
  <si>
    <t>410304</t>
  </si>
  <si>
    <t>瀍河回族区</t>
  </si>
  <si>
    <t>410305</t>
  </si>
  <si>
    <t>涧西区</t>
  </si>
  <si>
    <t>410307</t>
  </si>
  <si>
    <t>偃师区</t>
  </si>
  <si>
    <t>410308</t>
  </si>
  <si>
    <t>孟津区</t>
  </si>
  <si>
    <t>410311</t>
  </si>
  <si>
    <t>洛龙区</t>
  </si>
  <si>
    <t>410323</t>
  </si>
  <si>
    <t>新安县</t>
  </si>
  <si>
    <t>410324</t>
  </si>
  <si>
    <t>栾川县</t>
  </si>
  <si>
    <t>410325</t>
  </si>
  <si>
    <t>嵩县</t>
  </si>
  <si>
    <t>410326</t>
  </si>
  <si>
    <t>汝阳县</t>
  </si>
  <si>
    <t>410327</t>
  </si>
  <si>
    <t>宜阳县</t>
  </si>
  <si>
    <t>410328</t>
  </si>
  <si>
    <t>洛宁县</t>
  </si>
  <si>
    <t>410329</t>
  </si>
  <si>
    <t>伊川县</t>
  </si>
  <si>
    <t>410400</t>
  </si>
  <si>
    <t>平顶山市本级</t>
  </si>
  <si>
    <t>410402</t>
  </si>
  <si>
    <t>410403</t>
  </si>
  <si>
    <t>卫东区</t>
  </si>
  <si>
    <t>410404</t>
  </si>
  <si>
    <t>石龙区</t>
  </si>
  <si>
    <t>410411</t>
  </si>
  <si>
    <t>湛河区</t>
  </si>
  <si>
    <t>410421</t>
  </si>
  <si>
    <t>宝丰县</t>
  </si>
  <si>
    <t>410422</t>
  </si>
  <si>
    <t>叶县</t>
  </si>
  <si>
    <t>410423</t>
  </si>
  <si>
    <t>鲁山县</t>
  </si>
  <si>
    <t>410425</t>
  </si>
  <si>
    <t>郏县</t>
  </si>
  <si>
    <t>410481</t>
  </si>
  <si>
    <t>舞钢市</t>
  </si>
  <si>
    <t>410482</t>
  </si>
  <si>
    <t>汝州市</t>
  </si>
  <si>
    <t>410500</t>
  </si>
  <si>
    <t>安阳市本级</t>
  </si>
  <si>
    <t>410502</t>
  </si>
  <si>
    <t>文峰区</t>
  </si>
  <si>
    <t>410503</t>
  </si>
  <si>
    <t>北关区</t>
  </si>
  <si>
    <t>410505</t>
  </si>
  <si>
    <t>殷都区</t>
  </si>
  <si>
    <t>410506</t>
  </si>
  <si>
    <t>龙安区</t>
  </si>
  <si>
    <t>410522</t>
  </si>
  <si>
    <t>安阳县</t>
  </si>
  <si>
    <t>410523</t>
  </si>
  <si>
    <t>汤阴县</t>
  </si>
  <si>
    <t>410526</t>
  </si>
  <si>
    <t>滑县</t>
  </si>
  <si>
    <t>410527</t>
  </si>
  <si>
    <t>内黄县</t>
  </si>
  <si>
    <t>410581</t>
  </si>
  <si>
    <t>林州市</t>
  </si>
  <si>
    <t>410600</t>
  </si>
  <si>
    <t>鹤壁市本级</t>
  </si>
  <si>
    <t>410602</t>
  </si>
  <si>
    <t>鹤山区</t>
  </si>
  <si>
    <t>410603</t>
  </si>
  <si>
    <t>山城区</t>
  </si>
  <si>
    <t>410611</t>
  </si>
  <si>
    <t>淇滨区</t>
  </si>
  <si>
    <t>410621</t>
  </si>
  <si>
    <t>浚县</t>
  </si>
  <si>
    <t>410622</t>
  </si>
  <si>
    <t>淇县</t>
  </si>
  <si>
    <t>410700</t>
  </si>
  <si>
    <t>新乡市本级</t>
  </si>
  <si>
    <t>410702</t>
  </si>
  <si>
    <t>红旗区</t>
  </si>
  <si>
    <t>410703</t>
  </si>
  <si>
    <t>卫滨区</t>
  </si>
  <si>
    <t>410704</t>
  </si>
  <si>
    <t>凤泉区</t>
  </si>
  <si>
    <t>410711</t>
  </si>
  <si>
    <t>牧野区</t>
  </si>
  <si>
    <t>410721</t>
  </si>
  <si>
    <t>新乡县</t>
  </si>
  <si>
    <t>410724</t>
  </si>
  <si>
    <t>获嘉县</t>
  </si>
  <si>
    <t>410725</t>
  </si>
  <si>
    <t>原阳县</t>
  </si>
  <si>
    <t>410726</t>
  </si>
  <si>
    <t>延津县</t>
  </si>
  <si>
    <t>410727</t>
  </si>
  <si>
    <t>封丘县</t>
  </si>
  <si>
    <t>410781</t>
  </si>
  <si>
    <t>卫辉市</t>
  </si>
  <si>
    <t>410782</t>
  </si>
  <si>
    <t>辉县市</t>
  </si>
  <si>
    <t>410783</t>
  </si>
  <si>
    <t>长垣市</t>
  </si>
  <si>
    <t>410800</t>
  </si>
  <si>
    <t>焦作市本级</t>
  </si>
  <si>
    <t>410802</t>
  </si>
  <si>
    <t>解放区</t>
  </si>
  <si>
    <t>410803</t>
  </si>
  <si>
    <t>中站区</t>
  </si>
  <si>
    <t>410804</t>
  </si>
  <si>
    <t>马村区</t>
  </si>
  <si>
    <t>410811</t>
  </si>
  <si>
    <t>山阳区</t>
  </si>
  <si>
    <t>410821</t>
  </si>
  <si>
    <t>修武县</t>
  </si>
  <si>
    <t>410822</t>
  </si>
  <si>
    <t>博爱县</t>
  </si>
  <si>
    <t>410823</t>
  </si>
  <si>
    <t>武陟县</t>
  </si>
  <si>
    <t>410825</t>
  </si>
  <si>
    <t>温县</t>
  </si>
  <si>
    <t>410882</t>
  </si>
  <si>
    <t>沁阳市</t>
  </si>
  <si>
    <t>410883</t>
  </si>
  <si>
    <t>孟州市</t>
  </si>
  <si>
    <t>410900</t>
  </si>
  <si>
    <t>濮阳市本级</t>
  </si>
  <si>
    <t>410902</t>
  </si>
  <si>
    <t>华龙区</t>
  </si>
  <si>
    <t>410922</t>
  </si>
  <si>
    <t>清丰县</t>
  </si>
  <si>
    <t>410923</t>
  </si>
  <si>
    <t>南乐县</t>
  </si>
  <si>
    <t>410926</t>
  </si>
  <si>
    <t>范县</t>
  </si>
  <si>
    <t>410927</t>
  </si>
  <si>
    <t>台前县</t>
  </si>
  <si>
    <t>410928</t>
  </si>
  <si>
    <t>濮阳县</t>
  </si>
  <si>
    <t>411000</t>
  </si>
  <si>
    <t>许昌市本级</t>
  </si>
  <si>
    <t>411002</t>
  </si>
  <si>
    <t>魏都区</t>
  </si>
  <si>
    <t>411003</t>
  </si>
  <si>
    <t>建安区</t>
  </si>
  <si>
    <t>411024</t>
  </si>
  <si>
    <t>鄢陵县</t>
  </si>
  <si>
    <t>411025</t>
  </si>
  <si>
    <t>襄城县</t>
  </si>
  <si>
    <t>411081</t>
  </si>
  <si>
    <t>禹州市</t>
  </si>
  <si>
    <t>411082</t>
  </si>
  <si>
    <t>长葛市</t>
  </si>
  <si>
    <t>411100</t>
  </si>
  <si>
    <t>漯河市本级</t>
  </si>
  <si>
    <t>411102</t>
  </si>
  <si>
    <t>源汇区</t>
  </si>
  <si>
    <t>411103</t>
  </si>
  <si>
    <t>郾城区</t>
  </si>
  <si>
    <t>411104</t>
  </si>
  <si>
    <t>召陵区</t>
  </si>
  <si>
    <t>411121</t>
  </si>
  <si>
    <t>舞阳县</t>
  </si>
  <si>
    <t>411122</t>
  </si>
  <si>
    <t>临颍县</t>
  </si>
  <si>
    <t>411200</t>
  </si>
  <si>
    <t>三门峡市本级</t>
  </si>
  <si>
    <t>411202</t>
  </si>
  <si>
    <t>湖滨区</t>
  </si>
  <si>
    <t>411203</t>
  </si>
  <si>
    <t>陕州区</t>
  </si>
  <si>
    <t>411221</t>
  </si>
  <si>
    <t>渑池县</t>
  </si>
  <si>
    <t>411224</t>
  </si>
  <si>
    <t>卢氏县</t>
  </si>
  <si>
    <t>411281</t>
  </si>
  <si>
    <t>义马市</t>
  </si>
  <si>
    <t>411282</t>
  </si>
  <si>
    <t>灵宝市</t>
  </si>
  <si>
    <t>411300</t>
  </si>
  <si>
    <t>南阳市本级</t>
  </si>
  <si>
    <t>411302</t>
  </si>
  <si>
    <t>宛城区</t>
  </si>
  <si>
    <t>411303</t>
  </si>
  <si>
    <t>卧龙区</t>
  </si>
  <si>
    <t>411321</t>
  </si>
  <si>
    <t>南召县</t>
  </si>
  <si>
    <t>411322</t>
  </si>
  <si>
    <t>方城县</t>
  </si>
  <si>
    <t>411323</t>
  </si>
  <si>
    <t>西峡县</t>
  </si>
  <si>
    <t>411324</t>
  </si>
  <si>
    <t>镇平县</t>
  </si>
  <si>
    <t>411325</t>
  </si>
  <si>
    <t>内乡县</t>
  </si>
  <si>
    <t>411326</t>
  </si>
  <si>
    <t>淅川县</t>
  </si>
  <si>
    <t>411327</t>
  </si>
  <si>
    <t>社旗县</t>
  </si>
  <si>
    <t>411328</t>
  </si>
  <si>
    <t>唐河县</t>
  </si>
  <si>
    <t>411329</t>
  </si>
  <si>
    <t>新野县</t>
  </si>
  <si>
    <t>411330</t>
  </si>
  <si>
    <t>桐柏县</t>
  </si>
  <si>
    <t>411381</t>
  </si>
  <si>
    <t>邓州市</t>
  </si>
  <si>
    <t>411400</t>
  </si>
  <si>
    <t>商丘市本级</t>
  </si>
  <si>
    <t>411402</t>
  </si>
  <si>
    <t>梁园区</t>
  </si>
  <si>
    <t>411403</t>
  </si>
  <si>
    <t>睢阳区</t>
  </si>
  <si>
    <t>411421</t>
  </si>
  <si>
    <t>民权县</t>
  </si>
  <si>
    <t>411422</t>
  </si>
  <si>
    <t>睢县</t>
  </si>
  <si>
    <t>411423</t>
  </si>
  <si>
    <t>宁陵县</t>
  </si>
  <si>
    <t>411424</t>
  </si>
  <si>
    <t>柘城县</t>
  </si>
  <si>
    <t>411425</t>
  </si>
  <si>
    <t>虞城县</t>
  </si>
  <si>
    <t>411426</t>
  </si>
  <si>
    <t>夏邑县</t>
  </si>
  <si>
    <t>411481</t>
  </si>
  <si>
    <t>永城市</t>
  </si>
  <si>
    <t>411500</t>
  </si>
  <si>
    <t>信阳市本级</t>
  </si>
  <si>
    <t>411502</t>
  </si>
  <si>
    <t>浉河区</t>
  </si>
  <si>
    <t>411503</t>
  </si>
  <si>
    <t>平桥区</t>
  </si>
  <si>
    <t>411521</t>
  </si>
  <si>
    <t>罗山县</t>
  </si>
  <si>
    <t>411522</t>
  </si>
  <si>
    <t>光山县</t>
  </si>
  <si>
    <t>411523</t>
  </si>
  <si>
    <t>新县</t>
  </si>
  <si>
    <t>411524</t>
  </si>
  <si>
    <t>商城县</t>
  </si>
  <si>
    <t>411525</t>
  </si>
  <si>
    <t>固始县</t>
  </si>
  <si>
    <t>411526</t>
  </si>
  <si>
    <t>潢川县</t>
  </si>
  <si>
    <t>411527</t>
  </si>
  <si>
    <t>淮滨县</t>
  </si>
  <si>
    <t>411528</t>
  </si>
  <si>
    <t>息县</t>
  </si>
  <si>
    <t>411600</t>
  </si>
  <si>
    <t>周口市本级</t>
  </si>
  <si>
    <t>411602</t>
  </si>
  <si>
    <t>川汇区</t>
  </si>
  <si>
    <t>411603</t>
  </si>
  <si>
    <t>淮阳区</t>
  </si>
  <si>
    <t>411621</t>
  </si>
  <si>
    <t>扶沟县</t>
  </si>
  <si>
    <t>411622</t>
  </si>
  <si>
    <t>西华县</t>
  </si>
  <si>
    <t>411623</t>
  </si>
  <si>
    <t>商水县</t>
  </si>
  <si>
    <t>411624</t>
  </si>
  <si>
    <t>沈丘县</t>
  </si>
  <si>
    <t>411625</t>
  </si>
  <si>
    <t>郸城县</t>
  </si>
  <si>
    <t>411627</t>
  </si>
  <si>
    <t>太康县</t>
  </si>
  <si>
    <t>411628</t>
  </si>
  <si>
    <t>鹿邑县</t>
  </si>
  <si>
    <t>411681</t>
  </si>
  <si>
    <t>项城市</t>
  </si>
  <si>
    <t>411700</t>
  </si>
  <si>
    <t>驻马店市本级</t>
  </si>
  <si>
    <t>411702</t>
  </si>
  <si>
    <t>驿城区</t>
  </si>
  <si>
    <t>411721</t>
  </si>
  <si>
    <t>西平县</t>
  </si>
  <si>
    <t>411722</t>
  </si>
  <si>
    <t>上蔡县</t>
  </si>
  <si>
    <t>411723</t>
  </si>
  <si>
    <t>平舆县</t>
  </si>
  <si>
    <t>411724</t>
  </si>
  <si>
    <t>正阳县</t>
  </si>
  <si>
    <t>411725</t>
  </si>
  <si>
    <t>确山县</t>
  </si>
  <si>
    <t>411726</t>
  </si>
  <si>
    <t>泌阳县</t>
  </si>
  <si>
    <t>411727</t>
  </si>
  <si>
    <t>汝南县</t>
  </si>
  <si>
    <t>411728</t>
  </si>
  <si>
    <t>遂平县</t>
  </si>
  <si>
    <t>411729</t>
  </si>
  <si>
    <t>新蔡县</t>
  </si>
  <si>
    <t>419001</t>
  </si>
  <si>
    <t>济源市</t>
  </si>
  <si>
    <t>420000</t>
  </si>
  <si>
    <t>湖北省本级</t>
  </si>
  <si>
    <t>420100</t>
  </si>
  <si>
    <t>武汉市本级</t>
  </si>
  <si>
    <t>420102</t>
  </si>
  <si>
    <t>江岸区</t>
  </si>
  <si>
    <t>420103</t>
  </si>
  <si>
    <t>江汉区</t>
  </si>
  <si>
    <t>420104</t>
  </si>
  <si>
    <t>硚口区</t>
  </si>
  <si>
    <t>420105</t>
  </si>
  <si>
    <t>汉阳区</t>
  </si>
  <si>
    <t>420106</t>
  </si>
  <si>
    <t>武昌区</t>
  </si>
  <si>
    <t>420107</t>
  </si>
  <si>
    <t>420111</t>
  </si>
  <si>
    <t>洪山区</t>
  </si>
  <si>
    <t>420112</t>
  </si>
  <si>
    <t>东西湖区</t>
  </si>
  <si>
    <t>420113</t>
  </si>
  <si>
    <t>汉南区</t>
  </si>
  <si>
    <t>420114</t>
  </si>
  <si>
    <t>蔡甸区</t>
  </si>
  <si>
    <t>420115</t>
  </si>
  <si>
    <t>江夏区</t>
  </si>
  <si>
    <t>420116</t>
  </si>
  <si>
    <t>黄陂区</t>
  </si>
  <si>
    <t>420117</t>
  </si>
  <si>
    <t>新洲区</t>
  </si>
  <si>
    <t>420200</t>
  </si>
  <si>
    <t>黄石市本级</t>
  </si>
  <si>
    <t>420202</t>
  </si>
  <si>
    <t>黄石港区</t>
  </si>
  <si>
    <t>420203</t>
  </si>
  <si>
    <t>西塞山区</t>
  </si>
  <si>
    <t>420204</t>
  </si>
  <si>
    <t>下陆区</t>
  </si>
  <si>
    <t>420205</t>
  </si>
  <si>
    <t>铁山区</t>
  </si>
  <si>
    <t>420222</t>
  </si>
  <si>
    <t>阳新县</t>
  </si>
  <si>
    <t>420281</t>
  </si>
  <si>
    <t>大冶市</t>
  </si>
  <si>
    <t>420300</t>
  </si>
  <si>
    <t>十堰市本级</t>
  </si>
  <si>
    <t>420302</t>
  </si>
  <si>
    <t>茅箭区</t>
  </si>
  <si>
    <t>420303</t>
  </si>
  <si>
    <t>张湾区</t>
  </si>
  <si>
    <t>420304</t>
  </si>
  <si>
    <t>郧阳区</t>
  </si>
  <si>
    <t>420322</t>
  </si>
  <si>
    <t>郧西县</t>
  </si>
  <si>
    <t>420323</t>
  </si>
  <si>
    <t>竹山县</t>
  </si>
  <si>
    <t>420324</t>
  </si>
  <si>
    <t>竹溪县</t>
  </si>
  <si>
    <t>420325</t>
  </si>
  <si>
    <t>房县</t>
  </si>
  <si>
    <t>420381</t>
  </si>
  <si>
    <t>丹江口市</t>
  </si>
  <si>
    <t>420500</t>
  </si>
  <si>
    <t>宜昌市本级</t>
  </si>
  <si>
    <t>420502</t>
  </si>
  <si>
    <t>西陵区</t>
  </si>
  <si>
    <t>420503</t>
  </si>
  <si>
    <t>伍家岗区</t>
  </si>
  <si>
    <t>420504</t>
  </si>
  <si>
    <t>点军区</t>
  </si>
  <si>
    <t>420505</t>
  </si>
  <si>
    <t>猇亭区</t>
  </si>
  <si>
    <t>420506</t>
  </si>
  <si>
    <t>夷陵区</t>
  </si>
  <si>
    <t>420525</t>
  </si>
  <si>
    <t>远安县</t>
  </si>
  <si>
    <t>420526</t>
  </si>
  <si>
    <t>兴山县</t>
  </si>
  <si>
    <t>420527</t>
  </si>
  <si>
    <t>秭归县</t>
  </si>
  <si>
    <t>420528</t>
  </si>
  <si>
    <t>长阳土家族自治县</t>
  </si>
  <si>
    <t>420529</t>
  </si>
  <si>
    <t>五峰土家族自治县</t>
  </si>
  <si>
    <t>420581</t>
  </si>
  <si>
    <t>宜都市</t>
  </si>
  <si>
    <t>420582</t>
  </si>
  <si>
    <t>当阳市</t>
  </si>
  <si>
    <t>420583</t>
  </si>
  <si>
    <t>枝江市</t>
  </si>
  <si>
    <t>420600</t>
  </si>
  <si>
    <t>襄阳市本级</t>
  </si>
  <si>
    <t>420602</t>
  </si>
  <si>
    <t>襄城区</t>
  </si>
  <si>
    <t>420606</t>
  </si>
  <si>
    <t>樊城区</t>
  </si>
  <si>
    <t>420607</t>
  </si>
  <si>
    <t>襄州区</t>
  </si>
  <si>
    <t>420624</t>
  </si>
  <si>
    <t>南漳县</t>
  </si>
  <si>
    <t>420625</t>
  </si>
  <si>
    <t>谷城县</t>
  </si>
  <si>
    <t>420626</t>
  </si>
  <si>
    <t>保康县</t>
  </si>
  <si>
    <t>420682</t>
  </si>
  <si>
    <t>老河口市</t>
  </si>
  <si>
    <t>420683</t>
  </si>
  <si>
    <t>枣阳市</t>
  </si>
  <si>
    <t>420684</t>
  </si>
  <si>
    <t>宜城市</t>
  </si>
  <si>
    <t>420700</t>
  </si>
  <si>
    <t>鄂州市本级</t>
  </si>
  <si>
    <t>420702</t>
  </si>
  <si>
    <t>梁子湖区</t>
  </si>
  <si>
    <t>420703</t>
  </si>
  <si>
    <t>华容区</t>
  </si>
  <si>
    <t>420704</t>
  </si>
  <si>
    <t>鄂城区</t>
  </si>
  <si>
    <t>420800</t>
  </si>
  <si>
    <t>荆门市本级</t>
  </si>
  <si>
    <t>420802</t>
  </si>
  <si>
    <t>东宝区</t>
  </si>
  <si>
    <t>420804</t>
  </si>
  <si>
    <t>掇刀区</t>
  </si>
  <si>
    <t>420822</t>
  </si>
  <si>
    <t>沙洋县</t>
  </si>
  <si>
    <t>420881</t>
  </si>
  <si>
    <t>钟祥市</t>
  </si>
  <si>
    <t>420882</t>
  </si>
  <si>
    <t>京山市</t>
  </si>
  <si>
    <t>420900</t>
  </si>
  <si>
    <t>孝感市本级</t>
  </si>
  <si>
    <t>420902</t>
  </si>
  <si>
    <t>孝南区</t>
  </si>
  <si>
    <t>420921</t>
  </si>
  <si>
    <t>孝昌县</t>
  </si>
  <si>
    <t>420922</t>
  </si>
  <si>
    <t>大悟县</t>
  </si>
  <si>
    <t>420923</t>
  </si>
  <si>
    <t>云梦县</t>
  </si>
  <si>
    <t>420981</t>
  </si>
  <si>
    <t>应城市</t>
  </si>
  <si>
    <t>420982</t>
  </si>
  <si>
    <t>安陆市</t>
  </si>
  <si>
    <t>420984</t>
  </si>
  <si>
    <t>汉川市</t>
  </si>
  <si>
    <t>421000</t>
  </si>
  <si>
    <t>荆州市本级</t>
  </si>
  <si>
    <t>421002</t>
  </si>
  <si>
    <t>沙市区</t>
  </si>
  <si>
    <t>421003</t>
  </si>
  <si>
    <t>荆州区</t>
  </si>
  <si>
    <t>421022</t>
  </si>
  <si>
    <t>公安县</t>
  </si>
  <si>
    <t>421088</t>
  </si>
  <si>
    <t>监利市</t>
  </si>
  <si>
    <t>421024</t>
  </si>
  <si>
    <t>江陵县</t>
  </si>
  <si>
    <t>421081</t>
  </si>
  <si>
    <t>石首市</t>
  </si>
  <si>
    <t>421083</t>
  </si>
  <si>
    <t>洪湖市</t>
  </si>
  <si>
    <t>421087</t>
  </si>
  <si>
    <t>松滋市</t>
  </si>
  <si>
    <t>421100</t>
  </si>
  <si>
    <t>黄冈市本级</t>
  </si>
  <si>
    <t>421102</t>
  </si>
  <si>
    <t>黄州区</t>
  </si>
  <si>
    <t>421121</t>
  </si>
  <si>
    <t>团风县</t>
  </si>
  <si>
    <t>421122</t>
  </si>
  <si>
    <t>红安县</t>
  </si>
  <si>
    <t>421123</t>
  </si>
  <si>
    <t>罗田县</t>
  </si>
  <si>
    <t>421124</t>
  </si>
  <si>
    <t>英山县</t>
  </si>
  <si>
    <t>421125</t>
  </si>
  <si>
    <t>浠水县</t>
  </si>
  <si>
    <t>421126</t>
  </si>
  <si>
    <t>蕲春县</t>
  </si>
  <si>
    <t>421127</t>
  </si>
  <si>
    <t>黄梅县</t>
  </si>
  <si>
    <t>421181</t>
  </si>
  <si>
    <t>麻城市</t>
  </si>
  <si>
    <t>421182</t>
  </si>
  <si>
    <t>武穴市</t>
  </si>
  <si>
    <t>421200</t>
  </si>
  <si>
    <t>咸宁市本级</t>
  </si>
  <si>
    <t>421202</t>
  </si>
  <si>
    <t>咸安区</t>
  </si>
  <si>
    <t>421221</t>
  </si>
  <si>
    <t>嘉鱼县</t>
  </si>
  <si>
    <t>421222</t>
  </si>
  <si>
    <t>通城县</t>
  </si>
  <si>
    <t>421223</t>
  </si>
  <si>
    <t>崇阳县</t>
  </si>
  <si>
    <t>421224</t>
  </si>
  <si>
    <t>通山县</t>
  </si>
  <si>
    <t>421281</t>
  </si>
  <si>
    <t>赤壁市</t>
  </si>
  <si>
    <t>421300</t>
  </si>
  <si>
    <t>随州市本级</t>
  </si>
  <si>
    <t>421303</t>
  </si>
  <si>
    <t>曾都区</t>
  </si>
  <si>
    <t>421321</t>
  </si>
  <si>
    <t>随县</t>
  </si>
  <si>
    <t>421381</t>
  </si>
  <si>
    <t>广水市</t>
  </si>
  <si>
    <t>422800</t>
  </si>
  <si>
    <t>恩施土家族苗族自治州本级</t>
  </si>
  <si>
    <t>422801</t>
  </si>
  <si>
    <t>恩施市</t>
  </si>
  <si>
    <t>422802</t>
  </si>
  <si>
    <t>利川市</t>
  </si>
  <si>
    <t>422822</t>
  </si>
  <si>
    <t>建始县</t>
  </si>
  <si>
    <t>422823</t>
  </si>
  <si>
    <t>巴东县</t>
  </si>
  <si>
    <t>422825</t>
  </si>
  <si>
    <t>宣恩县</t>
  </si>
  <si>
    <t>422826</t>
  </si>
  <si>
    <t>咸丰县</t>
  </si>
  <si>
    <t>422827</t>
  </si>
  <si>
    <t>来凤县</t>
  </si>
  <si>
    <t>422828</t>
  </si>
  <si>
    <t>鹤峰县</t>
  </si>
  <si>
    <t>429004</t>
  </si>
  <si>
    <t>仙桃市</t>
  </si>
  <si>
    <t>429005</t>
  </si>
  <si>
    <t>潜江市</t>
  </si>
  <si>
    <t>429006</t>
  </si>
  <si>
    <t>天门市</t>
  </si>
  <si>
    <t>429021</t>
  </si>
  <si>
    <t>神农架林区</t>
  </si>
  <si>
    <t>430000</t>
  </si>
  <si>
    <t>湖南省本级</t>
  </si>
  <si>
    <t>430100</t>
  </si>
  <si>
    <t>长沙市本级</t>
  </si>
  <si>
    <t>430102</t>
  </si>
  <si>
    <t>芙蓉区</t>
  </si>
  <si>
    <t>430103</t>
  </si>
  <si>
    <t>天心区</t>
  </si>
  <si>
    <t>430104</t>
  </si>
  <si>
    <t>岳麓区</t>
  </si>
  <si>
    <t>430105</t>
  </si>
  <si>
    <t>开福区</t>
  </si>
  <si>
    <t>430111</t>
  </si>
  <si>
    <t>雨花区</t>
  </si>
  <si>
    <t>430112</t>
  </si>
  <si>
    <t>望城区</t>
  </si>
  <si>
    <t>430121</t>
  </si>
  <si>
    <t>长沙县</t>
  </si>
  <si>
    <t>430181</t>
  </si>
  <si>
    <t>浏阳市</t>
  </si>
  <si>
    <t>430182</t>
  </si>
  <si>
    <t>宁乡市</t>
  </si>
  <si>
    <t>430200</t>
  </si>
  <si>
    <t>株洲市本级</t>
  </si>
  <si>
    <t>430202</t>
  </si>
  <si>
    <t>荷塘区</t>
  </si>
  <si>
    <t>430203</t>
  </si>
  <si>
    <t>芦淞区</t>
  </si>
  <si>
    <t>430204</t>
  </si>
  <si>
    <t>石峰区</t>
  </si>
  <si>
    <t>430211</t>
  </si>
  <si>
    <t>天元区</t>
  </si>
  <si>
    <t>430212</t>
  </si>
  <si>
    <t>渌口区</t>
  </si>
  <si>
    <t>430223</t>
  </si>
  <si>
    <t>攸县</t>
  </si>
  <si>
    <t>430224</t>
  </si>
  <si>
    <t>茶陵县</t>
  </si>
  <si>
    <t>430225</t>
  </si>
  <si>
    <t>炎陵县</t>
  </si>
  <si>
    <t>430281</t>
  </si>
  <si>
    <t>醴陵市</t>
  </si>
  <si>
    <t>430300</t>
  </si>
  <si>
    <t>湘潭市本级</t>
  </si>
  <si>
    <t>430302</t>
  </si>
  <si>
    <t>雨湖区</t>
  </si>
  <si>
    <t>430304</t>
  </si>
  <si>
    <t>岳塘区</t>
  </si>
  <si>
    <t>430321</t>
  </si>
  <si>
    <t>湘潭县</t>
  </si>
  <si>
    <t>430381</t>
  </si>
  <si>
    <t>湘乡市</t>
  </si>
  <si>
    <t>430382</t>
  </si>
  <si>
    <t>韶山市</t>
  </si>
  <si>
    <t>430400</t>
  </si>
  <si>
    <t>衡阳市本级</t>
  </si>
  <si>
    <t>430405</t>
  </si>
  <si>
    <t>珠晖区</t>
  </si>
  <si>
    <t>430406</t>
  </si>
  <si>
    <t>雁峰区</t>
  </si>
  <si>
    <t>430407</t>
  </si>
  <si>
    <t>石鼓区</t>
  </si>
  <si>
    <t>430408</t>
  </si>
  <si>
    <t>蒸湘区</t>
  </si>
  <si>
    <t>430412</t>
  </si>
  <si>
    <t>南岳区</t>
  </si>
  <si>
    <t>430421</t>
  </si>
  <si>
    <t>衡阳县</t>
  </si>
  <si>
    <t>430422</t>
  </si>
  <si>
    <t>衡南县</t>
  </si>
  <si>
    <t>430423</t>
  </si>
  <si>
    <t>衡山县</t>
  </si>
  <si>
    <t>430424</t>
  </si>
  <si>
    <t>衡东县</t>
  </si>
  <si>
    <t>430426</t>
  </si>
  <si>
    <t>祁东县</t>
  </si>
  <si>
    <t>430481</t>
  </si>
  <si>
    <t>耒阳市</t>
  </si>
  <si>
    <t>430482</t>
  </si>
  <si>
    <t>常宁市</t>
  </si>
  <si>
    <t>430500</t>
  </si>
  <si>
    <t>邵阳市本级</t>
  </si>
  <si>
    <t>430502</t>
  </si>
  <si>
    <t>双清区</t>
  </si>
  <si>
    <t>430503</t>
  </si>
  <si>
    <t>大祥区</t>
  </si>
  <si>
    <t>430511</t>
  </si>
  <si>
    <t>北塔区</t>
  </si>
  <si>
    <t>430522</t>
  </si>
  <si>
    <t>新邵县</t>
  </si>
  <si>
    <t>430523</t>
  </si>
  <si>
    <t>邵阳县</t>
  </si>
  <si>
    <t>430524</t>
  </si>
  <si>
    <t>隆回县</t>
  </si>
  <si>
    <t>430525</t>
  </si>
  <si>
    <t>洞口县</t>
  </si>
  <si>
    <t>430527</t>
  </si>
  <si>
    <t>绥宁县</t>
  </si>
  <si>
    <t>430528</t>
  </si>
  <si>
    <t>新宁县</t>
  </si>
  <si>
    <t>430529</t>
  </si>
  <si>
    <t>城步苗族自治县</t>
  </si>
  <si>
    <t>430581</t>
  </si>
  <si>
    <t>武冈市</t>
  </si>
  <si>
    <t>430582</t>
  </si>
  <si>
    <t>邵东市</t>
  </si>
  <si>
    <t>430600</t>
  </si>
  <si>
    <t>岳阳市本级</t>
  </si>
  <si>
    <t>430602</t>
  </si>
  <si>
    <t>岳阳楼区</t>
  </si>
  <si>
    <t>430603</t>
  </si>
  <si>
    <t>云溪区</t>
  </si>
  <si>
    <t>430611</t>
  </si>
  <si>
    <t>君山区</t>
  </si>
  <si>
    <t>430621</t>
  </si>
  <si>
    <t>岳阳县</t>
  </si>
  <si>
    <t>430623</t>
  </si>
  <si>
    <t>华容县</t>
  </si>
  <si>
    <t>430624</t>
  </si>
  <si>
    <t>湘阴县</t>
  </si>
  <si>
    <t>430626</t>
  </si>
  <si>
    <t>平江县</t>
  </si>
  <si>
    <t>430681</t>
  </si>
  <si>
    <t>汨罗市</t>
  </si>
  <si>
    <t>430682</t>
  </si>
  <si>
    <t>临湘市</t>
  </si>
  <si>
    <t>430700</t>
  </si>
  <si>
    <t>常德市本级</t>
  </si>
  <si>
    <t>430702</t>
  </si>
  <si>
    <t>武陵区</t>
  </si>
  <si>
    <t>430703</t>
  </si>
  <si>
    <t>鼎城区</t>
  </si>
  <si>
    <t>430721</t>
  </si>
  <si>
    <t>安乡县</t>
  </si>
  <si>
    <t>430722</t>
  </si>
  <si>
    <t>汉寿县</t>
  </si>
  <si>
    <t>430723</t>
  </si>
  <si>
    <t>澧县</t>
  </si>
  <si>
    <t>430724</t>
  </si>
  <si>
    <t>临澧县</t>
  </si>
  <si>
    <t>430725</t>
  </si>
  <si>
    <t>桃源县</t>
  </si>
  <si>
    <t>430726</t>
  </si>
  <si>
    <t>石门县</t>
  </si>
  <si>
    <t>430781</t>
  </si>
  <si>
    <t>津市市</t>
  </si>
  <si>
    <t>430800</t>
  </si>
  <si>
    <t>张家界市本级</t>
  </si>
  <si>
    <t>430802</t>
  </si>
  <si>
    <t>430811</t>
  </si>
  <si>
    <t>武陵源区</t>
  </si>
  <si>
    <t>430821</t>
  </si>
  <si>
    <t>慈利县</t>
  </si>
  <si>
    <t>430822</t>
  </si>
  <si>
    <t>桑植县</t>
  </si>
  <si>
    <t>430900</t>
  </si>
  <si>
    <t>益阳市本级</t>
  </si>
  <si>
    <t>430902</t>
  </si>
  <si>
    <t>资阳区</t>
  </si>
  <si>
    <t>430903</t>
  </si>
  <si>
    <t>赫山区</t>
  </si>
  <si>
    <t>430921</t>
  </si>
  <si>
    <t>南县</t>
  </si>
  <si>
    <t>430922</t>
  </si>
  <si>
    <t>桃江县</t>
  </si>
  <si>
    <t>430923</t>
  </si>
  <si>
    <t>安化县</t>
  </si>
  <si>
    <t>430981</t>
  </si>
  <si>
    <t>沅江市</t>
  </si>
  <si>
    <t>431000</t>
  </si>
  <si>
    <t>郴州市本级</t>
  </si>
  <si>
    <t>431002</t>
  </si>
  <si>
    <t>北湖区</t>
  </si>
  <si>
    <t>431003</t>
  </si>
  <si>
    <t>苏仙区</t>
  </si>
  <si>
    <t>431021</t>
  </si>
  <si>
    <t>桂阳县</t>
  </si>
  <si>
    <t>431022</t>
  </si>
  <si>
    <t>宜章县</t>
  </si>
  <si>
    <t>431023</t>
  </si>
  <si>
    <t>永兴县</t>
  </si>
  <si>
    <t>431024</t>
  </si>
  <si>
    <t>嘉禾县</t>
  </si>
  <si>
    <t>431025</t>
  </si>
  <si>
    <t>临武县</t>
  </si>
  <si>
    <t>431026</t>
  </si>
  <si>
    <t>汝城县</t>
  </si>
  <si>
    <t>431027</t>
  </si>
  <si>
    <t>桂东县</t>
  </si>
  <si>
    <t>431028</t>
  </si>
  <si>
    <t>安仁县</t>
  </si>
  <si>
    <t>431081</t>
  </si>
  <si>
    <t>资兴市</t>
  </si>
  <si>
    <t>431100</t>
  </si>
  <si>
    <t>永州市本级</t>
  </si>
  <si>
    <t>431102</t>
  </si>
  <si>
    <t>零陵区</t>
  </si>
  <si>
    <t>431103</t>
  </si>
  <si>
    <t>冷水滩区</t>
  </si>
  <si>
    <t>431122</t>
  </si>
  <si>
    <t>东安县</t>
  </si>
  <si>
    <t>431123</t>
  </si>
  <si>
    <t>双牌县</t>
  </si>
  <si>
    <t>431124</t>
  </si>
  <si>
    <t>道县</t>
  </si>
  <si>
    <t>431125</t>
  </si>
  <si>
    <t>江永县</t>
  </si>
  <si>
    <t>431126</t>
  </si>
  <si>
    <t>宁远县</t>
  </si>
  <si>
    <t>431127</t>
  </si>
  <si>
    <t>蓝山县</t>
  </si>
  <si>
    <t>431128</t>
  </si>
  <si>
    <t>新田县</t>
  </si>
  <si>
    <t>431129</t>
  </si>
  <si>
    <t>江华瑶族自治县</t>
  </si>
  <si>
    <t>431181</t>
  </si>
  <si>
    <t>祁阳市</t>
  </si>
  <si>
    <t>431200</t>
  </si>
  <si>
    <t>怀化市本级</t>
  </si>
  <si>
    <t>431202</t>
  </si>
  <si>
    <t>鹤城区</t>
  </si>
  <si>
    <t>431221</t>
  </si>
  <si>
    <t>中方县</t>
  </si>
  <si>
    <t>431222</t>
  </si>
  <si>
    <t>沅陵县</t>
  </si>
  <si>
    <t>431223</t>
  </si>
  <si>
    <t>辰溪县</t>
  </si>
  <si>
    <t>431224</t>
  </si>
  <si>
    <t>溆浦县</t>
  </si>
  <si>
    <t>431225</t>
  </si>
  <si>
    <t>会同县</t>
  </si>
  <si>
    <t>431226</t>
  </si>
  <si>
    <t>麻阳苗族自治县</t>
  </si>
  <si>
    <t>431227</t>
  </si>
  <si>
    <t>新晃侗族自治县</t>
  </si>
  <si>
    <t>431228</t>
  </si>
  <si>
    <t>芷江侗族自治县</t>
  </si>
  <si>
    <t>431229</t>
  </si>
  <si>
    <t>靖州苗族侗族自治县</t>
  </si>
  <si>
    <t>431230</t>
  </si>
  <si>
    <t>通道侗族自治县</t>
  </si>
  <si>
    <t>431281</t>
  </si>
  <si>
    <t>洪江市</t>
  </si>
  <si>
    <t>431300</t>
  </si>
  <si>
    <t>娄底市本级</t>
  </si>
  <si>
    <t>431302</t>
  </si>
  <si>
    <t>娄星区</t>
  </si>
  <si>
    <t>431321</t>
  </si>
  <si>
    <t>双峰县</t>
  </si>
  <si>
    <t>431322</t>
  </si>
  <si>
    <t>新化县</t>
  </si>
  <si>
    <t>431381</t>
  </si>
  <si>
    <t>冷水江市</t>
  </si>
  <si>
    <t>431382</t>
  </si>
  <si>
    <t>涟源市</t>
  </si>
  <si>
    <t>433100</t>
  </si>
  <si>
    <t>湘西土家族苗族自治州本级</t>
  </si>
  <si>
    <t>433101</t>
  </si>
  <si>
    <t>吉首市</t>
  </si>
  <si>
    <t>433122</t>
  </si>
  <si>
    <t>泸溪县</t>
  </si>
  <si>
    <t>433123</t>
  </si>
  <si>
    <t>凤凰县</t>
  </si>
  <si>
    <t>433124</t>
  </si>
  <si>
    <t>花垣县</t>
  </si>
  <si>
    <t>433125</t>
  </si>
  <si>
    <t>保靖县</t>
  </si>
  <si>
    <t>433126</t>
  </si>
  <si>
    <t>古丈县</t>
  </si>
  <si>
    <t>433127</t>
  </si>
  <si>
    <t>永顺县</t>
  </si>
  <si>
    <t>433130</t>
  </si>
  <si>
    <t>龙山县</t>
  </si>
  <si>
    <t>440000</t>
  </si>
  <si>
    <t>广东省本级</t>
  </si>
  <si>
    <t>440100</t>
  </si>
  <si>
    <t>广州市本级</t>
  </si>
  <si>
    <t>440103</t>
  </si>
  <si>
    <t>荔湾区</t>
  </si>
  <si>
    <t>440104</t>
  </si>
  <si>
    <t>越秀区</t>
  </si>
  <si>
    <t>440105</t>
  </si>
  <si>
    <t>海珠区</t>
  </si>
  <si>
    <t>440106</t>
  </si>
  <si>
    <t>天河区</t>
  </si>
  <si>
    <t>440111</t>
  </si>
  <si>
    <t>白云区</t>
  </si>
  <si>
    <t>440112</t>
  </si>
  <si>
    <t>黄埔区</t>
  </si>
  <si>
    <t>440113</t>
  </si>
  <si>
    <t>番禺区</t>
  </si>
  <si>
    <t>440114</t>
  </si>
  <si>
    <t>花都区</t>
  </si>
  <si>
    <t>440115</t>
  </si>
  <si>
    <t>南沙区</t>
  </si>
  <si>
    <t>440117</t>
  </si>
  <si>
    <t>从化区</t>
  </si>
  <si>
    <t>440118</t>
  </si>
  <si>
    <t>增城区</t>
  </si>
  <si>
    <t>440200</t>
  </si>
  <si>
    <t>韶关市本级</t>
  </si>
  <si>
    <t>440203</t>
  </si>
  <si>
    <t>武江区</t>
  </si>
  <si>
    <t>440204</t>
  </si>
  <si>
    <t>浈江区</t>
  </si>
  <si>
    <t>440205</t>
  </si>
  <si>
    <t>曲江区</t>
  </si>
  <si>
    <t>440222</t>
  </si>
  <si>
    <t>始兴县</t>
  </si>
  <si>
    <t>440224</t>
  </si>
  <si>
    <t>仁化县</t>
  </si>
  <si>
    <t>440229</t>
  </si>
  <si>
    <t>翁源县</t>
  </si>
  <si>
    <t>440232</t>
  </si>
  <si>
    <t>乳源瑶族自治县</t>
  </si>
  <si>
    <t>440233</t>
  </si>
  <si>
    <t>新丰县</t>
  </si>
  <si>
    <t>440281</t>
  </si>
  <si>
    <t>乐昌市</t>
  </si>
  <si>
    <t>440282</t>
  </si>
  <si>
    <t>南雄市</t>
  </si>
  <si>
    <t>440300</t>
  </si>
  <si>
    <t>深圳市本级</t>
  </si>
  <si>
    <t>440303</t>
  </si>
  <si>
    <t>罗湖区</t>
  </si>
  <si>
    <t>440304</t>
  </si>
  <si>
    <t>福田区</t>
  </si>
  <si>
    <t>440305</t>
  </si>
  <si>
    <t>440306</t>
  </si>
  <si>
    <t>宝安区</t>
  </si>
  <si>
    <t>440307</t>
  </si>
  <si>
    <t>龙岗区</t>
  </si>
  <si>
    <t>440308</t>
  </si>
  <si>
    <t>盐田区</t>
  </si>
  <si>
    <t>440309</t>
  </si>
  <si>
    <t>龙华区</t>
  </si>
  <si>
    <t>440310</t>
  </si>
  <si>
    <t>坪山区</t>
  </si>
  <si>
    <t>440311</t>
  </si>
  <si>
    <t>光明区</t>
  </si>
  <si>
    <t>440400</t>
  </si>
  <si>
    <t>珠海市本级</t>
  </si>
  <si>
    <t>440402</t>
  </si>
  <si>
    <t>香洲区</t>
  </si>
  <si>
    <t>440403</t>
  </si>
  <si>
    <t>斗门区</t>
  </si>
  <si>
    <t>440404</t>
  </si>
  <si>
    <t>金湾区</t>
  </si>
  <si>
    <t>440500</t>
  </si>
  <si>
    <t>汕头市本级</t>
  </si>
  <si>
    <t>440507</t>
  </si>
  <si>
    <t>龙湖区</t>
  </si>
  <si>
    <t>440511</t>
  </si>
  <si>
    <t>金平区</t>
  </si>
  <si>
    <t>440512</t>
  </si>
  <si>
    <t>濠江区</t>
  </si>
  <si>
    <t>440513</t>
  </si>
  <si>
    <t>潮阳区</t>
  </si>
  <si>
    <t>440514</t>
  </si>
  <si>
    <t>潮南区</t>
  </si>
  <si>
    <t>440515</t>
  </si>
  <si>
    <t>澄海区</t>
  </si>
  <si>
    <t>440523</t>
  </si>
  <si>
    <t>南澳县</t>
  </si>
  <si>
    <t>440600</t>
  </si>
  <si>
    <t>佛山市本级</t>
  </si>
  <si>
    <t>440604</t>
  </si>
  <si>
    <t>禅城区</t>
  </si>
  <si>
    <t>440605</t>
  </si>
  <si>
    <t>南海区</t>
  </si>
  <si>
    <t>440606</t>
  </si>
  <si>
    <t>顺德区</t>
  </si>
  <si>
    <t>440607</t>
  </si>
  <si>
    <t>三水区</t>
  </si>
  <si>
    <t>440608</t>
  </si>
  <si>
    <t>高明区</t>
  </si>
  <si>
    <t>440700</t>
  </si>
  <si>
    <t>江门市本级</t>
  </si>
  <si>
    <t>440703</t>
  </si>
  <si>
    <t>蓬江区</t>
  </si>
  <si>
    <t>440704</t>
  </si>
  <si>
    <t>江海区</t>
  </si>
  <si>
    <t>440705</t>
  </si>
  <si>
    <t>新会区</t>
  </si>
  <si>
    <t>440781</t>
  </si>
  <si>
    <t>台山市</t>
  </si>
  <si>
    <t>440783</t>
  </si>
  <si>
    <t>开平市</t>
  </si>
  <si>
    <t>440784</t>
  </si>
  <si>
    <t>鹤山市</t>
  </si>
  <si>
    <t>440785</t>
  </si>
  <si>
    <t>恩平市</t>
  </si>
  <si>
    <t>440800</t>
  </si>
  <si>
    <t>湛江市本级</t>
  </si>
  <si>
    <t>440802</t>
  </si>
  <si>
    <t>赤坎区</t>
  </si>
  <si>
    <t>440803</t>
  </si>
  <si>
    <t>霞山区</t>
  </si>
  <si>
    <t>440804</t>
  </si>
  <si>
    <t>坡头区</t>
  </si>
  <si>
    <t>440811</t>
  </si>
  <si>
    <t>麻章区</t>
  </si>
  <si>
    <t>440823</t>
  </si>
  <si>
    <t>遂溪县</t>
  </si>
  <si>
    <t>440825</t>
  </si>
  <si>
    <t>徐闻县</t>
  </si>
  <si>
    <t>440881</t>
  </si>
  <si>
    <t>廉江市</t>
  </si>
  <si>
    <t>440882</t>
  </si>
  <si>
    <t>雷州市</t>
  </si>
  <si>
    <t>440883</t>
  </si>
  <si>
    <t>吴川市</t>
  </si>
  <si>
    <t>440900</t>
  </si>
  <si>
    <t>茂名市本级</t>
  </si>
  <si>
    <t>440902</t>
  </si>
  <si>
    <t>茂南区</t>
  </si>
  <si>
    <t>440904</t>
  </si>
  <si>
    <t>电白区</t>
  </si>
  <si>
    <t>440981</t>
  </si>
  <si>
    <t>高州市</t>
  </si>
  <si>
    <t>440982</t>
  </si>
  <si>
    <t>化州市</t>
  </si>
  <si>
    <t>440983</t>
  </si>
  <si>
    <t>信宜市</t>
  </si>
  <si>
    <t>441200</t>
  </si>
  <si>
    <t>肇庆市本级</t>
  </si>
  <si>
    <t>441202</t>
  </si>
  <si>
    <t>端州区</t>
  </si>
  <si>
    <t>441203</t>
  </si>
  <si>
    <t>鼎湖区</t>
  </si>
  <si>
    <t>441204</t>
  </si>
  <si>
    <t>高要区</t>
  </si>
  <si>
    <t>441223</t>
  </si>
  <si>
    <t>广宁县</t>
  </si>
  <si>
    <t>441224</t>
  </si>
  <si>
    <t>怀集县</t>
  </si>
  <si>
    <t>441225</t>
  </si>
  <si>
    <t>封开县</t>
  </si>
  <si>
    <t>441226</t>
  </si>
  <si>
    <t>德庆县</t>
  </si>
  <si>
    <t>441284</t>
  </si>
  <si>
    <t>四会市</t>
  </si>
  <si>
    <t>441300</t>
  </si>
  <si>
    <t>惠州市本级</t>
  </si>
  <si>
    <t>441302</t>
  </si>
  <si>
    <t>惠城区</t>
  </si>
  <si>
    <t>441303</t>
  </si>
  <si>
    <t>惠阳区</t>
  </si>
  <si>
    <t>441322</t>
  </si>
  <si>
    <t>博罗县</t>
  </si>
  <si>
    <t>441323</t>
  </si>
  <si>
    <t>惠东县</t>
  </si>
  <si>
    <t>441324</t>
  </si>
  <si>
    <t>龙门县</t>
  </si>
  <si>
    <t>441400</t>
  </si>
  <si>
    <t>梅州市本级</t>
  </si>
  <si>
    <t>441402</t>
  </si>
  <si>
    <t>梅江区</t>
  </si>
  <si>
    <t>441403</t>
  </si>
  <si>
    <t>梅县区</t>
  </si>
  <si>
    <t>441422</t>
  </si>
  <si>
    <t>大埔县</t>
  </si>
  <si>
    <t>441423</t>
  </si>
  <si>
    <t>丰顺县</t>
  </si>
  <si>
    <t>441424</t>
  </si>
  <si>
    <t>五华县</t>
  </si>
  <si>
    <t>441426</t>
  </si>
  <si>
    <t>平远县</t>
  </si>
  <si>
    <t>441427</t>
  </si>
  <si>
    <t>蕉岭县</t>
  </si>
  <si>
    <t>441481</t>
  </si>
  <si>
    <t>兴宁市</t>
  </si>
  <si>
    <t>441500</t>
  </si>
  <si>
    <t>汕尾市本级</t>
  </si>
  <si>
    <t>441502</t>
  </si>
  <si>
    <t>441521</t>
  </si>
  <si>
    <t>海丰县</t>
  </si>
  <si>
    <t>441523</t>
  </si>
  <si>
    <t>陆河县</t>
  </si>
  <si>
    <t>441581</t>
  </si>
  <si>
    <t>陆丰市</t>
  </si>
  <si>
    <t>441600</t>
  </si>
  <si>
    <t>河源市本级</t>
  </si>
  <si>
    <t>441602</t>
  </si>
  <si>
    <t>源城区</t>
  </si>
  <si>
    <t>441621</t>
  </si>
  <si>
    <t>紫金县</t>
  </si>
  <si>
    <t>441622</t>
  </si>
  <si>
    <t>龙川县</t>
  </si>
  <si>
    <t>441623</t>
  </si>
  <si>
    <t>连平县</t>
  </si>
  <si>
    <t>441624</t>
  </si>
  <si>
    <t>和平县</t>
  </si>
  <si>
    <t>441625</t>
  </si>
  <si>
    <t>东源县</t>
  </si>
  <si>
    <t>441700</t>
  </si>
  <si>
    <t>阳江市本级</t>
  </si>
  <si>
    <t>441702</t>
  </si>
  <si>
    <t>江城区</t>
  </si>
  <si>
    <t>441704</t>
  </si>
  <si>
    <t>阳东区</t>
  </si>
  <si>
    <t>441721</t>
  </si>
  <si>
    <t>阳西县</t>
  </si>
  <si>
    <t>441781</t>
  </si>
  <si>
    <t>阳春市</t>
  </si>
  <si>
    <t>441800</t>
  </si>
  <si>
    <t>清远市本级</t>
  </si>
  <si>
    <t>441802</t>
  </si>
  <si>
    <t>清城区</t>
  </si>
  <si>
    <t>441803</t>
  </si>
  <si>
    <t>清新区</t>
  </si>
  <si>
    <t>441821</t>
  </si>
  <si>
    <t>佛冈县</t>
  </si>
  <si>
    <t>441823</t>
  </si>
  <si>
    <t>阳山县</t>
  </si>
  <si>
    <t>441825</t>
  </si>
  <si>
    <t>连山壮族瑶族自治县</t>
  </si>
  <si>
    <t>441826</t>
  </si>
  <si>
    <t>连南瑶族自治县</t>
  </si>
  <si>
    <t>441881</t>
  </si>
  <si>
    <t>英德市</t>
  </si>
  <si>
    <t>441882</t>
  </si>
  <si>
    <t>连州市</t>
  </si>
  <si>
    <t>441900</t>
  </si>
  <si>
    <t>东莞市本级</t>
  </si>
  <si>
    <t>442000</t>
  </si>
  <si>
    <t>中山市本级</t>
  </si>
  <si>
    <t>445100</t>
  </si>
  <si>
    <t>潮州市本级</t>
  </si>
  <si>
    <t>445102</t>
  </si>
  <si>
    <t>湘桥区</t>
  </si>
  <si>
    <t>445103</t>
  </si>
  <si>
    <t>潮安区</t>
  </si>
  <si>
    <t>445122</t>
  </si>
  <si>
    <t>饶平县</t>
  </si>
  <si>
    <t>445200</t>
  </si>
  <si>
    <t>揭阳市本级</t>
  </si>
  <si>
    <t>445202</t>
  </si>
  <si>
    <t>榕城区</t>
  </si>
  <si>
    <t>445203</t>
  </si>
  <si>
    <t>揭东区</t>
  </si>
  <si>
    <t>445222</t>
  </si>
  <si>
    <t>揭西县</t>
  </si>
  <si>
    <t>445224</t>
  </si>
  <si>
    <t>惠来县</t>
  </si>
  <si>
    <t>445281</t>
  </si>
  <si>
    <t>普宁市</t>
  </si>
  <si>
    <t>445300</t>
  </si>
  <si>
    <t>云浮市本级</t>
  </si>
  <si>
    <t>445302</t>
  </si>
  <si>
    <t>云城区</t>
  </si>
  <si>
    <t>445303</t>
  </si>
  <si>
    <t>云安区</t>
  </si>
  <si>
    <t>445321</t>
  </si>
  <si>
    <t>新兴县</t>
  </si>
  <si>
    <t>445322</t>
  </si>
  <si>
    <t>郁南县</t>
  </si>
  <si>
    <t>445381</t>
  </si>
  <si>
    <t>罗定市</t>
  </si>
  <si>
    <t>450000</t>
  </si>
  <si>
    <t>广西壮族自治区本级</t>
  </si>
  <si>
    <t>450100</t>
  </si>
  <si>
    <t>南宁市本级</t>
  </si>
  <si>
    <t>450102</t>
  </si>
  <si>
    <t>兴宁区</t>
  </si>
  <si>
    <t>450103</t>
  </si>
  <si>
    <t>青秀区</t>
  </si>
  <si>
    <t>450105</t>
  </si>
  <si>
    <t>江南区</t>
  </si>
  <si>
    <t>450107</t>
  </si>
  <si>
    <t>西乡塘区</t>
  </si>
  <si>
    <t>450108</t>
  </si>
  <si>
    <t>良庆区</t>
  </si>
  <si>
    <t>450109</t>
  </si>
  <si>
    <t>邕宁区</t>
  </si>
  <si>
    <t>450110</t>
  </si>
  <si>
    <t>武鸣区</t>
  </si>
  <si>
    <t>450123</t>
  </si>
  <si>
    <t>隆安县</t>
  </si>
  <si>
    <t>450124</t>
  </si>
  <si>
    <t>马山县</t>
  </si>
  <si>
    <t>450125</t>
  </si>
  <si>
    <t>上林县</t>
  </si>
  <si>
    <t>450126</t>
  </si>
  <si>
    <t>宾阳县</t>
  </si>
  <si>
    <t>450181</t>
  </si>
  <si>
    <t>横州市</t>
  </si>
  <si>
    <t>450200</t>
  </si>
  <si>
    <t>柳州市本级</t>
  </si>
  <si>
    <t>450202</t>
  </si>
  <si>
    <t>城中区</t>
  </si>
  <si>
    <t>450203</t>
  </si>
  <si>
    <t>鱼峰区</t>
  </si>
  <si>
    <t>450204</t>
  </si>
  <si>
    <t>柳南区</t>
  </si>
  <si>
    <t>450205</t>
  </si>
  <si>
    <t>柳北区</t>
  </si>
  <si>
    <t>450206</t>
  </si>
  <si>
    <t>柳江区</t>
  </si>
  <si>
    <t>450222</t>
  </si>
  <si>
    <t>柳城县</t>
  </si>
  <si>
    <t>450223</t>
  </si>
  <si>
    <t>鹿寨县</t>
  </si>
  <si>
    <t>450224</t>
  </si>
  <si>
    <t>融安县</t>
  </si>
  <si>
    <t>450225</t>
  </si>
  <si>
    <t>融水苗族自治县</t>
  </si>
  <si>
    <t>450226</t>
  </si>
  <si>
    <t>三江侗族自治县</t>
  </si>
  <si>
    <t>450300</t>
  </si>
  <si>
    <t>桂林市本级</t>
  </si>
  <si>
    <t>450302</t>
  </si>
  <si>
    <t>秀峰区</t>
  </si>
  <si>
    <t>450303</t>
  </si>
  <si>
    <t>叠彩区</t>
  </si>
  <si>
    <t>450304</t>
  </si>
  <si>
    <t>象山区</t>
  </si>
  <si>
    <t>450305</t>
  </si>
  <si>
    <t>七星区</t>
  </si>
  <si>
    <t>450311</t>
  </si>
  <si>
    <t>雁山区</t>
  </si>
  <si>
    <t>450312</t>
  </si>
  <si>
    <t>临桂区</t>
  </si>
  <si>
    <t>450321</t>
  </si>
  <si>
    <t>阳朔县</t>
  </si>
  <si>
    <t>450323</t>
  </si>
  <si>
    <t>灵川县</t>
  </si>
  <si>
    <t>450324</t>
  </si>
  <si>
    <t>全州县</t>
  </si>
  <si>
    <t>450325</t>
  </si>
  <si>
    <t>兴安县</t>
  </si>
  <si>
    <t>450326</t>
  </si>
  <si>
    <t>永福县</t>
  </si>
  <si>
    <t>450327</t>
  </si>
  <si>
    <t>灌阳县</t>
  </si>
  <si>
    <t>450328</t>
  </si>
  <si>
    <t>龙胜各族自治县</t>
  </si>
  <si>
    <t>450329</t>
  </si>
  <si>
    <t>资源县</t>
  </si>
  <si>
    <t>450330</t>
  </si>
  <si>
    <t>平乐县</t>
  </si>
  <si>
    <t>450332</t>
  </si>
  <si>
    <t>恭城瑶族自治县</t>
  </si>
  <si>
    <t>450381</t>
  </si>
  <si>
    <t>荔浦市</t>
  </si>
  <si>
    <t>450400</t>
  </si>
  <si>
    <t>梧州市本级</t>
  </si>
  <si>
    <t>450403</t>
  </si>
  <si>
    <t>万秀区</t>
  </si>
  <si>
    <t>450405</t>
  </si>
  <si>
    <t>长洲区</t>
  </si>
  <si>
    <t>450406</t>
  </si>
  <si>
    <t>龙圩区</t>
  </si>
  <si>
    <t>450421</t>
  </si>
  <si>
    <t>苍梧县</t>
  </si>
  <si>
    <t>450422</t>
  </si>
  <si>
    <t>藤县</t>
  </si>
  <si>
    <t>450423</t>
  </si>
  <si>
    <t>蒙山县</t>
  </si>
  <si>
    <t>450481</t>
  </si>
  <si>
    <t>岑溪市</t>
  </si>
  <si>
    <t>450500</t>
  </si>
  <si>
    <t>北海市本级</t>
  </si>
  <si>
    <t>450502</t>
  </si>
  <si>
    <t>海城区</t>
  </si>
  <si>
    <t>450503</t>
  </si>
  <si>
    <t>银海区</t>
  </si>
  <si>
    <t>450512</t>
  </si>
  <si>
    <t>铁山港区</t>
  </si>
  <si>
    <t>450521</t>
  </si>
  <si>
    <t>合浦县</t>
  </si>
  <si>
    <t>450600</t>
  </si>
  <si>
    <t>防城港市本级</t>
  </si>
  <si>
    <t>450602</t>
  </si>
  <si>
    <t>港口区</t>
  </si>
  <si>
    <t>450603</t>
  </si>
  <si>
    <t>防城区</t>
  </si>
  <si>
    <t>450621</t>
  </si>
  <si>
    <t>上思县</t>
  </si>
  <si>
    <t>450681</t>
  </si>
  <si>
    <t>东兴市</t>
  </si>
  <si>
    <t>450700</t>
  </si>
  <si>
    <t>钦州市本级</t>
  </si>
  <si>
    <t>450702</t>
  </si>
  <si>
    <t>钦南区</t>
  </si>
  <si>
    <t>450703</t>
  </si>
  <si>
    <t>钦北区</t>
  </si>
  <si>
    <t>450721</t>
  </si>
  <si>
    <t>灵山县</t>
  </si>
  <si>
    <t>450722</t>
  </si>
  <si>
    <t>浦北县</t>
  </si>
  <si>
    <t>450800</t>
  </si>
  <si>
    <t>贵港市本级</t>
  </si>
  <si>
    <t>450802</t>
  </si>
  <si>
    <t>港北区</t>
  </si>
  <si>
    <t>450803</t>
  </si>
  <si>
    <t>港南区</t>
  </si>
  <si>
    <t>450804</t>
  </si>
  <si>
    <t>覃塘区</t>
  </si>
  <si>
    <t>450821</t>
  </si>
  <si>
    <t>平南县</t>
  </si>
  <si>
    <t>450881</t>
  </si>
  <si>
    <t>桂平市</t>
  </si>
  <si>
    <t>450900</t>
  </si>
  <si>
    <t>玉林市本级</t>
  </si>
  <si>
    <t>450902</t>
  </si>
  <si>
    <t>玉州区</t>
  </si>
  <si>
    <t>450903</t>
  </si>
  <si>
    <t>福绵区</t>
  </si>
  <si>
    <t>450921</t>
  </si>
  <si>
    <t>容县</t>
  </si>
  <si>
    <t>450922</t>
  </si>
  <si>
    <t>陆川县</t>
  </si>
  <si>
    <t>450923</t>
  </si>
  <si>
    <t>博白县</t>
  </si>
  <si>
    <t>450924</t>
  </si>
  <si>
    <t>兴业县</t>
  </si>
  <si>
    <t>450981</t>
  </si>
  <si>
    <t>北流市</t>
  </si>
  <si>
    <t>451000</t>
  </si>
  <si>
    <t>百色市本级</t>
  </si>
  <si>
    <t>451002</t>
  </si>
  <si>
    <t>右江区</t>
  </si>
  <si>
    <t>451003</t>
  </si>
  <si>
    <t>田阳区</t>
  </si>
  <si>
    <t>451022</t>
  </si>
  <si>
    <t>田东县</t>
  </si>
  <si>
    <t>451024</t>
  </si>
  <si>
    <t>德保县</t>
  </si>
  <si>
    <t>451026</t>
  </si>
  <si>
    <t>那坡县</t>
  </si>
  <si>
    <t>451027</t>
  </si>
  <si>
    <t>凌云县</t>
  </si>
  <si>
    <t>451028</t>
  </si>
  <si>
    <t>乐业县</t>
  </si>
  <si>
    <t>451029</t>
  </si>
  <si>
    <t>田林县</t>
  </si>
  <si>
    <t>451030</t>
  </si>
  <si>
    <t>西林县</t>
  </si>
  <si>
    <t>451031</t>
  </si>
  <si>
    <t>隆林各族自治县</t>
  </si>
  <si>
    <t>451081</t>
  </si>
  <si>
    <t>靖西市</t>
  </si>
  <si>
    <t>451082</t>
  </si>
  <si>
    <t>平果市</t>
  </si>
  <si>
    <t>451100</t>
  </si>
  <si>
    <t>贺州市本级</t>
  </si>
  <si>
    <t>451102</t>
  </si>
  <si>
    <t>八步区</t>
  </si>
  <si>
    <t>451103</t>
  </si>
  <si>
    <t>平桂区</t>
  </si>
  <si>
    <t>451121</t>
  </si>
  <si>
    <t>昭平县</t>
  </si>
  <si>
    <t>451122</t>
  </si>
  <si>
    <t>钟山县</t>
  </si>
  <si>
    <t>451123</t>
  </si>
  <si>
    <t>富川瑶族自治县</t>
  </si>
  <si>
    <t>451200</t>
  </si>
  <si>
    <t>河池市本级</t>
  </si>
  <si>
    <t>451202</t>
  </si>
  <si>
    <t>金城江区</t>
  </si>
  <si>
    <t>451203</t>
  </si>
  <si>
    <t>宜州区</t>
  </si>
  <si>
    <t>451221</t>
  </si>
  <si>
    <t>南丹县</t>
  </si>
  <si>
    <t>451222</t>
  </si>
  <si>
    <t>天峨县</t>
  </si>
  <si>
    <t>451223</t>
  </si>
  <si>
    <t>凤山县</t>
  </si>
  <si>
    <t>451224</t>
  </si>
  <si>
    <t>东兰县</t>
  </si>
  <si>
    <t>451225</t>
  </si>
  <si>
    <t>罗城仫佬族自治县</t>
  </si>
  <si>
    <t>451226</t>
  </si>
  <si>
    <t>环江毛南族自治县</t>
  </si>
  <si>
    <t>451227</t>
  </si>
  <si>
    <t>巴马瑶族自治县</t>
  </si>
  <si>
    <t>451228</t>
  </si>
  <si>
    <t>都安瑶族自治县</t>
  </si>
  <si>
    <t>451229</t>
  </si>
  <si>
    <t>大化瑶族自治县</t>
  </si>
  <si>
    <t>451300</t>
  </si>
  <si>
    <t>来宾市本级</t>
  </si>
  <si>
    <t>451302</t>
  </si>
  <si>
    <t>兴宾区</t>
  </si>
  <si>
    <t>451321</t>
  </si>
  <si>
    <t>忻城县</t>
  </si>
  <si>
    <t>451322</t>
  </si>
  <si>
    <t>象州县</t>
  </si>
  <si>
    <t>451323</t>
  </si>
  <si>
    <t>武宣县</t>
  </si>
  <si>
    <t>451324</t>
  </si>
  <si>
    <t>金秀瑶族自治县</t>
  </si>
  <si>
    <t>451381</t>
  </si>
  <si>
    <t>合山市</t>
  </si>
  <si>
    <t>451400</t>
  </si>
  <si>
    <t>崇左市本级</t>
  </si>
  <si>
    <t>451402</t>
  </si>
  <si>
    <t>江州区</t>
  </si>
  <si>
    <t>451421</t>
  </si>
  <si>
    <t>扶绥县</t>
  </si>
  <si>
    <t>451422</t>
  </si>
  <si>
    <t>宁明县</t>
  </si>
  <si>
    <t>451423</t>
  </si>
  <si>
    <t>龙州县</t>
  </si>
  <si>
    <t>451424</t>
  </si>
  <si>
    <t>大新县</t>
  </si>
  <si>
    <t>451425</t>
  </si>
  <si>
    <t>天等县</t>
  </si>
  <si>
    <t>451481</t>
  </si>
  <si>
    <t>凭祥市</t>
  </si>
  <si>
    <t>460000</t>
  </si>
  <si>
    <t>海南省本级</t>
  </si>
  <si>
    <t>460100</t>
  </si>
  <si>
    <t>海口市本级</t>
  </si>
  <si>
    <t>460105</t>
  </si>
  <si>
    <t>秀英区</t>
  </si>
  <si>
    <t>460106</t>
  </si>
  <si>
    <t>460107</t>
  </si>
  <si>
    <t>琼山区</t>
  </si>
  <si>
    <t>460108</t>
  </si>
  <si>
    <t>美兰区</t>
  </si>
  <si>
    <t>460200</t>
  </si>
  <si>
    <t>三亚市本级</t>
  </si>
  <si>
    <t>460202</t>
  </si>
  <si>
    <t>海棠区</t>
  </si>
  <si>
    <t>460203</t>
  </si>
  <si>
    <t>吉阳区</t>
  </si>
  <si>
    <t>460204</t>
  </si>
  <si>
    <t>天涯区</t>
  </si>
  <si>
    <t>460205</t>
  </si>
  <si>
    <t>崖州区</t>
  </si>
  <si>
    <t>460300</t>
  </si>
  <si>
    <t>三沙市本级</t>
  </si>
  <si>
    <t>460302</t>
  </si>
  <si>
    <t>460303</t>
  </si>
  <si>
    <t>西沙区</t>
  </si>
  <si>
    <t>460400</t>
  </si>
  <si>
    <t>儋州市本级</t>
  </si>
  <si>
    <t>469001</t>
  </si>
  <si>
    <t>五指山市</t>
  </si>
  <si>
    <t>469002</t>
  </si>
  <si>
    <t>琼海市</t>
  </si>
  <si>
    <t>469005</t>
  </si>
  <si>
    <t>文昌市</t>
  </si>
  <si>
    <t>469006</t>
  </si>
  <si>
    <t>万宁市</t>
  </si>
  <si>
    <t>469007</t>
  </si>
  <si>
    <t>东方市</t>
  </si>
  <si>
    <t>469021</t>
  </si>
  <si>
    <t>定安县</t>
  </si>
  <si>
    <t>469022</t>
  </si>
  <si>
    <t>屯昌县</t>
  </si>
  <si>
    <t>469023</t>
  </si>
  <si>
    <t>澄迈县</t>
  </si>
  <si>
    <t>469024</t>
  </si>
  <si>
    <t>临高县</t>
  </si>
  <si>
    <t>469025</t>
  </si>
  <si>
    <t>白沙黎族自治县</t>
  </si>
  <si>
    <t>469026</t>
  </si>
  <si>
    <t>昌江黎族自治县</t>
  </si>
  <si>
    <t>469027</t>
  </si>
  <si>
    <t>乐东黎族自治县</t>
  </si>
  <si>
    <t>469028</t>
  </si>
  <si>
    <t>陵水黎族自治县</t>
  </si>
  <si>
    <t>469029</t>
  </si>
  <si>
    <t>保亭黎族苗族自治县</t>
  </si>
  <si>
    <t>469030</t>
  </si>
  <si>
    <t>琼中黎族苗族自治县</t>
  </si>
  <si>
    <t>500000</t>
  </si>
  <si>
    <t>重庆市本级</t>
  </si>
  <si>
    <t>500101</t>
  </si>
  <si>
    <t>万州区</t>
  </si>
  <si>
    <t>500102</t>
  </si>
  <si>
    <t>涪陵区</t>
  </si>
  <si>
    <t>500103</t>
  </si>
  <si>
    <t>渝中区</t>
  </si>
  <si>
    <t>500104</t>
  </si>
  <si>
    <t>大渡口区</t>
  </si>
  <si>
    <t>500105</t>
  </si>
  <si>
    <t>500106</t>
  </si>
  <si>
    <t>沙坪坝区</t>
  </si>
  <si>
    <t>500107</t>
  </si>
  <si>
    <t>九龙坡区</t>
  </si>
  <si>
    <t>500108</t>
  </si>
  <si>
    <t>南岸区</t>
  </si>
  <si>
    <t>500109</t>
  </si>
  <si>
    <t>北碚区</t>
  </si>
  <si>
    <t>500110</t>
  </si>
  <si>
    <t>綦江区</t>
  </si>
  <si>
    <t>500111</t>
  </si>
  <si>
    <t>大足区</t>
  </si>
  <si>
    <t>500112</t>
  </si>
  <si>
    <t>渝北区</t>
  </si>
  <si>
    <t>500113</t>
  </si>
  <si>
    <t>巴南区</t>
  </si>
  <si>
    <t>500114</t>
  </si>
  <si>
    <t>黔江区</t>
  </si>
  <si>
    <t>500115</t>
  </si>
  <si>
    <t>长寿区</t>
  </si>
  <si>
    <t>500116</t>
  </si>
  <si>
    <t>江津区</t>
  </si>
  <si>
    <t>500117</t>
  </si>
  <si>
    <t>合川区</t>
  </si>
  <si>
    <t>500118</t>
  </si>
  <si>
    <t>永川区</t>
  </si>
  <si>
    <t>500119</t>
  </si>
  <si>
    <t>南川区</t>
  </si>
  <si>
    <t>500120</t>
  </si>
  <si>
    <t>璧山区</t>
  </si>
  <si>
    <t>500151</t>
  </si>
  <si>
    <t>铜梁区</t>
  </si>
  <si>
    <t>500152</t>
  </si>
  <si>
    <t>潼南区</t>
  </si>
  <si>
    <t>500153</t>
  </si>
  <si>
    <t>荣昌区</t>
  </si>
  <si>
    <t>500154</t>
  </si>
  <si>
    <t>开州区</t>
  </si>
  <si>
    <t>500155</t>
  </si>
  <si>
    <t>梁平区</t>
  </si>
  <si>
    <t>500156</t>
  </si>
  <si>
    <t>武隆区</t>
  </si>
  <si>
    <t>500229</t>
  </si>
  <si>
    <t>城口县</t>
  </si>
  <si>
    <t>500230</t>
  </si>
  <si>
    <t>丰都县</t>
  </si>
  <si>
    <t>500231</t>
  </si>
  <si>
    <t>垫江县</t>
  </si>
  <si>
    <t>500233</t>
  </si>
  <si>
    <t>忠县</t>
  </si>
  <si>
    <t>500235</t>
  </si>
  <si>
    <t>云阳县</t>
  </si>
  <si>
    <t>500236</t>
  </si>
  <si>
    <t>奉节县</t>
  </si>
  <si>
    <t>500237</t>
  </si>
  <si>
    <t>巫山县</t>
  </si>
  <si>
    <t>500238</t>
  </si>
  <si>
    <t>巫溪县</t>
  </si>
  <si>
    <t>500240</t>
  </si>
  <si>
    <t>石柱土家族自治县</t>
  </si>
  <si>
    <t>500241</t>
  </si>
  <si>
    <t>秀山土家族苗族自治县</t>
  </si>
  <si>
    <t>500242</t>
  </si>
  <si>
    <t>酉阳土家族苗族自治县</t>
  </si>
  <si>
    <t>500243</t>
  </si>
  <si>
    <t>彭水苗族土家族自治县</t>
  </si>
  <si>
    <t>510000</t>
  </si>
  <si>
    <t>四川省本级</t>
  </si>
  <si>
    <t>510100</t>
  </si>
  <si>
    <t>成都市本级</t>
  </si>
  <si>
    <t>510104</t>
  </si>
  <si>
    <t>锦江区</t>
  </si>
  <si>
    <t>510105</t>
  </si>
  <si>
    <t>青羊区</t>
  </si>
  <si>
    <t>510106</t>
  </si>
  <si>
    <t>金牛区</t>
  </si>
  <si>
    <t>510107</t>
  </si>
  <si>
    <t>武侯区</t>
  </si>
  <si>
    <t>510108</t>
  </si>
  <si>
    <t>成华区</t>
  </si>
  <si>
    <t>510112</t>
  </si>
  <si>
    <t>龙泉驿区</t>
  </si>
  <si>
    <t>510113</t>
  </si>
  <si>
    <t>青白江区</t>
  </si>
  <si>
    <t>510114</t>
  </si>
  <si>
    <t>新都区</t>
  </si>
  <si>
    <t>510115</t>
  </si>
  <si>
    <t>温江区</t>
  </si>
  <si>
    <t>510116</t>
  </si>
  <si>
    <t>双流区</t>
  </si>
  <si>
    <t>510117</t>
  </si>
  <si>
    <t>郫都区</t>
  </si>
  <si>
    <t>510118</t>
  </si>
  <si>
    <t>新津区</t>
  </si>
  <si>
    <t>510121</t>
  </si>
  <si>
    <t>金堂县</t>
  </si>
  <si>
    <t>510129</t>
  </si>
  <si>
    <t>大邑县</t>
  </si>
  <si>
    <t>510131</t>
  </si>
  <si>
    <t>蒲江县</t>
  </si>
  <si>
    <t>510181</t>
  </si>
  <si>
    <t>都江堰市</t>
  </si>
  <si>
    <t>510182</t>
  </si>
  <si>
    <t>彭州市</t>
  </si>
  <si>
    <t>510183</t>
  </si>
  <si>
    <t>邛崃市</t>
  </si>
  <si>
    <t>510184</t>
  </si>
  <si>
    <t>崇州市</t>
  </si>
  <si>
    <t>510185</t>
  </si>
  <si>
    <t>简阳市</t>
  </si>
  <si>
    <t>510300</t>
  </si>
  <si>
    <t>自贡市本级</t>
  </si>
  <si>
    <t>510302</t>
  </si>
  <si>
    <t>自流井区</t>
  </si>
  <si>
    <t>510303</t>
  </si>
  <si>
    <t>贡井区</t>
  </si>
  <si>
    <t>510304</t>
  </si>
  <si>
    <t>大安区</t>
  </si>
  <si>
    <t>510311</t>
  </si>
  <si>
    <t>沿滩区</t>
  </si>
  <si>
    <t>510321</t>
  </si>
  <si>
    <t>荣县</t>
  </si>
  <si>
    <t>510322</t>
  </si>
  <si>
    <t>富顺县</t>
  </si>
  <si>
    <t>510400</t>
  </si>
  <si>
    <t>攀枝花市本级</t>
  </si>
  <si>
    <t>510402</t>
  </si>
  <si>
    <t>东区</t>
  </si>
  <si>
    <t>510403</t>
  </si>
  <si>
    <t>西区</t>
  </si>
  <si>
    <t>510411</t>
  </si>
  <si>
    <t>仁和区</t>
  </si>
  <si>
    <t>510421</t>
  </si>
  <si>
    <t>米易县</t>
  </si>
  <si>
    <t>510422</t>
  </si>
  <si>
    <t>盐边县</t>
  </si>
  <si>
    <t>510500</t>
  </si>
  <si>
    <t>泸州市本级</t>
  </si>
  <si>
    <t>510502</t>
  </si>
  <si>
    <t>江阳区</t>
  </si>
  <si>
    <t>510503</t>
  </si>
  <si>
    <t>纳溪区</t>
  </si>
  <si>
    <t>510504</t>
  </si>
  <si>
    <t>龙马潭区</t>
  </si>
  <si>
    <t>510521</t>
  </si>
  <si>
    <t>泸县</t>
  </si>
  <si>
    <t>510522</t>
  </si>
  <si>
    <t>合江县</t>
  </si>
  <si>
    <t>510524</t>
  </si>
  <si>
    <t>叙永县</t>
  </si>
  <si>
    <t>510525</t>
  </si>
  <si>
    <t>古蔺县</t>
  </si>
  <si>
    <t>510600</t>
  </si>
  <si>
    <t>德阳市本级</t>
  </si>
  <si>
    <t>510603</t>
  </si>
  <si>
    <t>旌阳区</t>
  </si>
  <si>
    <t>510604</t>
  </si>
  <si>
    <t>罗江区</t>
  </si>
  <si>
    <t>510623</t>
  </si>
  <si>
    <t>中江县</t>
  </si>
  <si>
    <t>510681</t>
  </si>
  <si>
    <t>广汉市</t>
  </si>
  <si>
    <t>510682</t>
  </si>
  <si>
    <t>什邡市</t>
  </si>
  <si>
    <t>510683</t>
  </si>
  <si>
    <t>绵竹市</t>
  </si>
  <si>
    <t>510700</t>
  </si>
  <si>
    <t>绵阳市本级</t>
  </si>
  <si>
    <t>510703</t>
  </si>
  <si>
    <t>涪城区</t>
  </si>
  <si>
    <t>510704</t>
  </si>
  <si>
    <t>游仙区</t>
  </si>
  <si>
    <t>510705</t>
  </si>
  <si>
    <t>安州区</t>
  </si>
  <si>
    <t>510722</t>
  </si>
  <si>
    <t>三台县</t>
  </si>
  <si>
    <t>510723</t>
  </si>
  <si>
    <t>盐亭县</t>
  </si>
  <si>
    <t>510725</t>
  </si>
  <si>
    <t>梓潼县</t>
  </si>
  <si>
    <t>510726</t>
  </si>
  <si>
    <t>北川羌族自治县</t>
  </si>
  <si>
    <t>510727</t>
  </si>
  <si>
    <t>平武县</t>
  </si>
  <si>
    <t>510781</t>
  </si>
  <si>
    <t>江油市</t>
  </si>
  <si>
    <t>510800</t>
  </si>
  <si>
    <t>广元市本级</t>
  </si>
  <si>
    <t>510802</t>
  </si>
  <si>
    <t>利州区</t>
  </si>
  <si>
    <t>510811</t>
  </si>
  <si>
    <t>昭化区</t>
  </si>
  <si>
    <t>510812</t>
  </si>
  <si>
    <t>朝天区</t>
  </si>
  <si>
    <t>510821</t>
  </si>
  <si>
    <t>旺苍县</t>
  </si>
  <si>
    <t>510822</t>
  </si>
  <si>
    <t>青川县</t>
  </si>
  <si>
    <t>510823</t>
  </si>
  <si>
    <t>剑阁县</t>
  </si>
  <si>
    <t>510824</t>
  </si>
  <si>
    <t>苍溪县</t>
  </si>
  <si>
    <t>510900</t>
  </si>
  <si>
    <t>遂宁市本级</t>
  </si>
  <si>
    <t>510903</t>
  </si>
  <si>
    <t>船山区</t>
  </si>
  <si>
    <t>510904</t>
  </si>
  <si>
    <t>安居区</t>
  </si>
  <si>
    <t>510921</t>
  </si>
  <si>
    <t>蓬溪县</t>
  </si>
  <si>
    <t>510923</t>
  </si>
  <si>
    <t>大英县</t>
  </si>
  <si>
    <t>510981</t>
  </si>
  <si>
    <t>射洪市</t>
  </si>
  <si>
    <t>511000</t>
  </si>
  <si>
    <t>内江市本级</t>
  </si>
  <si>
    <t>511002</t>
  </si>
  <si>
    <t>511011</t>
  </si>
  <si>
    <t>东兴区</t>
  </si>
  <si>
    <t>511024</t>
  </si>
  <si>
    <t>威远县</t>
  </si>
  <si>
    <t>511025</t>
  </si>
  <si>
    <t>资中县</t>
  </si>
  <si>
    <t>511083</t>
  </si>
  <si>
    <t>隆昌市</t>
  </si>
  <si>
    <t>511100</t>
  </si>
  <si>
    <t>乐山市本级</t>
  </si>
  <si>
    <t>511102</t>
  </si>
  <si>
    <t>511111</t>
  </si>
  <si>
    <t>沙湾区</t>
  </si>
  <si>
    <t>511112</t>
  </si>
  <si>
    <t>五通桥区</t>
  </si>
  <si>
    <t>511113</t>
  </si>
  <si>
    <t>金口河区</t>
  </si>
  <si>
    <t>511123</t>
  </si>
  <si>
    <t>犍为县</t>
  </si>
  <si>
    <t>511124</t>
  </si>
  <si>
    <t>井研县</t>
  </si>
  <si>
    <t>511126</t>
  </si>
  <si>
    <t>夹江县</t>
  </si>
  <si>
    <t>511129</t>
  </si>
  <si>
    <t>沐川县</t>
  </si>
  <si>
    <t>511132</t>
  </si>
  <si>
    <t>峨边彝族自治县</t>
  </si>
  <si>
    <t>511133</t>
  </si>
  <si>
    <t>马边彝族自治县</t>
  </si>
  <si>
    <t>511181</t>
  </si>
  <si>
    <t>峨眉山市</t>
  </si>
  <si>
    <t>511300</t>
  </si>
  <si>
    <t>南充市本级</t>
  </si>
  <si>
    <t>511302</t>
  </si>
  <si>
    <t>顺庆区</t>
  </si>
  <si>
    <t>511303</t>
  </si>
  <si>
    <t>高坪区</t>
  </si>
  <si>
    <t>511304</t>
  </si>
  <si>
    <t>嘉陵区</t>
  </si>
  <si>
    <t>511321</t>
  </si>
  <si>
    <t>南部县</t>
  </si>
  <si>
    <t>511322</t>
  </si>
  <si>
    <t>营山县</t>
  </si>
  <si>
    <t>511323</t>
  </si>
  <si>
    <t>蓬安县</t>
  </si>
  <si>
    <t>511324</t>
  </si>
  <si>
    <t>仪陇县</t>
  </si>
  <si>
    <t>511325</t>
  </si>
  <si>
    <t>西充县</t>
  </si>
  <si>
    <t>511381</t>
  </si>
  <si>
    <t>阆中市</t>
  </si>
  <si>
    <t>511400</t>
  </si>
  <si>
    <t>眉山市本级</t>
  </si>
  <si>
    <t>511402</t>
  </si>
  <si>
    <t>东坡区</t>
  </si>
  <si>
    <t>511403</t>
  </si>
  <si>
    <t>彭山区</t>
  </si>
  <si>
    <t>511421</t>
  </si>
  <si>
    <t>仁寿县</t>
  </si>
  <si>
    <t>511423</t>
  </si>
  <si>
    <t>洪雅县</t>
  </si>
  <si>
    <t>511424</t>
  </si>
  <si>
    <t>丹棱县</t>
  </si>
  <si>
    <t>511425</t>
  </si>
  <si>
    <t>青神县</t>
  </si>
  <si>
    <t>511500</t>
  </si>
  <si>
    <t>宜宾市本级</t>
  </si>
  <si>
    <t>511502</t>
  </si>
  <si>
    <t>翠屏区</t>
  </si>
  <si>
    <t>511503</t>
  </si>
  <si>
    <t>南溪区</t>
  </si>
  <si>
    <t>511504</t>
  </si>
  <si>
    <t>叙州区</t>
  </si>
  <si>
    <t>511523</t>
  </si>
  <si>
    <t>江安县</t>
  </si>
  <si>
    <t>511524</t>
  </si>
  <si>
    <t>长宁县</t>
  </si>
  <si>
    <t>511525</t>
  </si>
  <si>
    <t>高县</t>
  </si>
  <si>
    <t>511526</t>
  </si>
  <si>
    <t>珙县</t>
  </si>
  <si>
    <t>511527</t>
  </si>
  <si>
    <t>筠连县</t>
  </si>
  <si>
    <t>511528</t>
  </si>
  <si>
    <t>兴文县</t>
  </si>
  <si>
    <t>511529</t>
  </si>
  <si>
    <t>屏山县</t>
  </si>
  <si>
    <t>511600</t>
  </si>
  <si>
    <t>广安市本级</t>
  </si>
  <si>
    <t>511602</t>
  </si>
  <si>
    <t>广安区</t>
  </si>
  <si>
    <t>511603</t>
  </si>
  <si>
    <t>前锋区</t>
  </si>
  <si>
    <t>511621</t>
  </si>
  <si>
    <t>岳池县</t>
  </si>
  <si>
    <t>511622</t>
  </si>
  <si>
    <t>武胜县</t>
  </si>
  <si>
    <t>511623</t>
  </si>
  <si>
    <t>邻水县</t>
  </si>
  <si>
    <t>511681</t>
  </si>
  <si>
    <t>华蓥市</t>
  </si>
  <si>
    <t>511700</t>
  </si>
  <si>
    <t>达州市本级</t>
  </si>
  <si>
    <t>511702</t>
  </si>
  <si>
    <t>通川区</t>
  </si>
  <si>
    <t>511703</t>
  </si>
  <si>
    <t>达川区</t>
  </si>
  <si>
    <t>511722</t>
  </si>
  <si>
    <t>宣汉县</t>
  </si>
  <si>
    <t>511723</t>
  </si>
  <si>
    <t>开江县</t>
  </si>
  <si>
    <t>511724</t>
  </si>
  <si>
    <t>大竹县</t>
  </si>
  <si>
    <t>511725</t>
  </si>
  <si>
    <t>渠县</t>
  </si>
  <si>
    <t>511781</t>
  </si>
  <si>
    <t>万源市</t>
  </si>
  <si>
    <t>511800</t>
  </si>
  <si>
    <t>雅安市本级</t>
  </si>
  <si>
    <t>511802</t>
  </si>
  <si>
    <t>雨城区</t>
  </si>
  <si>
    <t>511803</t>
  </si>
  <si>
    <t>名山区</t>
  </si>
  <si>
    <t>511822</t>
  </si>
  <si>
    <t>荥经县</t>
  </si>
  <si>
    <t>511823</t>
  </si>
  <si>
    <t>汉源县</t>
  </si>
  <si>
    <t>511824</t>
  </si>
  <si>
    <t>石棉县</t>
  </si>
  <si>
    <t>511825</t>
  </si>
  <si>
    <t>天全县</t>
  </si>
  <si>
    <t>511826</t>
  </si>
  <si>
    <t>芦山县</t>
  </si>
  <si>
    <t>511827</t>
  </si>
  <si>
    <t>宝兴县</t>
  </si>
  <si>
    <t>511900</t>
  </si>
  <si>
    <t>巴中市本级</t>
  </si>
  <si>
    <t>511902</t>
  </si>
  <si>
    <t>巴州区</t>
  </si>
  <si>
    <t>511903</t>
  </si>
  <si>
    <t>恩阳区</t>
  </si>
  <si>
    <t>511921</t>
  </si>
  <si>
    <t>通江县</t>
  </si>
  <si>
    <t>511922</t>
  </si>
  <si>
    <t>南江县</t>
  </si>
  <si>
    <t>511923</t>
  </si>
  <si>
    <t>平昌县</t>
  </si>
  <si>
    <t>512000</t>
  </si>
  <si>
    <t>资阳市本级</t>
  </si>
  <si>
    <t>512002</t>
  </si>
  <si>
    <t>雁江区</t>
  </si>
  <si>
    <t>512021</t>
  </si>
  <si>
    <t>安岳县</t>
  </si>
  <si>
    <t>512022</t>
  </si>
  <si>
    <t>乐至县</t>
  </si>
  <si>
    <t>513200</t>
  </si>
  <si>
    <t>阿坝藏族羌族自治州本级</t>
  </si>
  <si>
    <t>513201</t>
  </si>
  <si>
    <t>马尔康市</t>
  </si>
  <si>
    <t>513221</t>
  </si>
  <si>
    <t>汶川县</t>
  </si>
  <si>
    <t>513222</t>
  </si>
  <si>
    <t>理县</t>
  </si>
  <si>
    <t>513223</t>
  </si>
  <si>
    <t>茂县</t>
  </si>
  <si>
    <t>513224</t>
  </si>
  <si>
    <t>松潘县</t>
  </si>
  <si>
    <t>513225</t>
  </si>
  <si>
    <t>九寨沟县</t>
  </si>
  <si>
    <t>513226</t>
  </si>
  <si>
    <t>金川县</t>
  </si>
  <si>
    <t>513227</t>
  </si>
  <si>
    <t>小金县</t>
  </si>
  <si>
    <t>513228</t>
  </si>
  <si>
    <t>黑水县</t>
  </si>
  <si>
    <t>513230</t>
  </si>
  <si>
    <t>壤塘县</t>
  </si>
  <si>
    <t>513231</t>
  </si>
  <si>
    <t>阿坝县</t>
  </si>
  <si>
    <t>513232</t>
  </si>
  <si>
    <t>若尔盖县</t>
  </si>
  <si>
    <t>513233</t>
  </si>
  <si>
    <t>红原县</t>
  </si>
  <si>
    <t>513300</t>
  </si>
  <si>
    <t>甘孜藏族自治州本级</t>
  </si>
  <si>
    <t>513301</t>
  </si>
  <si>
    <t>康定市</t>
  </si>
  <si>
    <t>513322</t>
  </si>
  <si>
    <t>泸定县</t>
  </si>
  <si>
    <t>513323</t>
  </si>
  <si>
    <t>丹巴县</t>
  </si>
  <si>
    <t>513324</t>
  </si>
  <si>
    <t>九龙县</t>
  </si>
  <si>
    <t>513325</t>
  </si>
  <si>
    <t>雅江县</t>
  </si>
  <si>
    <t>513326</t>
  </si>
  <si>
    <t>道孚县</t>
  </si>
  <si>
    <t>513327</t>
  </si>
  <si>
    <t>炉霍县</t>
  </si>
  <si>
    <t>513328</t>
  </si>
  <si>
    <t>甘孜县</t>
  </si>
  <si>
    <t>513329</t>
  </si>
  <si>
    <t>新龙县</t>
  </si>
  <si>
    <t>513330</t>
  </si>
  <si>
    <t>德格县</t>
  </si>
  <si>
    <t>513331</t>
  </si>
  <si>
    <t>白玉县</t>
  </si>
  <si>
    <t>513332</t>
  </si>
  <si>
    <t>石渠县</t>
  </si>
  <si>
    <t>513333</t>
  </si>
  <si>
    <t>色达县</t>
  </si>
  <si>
    <t>513334</t>
  </si>
  <si>
    <t>理塘县</t>
  </si>
  <si>
    <t>513335</t>
  </si>
  <si>
    <t>巴塘县</t>
  </si>
  <si>
    <t>513336</t>
  </si>
  <si>
    <t>乡城县</t>
  </si>
  <si>
    <t>513337</t>
  </si>
  <si>
    <t>稻城县</t>
  </si>
  <si>
    <t>513338</t>
  </si>
  <si>
    <t>得荣县</t>
  </si>
  <si>
    <t>513400</t>
  </si>
  <si>
    <t>凉山彝族自治州本级</t>
  </si>
  <si>
    <t>513401</t>
  </si>
  <si>
    <t>西昌市</t>
  </si>
  <si>
    <t>513402</t>
  </si>
  <si>
    <t>会理市</t>
  </si>
  <si>
    <t>513422</t>
  </si>
  <si>
    <t>木里藏族自治县</t>
  </si>
  <si>
    <t>513423</t>
  </si>
  <si>
    <t>盐源县</t>
  </si>
  <si>
    <t>513424</t>
  </si>
  <si>
    <t>德昌县</t>
  </si>
  <si>
    <t>513426</t>
  </si>
  <si>
    <t>会东县</t>
  </si>
  <si>
    <t>513427</t>
  </si>
  <si>
    <t>宁南县</t>
  </si>
  <si>
    <t>513428</t>
  </si>
  <si>
    <t>普格县</t>
  </si>
  <si>
    <t>513429</t>
  </si>
  <si>
    <t>布拖县</t>
  </si>
  <si>
    <t>513430</t>
  </si>
  <si>
    <t>金阳县</t>
  </si>
  <si>
    <t>513431</t>
  </si>
  <si>
    <t>昭觉县</t>
  </si>
  <si>
    <t>513432</t>
  </si>
  <si>
    <t>喜德县</t>
  </si>
  <si>
    <t>513433</t>
  </si>
  <si>
    <t>冕宁县</t>
  </si>
  <si>
    <t>513434</t>
  </si>
  <si>
    <t>越西县</t>
  </si>
  <si>
    <t>513435</t>
  </si>
  <si>
    <t>甘洛县</t>
  </si>
  <si>
    <t>513436</t>
  </si>
  <si>
    <t>美姑县</t>
  </si>
  <si>
    <t>513437</t>
  </si>
  <si>
    <t>雷波县</t>
  </si>
  <si>
    <t>520000</t>
  </si>
  <si>
    <t>贵州省本级</t>
  </si>
  <si>
    <t>520100</t>
  </si>
  <si>
    <t>贵阳市本级</t>
  </si>
  <si>
    <t>520102</t>
  </si>
  <si>
    <t>南明区</t>
  </si>
  <si>
    <t>520103</t>
  </si>
  <si>
    <t>云岩区</t>
  </si>
  <si>
    <t>520111</t>
  </si>
  <si>
    <t>花溪区</t>
  </si>
  <si>
    <t>520112</t>
  </si>
  <si>
    <t>乌当区</t>
  </si>
  <si>
    <t>520113</t>
  </si>
  <si>
    <t>520115</t>
  </si>
  <si>
    <t>观山湖区</t>
  </si>
  <si>
    <t>520121</t>
  </si>
  <si>
    <t>开阳县</t>
  </si>
  <si>
    <t>520122</t>
  </si>
  <si>
    <t>息烽县</t>
  </si>
  <si>
    <t>520123</t>
  </si>
  <si>
    <t>修文县</t>
  </si>
  <si>
    <t>520181</t>
  </si>
  <si>
    <t>清镇市</t>
  </si>
  <si>
    <t>520200</t>
  </si>
  <si>
    <t>六盘水市本级</t>
  </si>
  <si>
    <t>520201</t>
  </si>
  <si>
    <t>钟山区</t>
  </si>
  <si>
    <t>520203</t>
  </si>
  <si>
    <t>六枝特区</t>
  </si>
  <si>
    <t>520204</t>
  </si>
  <si>
    <t>水城区</t>
  </si>
  <si>
    <t>520281</t>
  </si>
  <si>
    <t>盘州市</t>
  </si>
  <si>
    <t>520300</t>
  </si>
  <si>
    <t>遵义市本级</t>
  </si>
  <si>
    <t>520302</t>
  </si>
  <si>
    <t>红花岗区</t>
  </si>
  <si>
    <t>520303</t>
  </si>
  <si>
    <t>汇川区</t>
  </si>
  <si>
    <t>520304</t>
  </si>
  <si>
    <t>播州区</t>
  </si>
  <si>
    <t>520322</t>
  </si>
  <si>
    <t>桐梓县</t>
  </si>
  <si>
    <t>520323</t>
  </si>
  <si>
    <t>绥阳县</t>
  </si>
  <si>
    <t>520324</t>
  </si>
  <si>
    <t>正安县</t>
  </si>
  <si>
    <t>520325</t>
  </si>
  <si>
    <t>道真仡佬族苗族自治县</t>
  </si>
  <si>
    <t>520326</t>
  </si>
  <si>
    <t>务川仡佬族苗族自治县</t>
  </si>
  <si>
    <t>520327</t>
  </si>
  <si>
    <t>凤冈县</t>
  </si>
  <si>
    <t>520328</t>
  </si>
  <si>
    <t>湄潭县</t>
  </si>
  <si>
    <t>520329</t>
  </si>
  <si>
    <t>余庆县</t>
  </si>
  <si>
    <t>520330</t>
  </si>
  <si>
    <t>习水县</t>
  </si>
  <si>
    <t>520381</t>
  </si>
  <si>
    <t>赤水市</t>
  </si>
  <si>
    <t>520382</t>
  </si>
  <si>
    <t>仁怀市</t>
  </si>
  <si>
    <t>520400</t>
  </si>
  <si>
    <t>安顺市本级</t>
  </si>
  <si>
    <t>520402</t>
  </si>
  <si>
    <t>西秀区</t>
  </si>
  <si>
    <t>520403</t>
  </si>
  <si>
    <t>平坝区</t>
  </si>
  <si>
    <t>520422</t>
  </si>
  <si>
    <t>普定县</t>
  </si>
  <si>
    <t>520423</t>
  </si>
  <si>
    <t>镇宁布依族苗族自治县</t>
  </si>
  <si>
    <t>520424</t>
  </si>
  <si>
    <t>关岭布依族苗族自治县</t>
  </si>
  <si>
    <t>520425</t>
  </si>
  <si>
    <t>紫云苗族布依族自治县</t>
  </si>
  <si>
    <t>520500</t>
  </si>
  <si>
    <t>毕节市本级</t>
  </si>
  <si>
    <t>520502</t>
  </si>
  <si>
    <t>七星关区</t>
  </si>
  <si>
    <t>520521</t>
  </si>
  <si>
    <t>大方县</t>
  </si>
  <si>
    <t>520523</t>
  </si>
  <si>
    <t>金沙县</t>
  </si>
  <si>
    <t>520524</t>
  </si>
  <si>
    <t>织金县</t>
  </si>
  <si>
    <t>520525</t>
  </si>
  <si>
    <t>纳雍县</t>
  </si>
  <si>
    <t>520526</t>
  </si>
  <si>
    <t>威宁彝族回族苗族自治县</t>
  </si>
  <si>
    <t>520527</t>
  </si>
  <si>
    <t>赫章县</t>
  </si>
  <si>
    <t>520581</t>
  </si>
  <si>
    <t>黔西市</t>
  </si>
  <si>
    <t>520600</t>
  </si>
  <si>
    <t>铜仁市本级</t>
  </si>
  <si>
    <t>520602</t>
  </si>
  <si>
    <t>碧江区</t>
  </si>
  <si>
    <t>520603</t>
  </si>
  <si>
    <t>万山区</t>
  </si>
  <si>
    <t>520621</t>
  </si>
  <si>
    <t>江口县</t>
  </si>
  <si>
    <t>520622</t>
  </si>
  <si>
    <t>玉屏侗族自治县</t>
  </si>
  <si>
    <t>520623</t>
  </si>
  <si>
    <t>石阡县</t>
  </si>
  <si>
    <t>520624</t>
  </si>
  <si>
    <t>思南县</t>
  </si>
  <si>
    <t>520625</t>
  </si>
  <si>
    <t>印江土家族苗族自治县</t>
  </si>
  <si>
    <t>520626</t>
  </si>
  <si>
    <t>德江县</t>
  </si>
  <si>
    <t>520627</t>
  </si>
  <si>
    <t>沿河土家族自治县</t>
  </si>
  <si>
    <t>520628</t>
  </si>
  <si>
    <t>松桃苗族自治县</t>
  </si>
  <si>
    <t>522300</t>
  </si>
  <si>
    <t>黔西南布依族苗族自治州本级</t>
  </si>
  <si>
    <t>522301</t>
  </si>
  <si>
    <t>兴义市</t>
  </si>
  <si>
    <t>522302</t>
  </si>
  <si>
    <t>兴仁市</t>
  </si>
  <si>
    <t>522323</t>
  </si>
  <si>
    <t>普安县</t>
  </si>
  <si>
    <t>522324</t>
  </si>
  <si>
    <t>晴隆县</t>
  </si>
  <si>
    <t>522325</t>
  </si>
  <si>
    <t>贞丰县</t>
  </si>
  <si>
    <t>522326</t>
  </si>
  <si>
    <t>望谟县</t>
  </si>
  <si>
    <t>522327</t>
  </si>
  <si>
    <t>册亨县</t>
  </si>
  <si>
    <t>522328</t>
  </si>
  <si>
    <t>安龙县</t>
  </si>
  <si>
    <t>522600</t>
  </si>
  <si>
    <t>黔东南苗族侗族自治州本级</t>
  </si>
  <si>
    <t>522601</t>
  </si>
  <si>
    <t>凯里市</t>
  </si>
  <si>
    <t>522622</t>
  </si>
  <si>
    <t>黄平县</t>
  </si>
  <si>
    <t>522623</t>
  </si>
  <si>
    <t>施秉县</t>
  </si>
  <si>
    <t>522624</t>
  </si>
  <si>
    <t>三穗县</t>
  </si>
  <si>
    <t>522625</t>
  </si>
  <si>
    <t>镇远县</t>
  </si>
  <si>
    <t>522626</t>
  </si>
  <si>
    <t>岑巩县</t>
  </si>
  <si>
    <t>522627</t>
  </si>
  <si>
    <t>天柱县</t>
  </si>
  <si>
    <t>522628</t>
  </si>
  <si>
    <t>锦屏县</t>
  </si>
  <si>
    <t>522629</t>
  </si>
  <si>
    <t>剑河县</t>
  </si>
  <si>
    <t>522630</t>
  </si>
  <si>
    <t>台江县</t>
  </si>
  <si>
    <t>522631</t>
  </si>
  <si>
    <t>黎平县</t>
  </si>
  <si>
    <t>522632</t>
  </si>
  <si>
    <t>榕江县</t>
  </si>
  <si>
    <t>522633</t>
  </si>
  <si>
    <t>从江县</t>
  </si>
  <si>
    <t>522634</t>
  </si>
  <si>
    <t>雷山县</t>
  </si>
  <si>
    <t>522635</t>
  </si>
  <si>
    <t>麻江县</t>
  </si>
  <si>
    <t>522636</t>
  </si>
  <si>
    <t>丹寨县</t>
  </si>
  <si>
    <t>522700</t>
  </si>
  <si>
    <t>黔南布依族苗族自治州本级</t>
  </si>
  <si>
    <t>522701</t>
  </si>
  <si>
    <t>都匀市</t>
  </si>
  <si>
    <t>522702</t>
  </si>
  <si>
    <t>福泉市</t>
  </si>
  <si>
    <t>522722</t>
  </si>
  <si>
    <t>荔波县</t>
  </si>
  <si>
    <t>522723</t>
  </si>
  <si>
    <t>贵定县</t>
  </si>
  <si>
    <t>522725</t>
  </si>
  <si>
    <t>瓮安县</t>
  </si>
  <si>
    <t>522726</t>
  </si>
  <si>
    <t>独山县</t>
  </si>
  <si>
    <t>522727</t>
  </si>
  <si>
    <t>平塘县</t>
  </si>
  <si>
    <t>522728</t>
  </si>
  <si>
    <t>罗甸县</t>
  </si>
  <si>
    <t>522729</t>
  </si>
  <si>
    <t>长顺县</t>
  </si>
  <si>
    <t>522730</t>
  </si>
  <si>
    <t>龙里县</t>
  </si>
  <si>
    <t>522731</t>
  </si>
  <si>
    <t>惠水县</t>
  </si>
  <si>
    <t>522732</t>
  </si>
  <si>
    <t>三都水族自治县</t>
  </si>
  <si>
    <t>530000</t>
  </si>
  <si>
    <t>云南省本级</t>
  </si>
  <si>
    <t>530100</t>
  </si>
  <si>
    <t>昆明市本级</t>
  </si>
  <si>
    <t>530102</t>
  </si>
  <si>
    <t>五华区</t>
  </si>
  <si>
    <t>530103</t>
  </si>
  <si>
    <t>盘龙区</t>
  </si>
  <si>
    <t>530111</t>
  </si>
  <si>
    <t>官渡区</t>
  </si>
  <si>
    <t>530112</t>
  </si>
  <si>
    <t>西山区</t>
  </si>
  <si>
    <t>530113</t>
  </si>
  <si>
    <t>东川区</t>
  </si>
  <si>
    <t>530114</t>
  </si>
  <si>
    <t>呈贡区</t>
  </si>
  <si>
    <t>530115</t>
  </si>
  <si>
    <t>晋宁区</t>
  </si>
  <si>
    <t>530124</t>
  </si>
  <si>
    <t>富民县</t>
  </si>
  <si>
    <t>530125</t>
  </si>
  <si>
    <t>宜良县</t>
  </si>
  <si>
    <t>530126</t>
  </si>
  <si>
    <t>石林彝族自治县</t>
  </si>
  <si>
    <t>530127</t>
  </si>
  <si>
    <t>嵩明县</t>
  </si>
  <si>
    <t>530128</t>
  </si>
  <si>
    <t>禄劝彝族苗族自治县</t>
  </si>
  <si>
    <t>530129</t>
  </si>
  <si>
    <t>寻甸回族彝族自治县</t>
  </si>
  <si>
    <t>530181</t>
  </si>
  <si>
    <t>安宁市</t>
  </si>
  <si>
    <t>530300</t>
  </si>
  <si>
    <t>曲靖市本级</t>
  </si>
  <si>
    <t>530302</t>
  </si>
  <si>
    <t>麒麟区</t>
  </si>
  <si>
    <t>530303</t>
  </si>
  <si>
    <t>沾益区</t>
  </si>
  <si>
    <t>530304</t>
  </si>
  <si>
    <t>马龙区</t>
  </si>
  <si>
    <t>530322</t>
  </si>
  <si>
    <t>陆良县</t>
  </si>
  <si>
    <t>530323</t>
  </si>
  <si>
    <t>师宗县</t>
  </si>
  <si>
    <t>530324</t>
  </si>
  <si>
    <t>罗平县</t>
  </si>
  <si>
    <t>530325</t>
  </si>
  <si>
    <t>富源县</t>
  </si>
  <si>
    <t>530326</t>
  </si>
  <si>
    <t>会泽县</t>
  </si>
  <si>
    <t>530381</t>
  </si>
  <si>
    <t>宣威市</t>
  </si>
  <si>
    <t>530400</t>
  </si>
  <si>
    <t>玉溪市本级</t>
  </si>
  <si>
    <t>530402</t>
  </si>
  <si>
    <t>红塔区</t>
  </si>
  <si>
    <t>530403</t>
  </si>
  <si>
    <t>江川区</t>
  </si>
  <si>
    <t>530423</t>
  </si>
  <si>
    <t>通海县</t>
  </si>
  <si>
    <t>530424</t>
  </si>
  <si>
    <t>华宁县</t>
  </si>
  <si>
    <t>530425</t>
  </si>
  <si>
    <t>易门县</t>
  </si>
  <si>
    <t>530426</t>
  </si>
  <si>
    <t>峨山彝族自治县</t>
  </si>
  <si>
    <t>530427</t>
  </si>
  <si>
    <t>新平彝族傣族自治县</t>
  </si>
  <si>
    <t>530428</t>
  </si>
  <si>
    <t>元江哈尼族彝族傣族自治县</t>
  </si>
  <si>
    <t>530481</t>
  </si>
  <si>
    <t>澄江市</t>
  </si>
  <si>
    <t>530500</t>
  </si>
  <si>
    <t>保山市本级</t>
  </si>
  <si>
    <t>530502</t>
  </si>
  <si>
    <t>隆阳区</t>
  </si>
  <si>
    <t>530521</t>
  </si>
  <si>
    <t>施甸县</t>
  </si>
  <si>
    <t>530523</t>
  </si>
  <si>
    <t>龙陵县</t>
  </si>
  <si>
    <t>530524</t>
  </si>
  <si>
    <t>昌宁县</t>
  </si>
  <si>
    <t>530581</t>
  </si>
  <si>
    <t>腾冲市</t>
  </si>
  <si>
    <t>530600</t>
  </si>
  <si>
    <t>昭通市本级</t>
  </si>
  <si>
    <t>530602</t>
  </si>
  <si>
    <t>昭阳区</t>
  </si>
  <si>
    <t>530621</t>
  </si>
  <si>
    <t>鲁甸县</t>
  </si>
  <si>
    <t>530622</t>
  </si>
  <si>
    <t>巧家县</t>
  </si>
  <si>
    <t>530623</t>
  </si>
  <si>
    <t>盐津县</t>
  </si>
  <si>
    <t>530624</t>
  </si>
  <si>
    <t>大关县</t>
  </si>
  <si>
    <t>530625</t>
  </si>
  <si>
    <t>永善县</t>
  </si>
  <si>
    <t>530626</t>
  </si>
  <si>
    <t>绥江县</t>
  </si>
  <si>
    <t>530627</t>
  </si>
  <si>
    <t>镇雄县</t>
  </si>
  <si>
    <t>530628</t>
  </si>
  <si>
    <t>彝良县</t>
  </si>
  <si>
    <t>530629</t>
  </si>
  <si>
    <t>威信县</t>
  </si>
  <si>
    <t>530681</t>
  </si>
  <si>
    <t>水富市</t>
  </si>
  <si>
    <t>530700</t>
  </si>
  <si>
    <t>丽江市本级</t>
  </si>
  <si>
    <t>530702</t>
  </si>
  <si>
    <t>古城区</t>
  </si>
  <si>
    <t>530721</t>
  </si>
  <si>
    <t>玉龙纳西族自治县</t>
  </si>
  <si>
    <t>530722</t>
  </si>
  <si>
    <t>永胜县</t>
  </si>
  <si>
    <t>530723</t>
  </si>
  <si>
    <t>华坪县</t>
  </si>
  <si>
    <t>530724</t>
  </si>
  <si>
    <t>宁蒗彝族自治县</t>
  </si>
  <si>
    <t>530800</t>
  </si>
  <si>
    <t>普洱市本级</t>
  </si>
  <si>
    <t>530802</t>
  </si>
  <si>
    <t>思茅区</t>
  </si>
  <si>
    <t>530821</t>
  </si>
  <si>
    <t>宁洱哈尼族彝族自治县</t>
  </si>
  <si>
    <t>530822</t>
  </si>
  <si>
    <t>墨江哈尼族自治县</t>
  </si>
  <si>
    <t>530823</t>
  </si>
  <si>
    <t>景东彝族自治县</t>
  </si>
  <si>
    <t>530824</t>
  </si>
  <si>
    <t>景谷傣族彝族自治县</t>
  </si>
  <si>
    <t>530825</t>
  </si>
  <si>
    <t>镇沅彝族哈尼族拉祜族自治县</t>
  </si>
  <si>
    <t>530826</t>
  </si>
  <si>
    <t>江城哈尼族彝族自治县</t>
  </si>
  <si>
    <t>530827</t>
  </si>
  <si>
    <t>孟连傣族拉祜族佤族自治县</t>
  </si>
  <si>
    <t>530828</t>
  </si>
  <si>
    <t>澜沧拉祜族自治县</t>
  </si>
  <si>
    <t>530829</t>
  </si>
  <si>
    <t>西盟佤族自治县</t>
  </si>
  <si>
    <t>530900</t>
  </si>
  <si>
    <t>临沧市本级</t>
  </si>
  <si>
    <t>530902</t>
  </si>
  <si>
    <t>临翔区</t>
  </si>
  <si>
    <t>530921</t>
  </si>
  <si>
    <t>凤庆县</t>
  </si>
  <si>
    <t>530922</t>
  </si>
  <si>
    <t>云县</t>
  </si>
  <si>
    <t>530923</t>
  </si>
  <si>
    <t>永德县</t>
  </si>
  <si>
    <t>530924</t>
  </si>
  <si>
    <t>镇康县</t>
  </si>
  <si>
    <t>530925</t>
  </si>
  <si>
    <t>双江拉祜族佤族布朗族傣族自治县</t>
  </si>
  <si>
    <t>530926</t>
  </si>
  <si>
    <t>耿马傣族佤族自治县</t>
  </si>
  <si>
    <t>530927</t>
  </si>
  <si>
    <t>沧源佤族自治县</t>
  </si>
  <si>
    <t>532300</t>
  </si>
  <si>
    <t>楚雄彝族自治州本级</t>
  </si>
  <si>
    <t>532301</t>
  </si>
  <si>
    <t>楚雄市</t>
  </si>
  <si>
    <t>532302</t>
  </si>
  <si>
    <t>禄丰市</t>
  </si>
  <si>
    <t>532322</t>
  </si>
  <si>
    <t>双柏县</t>
  </si>
  <si>
    <t>532323</t>
  </si>
  <si>
    <t>牟定县</t>
  </si>
  <si>
    <t>532324</t>
  </si>
  <si>
    <t>南华县</t>
  </si>
  <si>
    <t>532325</t>
  </si>
  <si>
    <t>姚安县</t>
  </si>
  <si>
    <t>532326</t>
  </si>
  <si>
    <t>大姚县</t>
  </si>
  <si>
    <t>532327</t>
  </si>
  <si>
    <t>永仁县</t>
  </si>
  <si>
    <t>532328</t>
  </si>
  <si>
    <t>元谋县</t>
  </si>
  <si>
    <t>532329</t>
  </si>
  <si>
    <t>武定县</t>
  </si>
  <si>
    <t>532500</t>
  </si>
  <si>
    <t>红河哈尼族彝族自治州本级</t>
  </si>
  <si>
    <t>532501</t>
  </si>
  <si>
    <t>个旧市</t>
  </si>
  <si>
    <t>532502</t>
  </si>
  <si>
    <t>开远市</t>
  </si>
  <si>
    <t>532503</t>
  </si>
  <si>
    <t>蒙自市</t>
  </si>
  <si>
    <t>532504</t>
  </si>
  <si>
    <t>弥勒市</t>
  </si>
  <si>
    <t>532523</t>
  </si>
  <si>
    <t>屏边苗族自治县</t>
  </si>
  <si>
    <t>532524</t>
  </si>
  <si>
    <t>建水县</t>
  </si>
  <si>
    <t>532525</t>
  </si>
  <si>
    <t>石屏县</t>
  </si>
  <si>
    <t>532527</t>
  </si>
  <si>
    <t>泸西县</t>
  </si>
  <si>
    <t>532528</t>
  </si>
  <si>
    <t>元阳县</t>
  </si>
  <si>
    <t>532529</t>
  </si>
  <si>
    <t>红河县</t>
  </si>
  <si>
    <t>532530</t>
  </si>
  <si>
    <t>金平苗族瑶族傣族自治县</t>
  </si>
  <si>
    <t>532531</t>
  </si>
  <si>
    <t>绿春县</t>
  </si>
  <si>
    <t>532532</t>
  </si>
  <si>
    <t>河口瑶族自治县</t>
  </si>
  <si>
    <t>532600</t>
  </si>
  <si>
    <t>文山壮族苗族自治州本级</t>
  </si>
  <si>
    <t>532601</t>
  </si>
  <si>
    <t>文山市</t>
  </si>
  <si>
    <t>532622</t>
  </si>
  <si>
    <t>砚山县</t>
  </si>
  <si>
    <t>532623</t>
  </si>
  <si>
    <t>西畴县</t>
  </si>
  <si>
    <t>532624</t>
  </si>
  <si>
    <t>麻栗坡县</t>
  </si>
  <si>
    <t>532625</t>
  </si>
  <si>
    <t>马关县</t>
  </si>
  <si>
    <t>532626</t>
  </si>
  <si>
    <t>丘北县</t>
  </si>
  <si>
    <t>532627</t>
  </si>
  <si>
    <t>广南县</t>
  </si>
  <si>
    <t>532628</t>
  </si>
  <si>
    <t>富宁县</t>
  </si>
  <si>
    <t>532800</t>
  </si>
  <si>
    <t>西双版纳傣族自治州本级</t>
  </si>
  <si>
    <t>532801</t>
  </si>
  <si>
    <t>景洪市</t>
  </si>
  <si>
    <t>532822</t>
  </si>
  <si>
    <t>勐海县</t>
  </si>
  <si>
    <t>532823</t>
  </si>
  <si>
    <t>勐腊县</t>
  </si>
  <si>
    <t>532900</t>
  </si>
  <si>
    <t>大理白族自治州本级</t>
  </si>
  <si>
    <t>532901</t>
  </si>
  <si>
    <t>大理市</t>
  </si>
  <si>
    <t>532922</t>
  </si>
  <si>
    <t>漾濞彝族自治县</t>
  </si>
  <si>
    <t>532923</t>
  </si>
  <si>
    <t>祥云县</t>
  </si>
  <si>
    <t>532924</t>
  </si>
  <si>
    <t>宾川县</t>
  </si>
  <si>
    <t>532925</t>
  </si>
  <si>
    <t>弥渡县</t>
  </si>
  <si>
    <t>532926</t>
  </si>
  <si>
    <t>南涧彝族自治县</t>
  </si>
  <si>
    <t>532927</t>
  </si>
  <si>
    <t>巍山彝族回族自治县</t>
  </si>
  <si>
    <t>532928</t>
  </si>
  <si>
    <t>永平县</t>
  </si>
  <si>
    <t>532929</t>
  </si>
  <si>
    <t>云龙县</t>
  </si>
  <si>
    <t>532930</t>
  </si>
  <si>
    <t>洱源县</t>
  </si>
  <si>
    <t>532931</t>
  </si>
  <si>
    <t>剑川县</t>
  </si>
  <si>
    <t>532932</t>
  </si>
  <si>
    <t>鹤庆县</t>
  </si>
  <si>
    <t>533100</t>
  </si>
  <si>
    <t>德宏傣族景颇族自治州本级</t>
  </si>
  <si>
    <t>533102</t>
  </si>
  <si>
    <t>瑞丽市</t>
  </si>
  <si>
    <t>533103</t>
  </si>
  <si>
    <t>芒市</t>
  </si>
  <si>
    <t>533122</t>
  </si>
  <si>
    <t>梁河县</t>
  </si>
  <si>
    <t>533123</t>
  </si>
  <si>
    <t>盈江县</t>
  </si>
  <si>
    <t>533124</t>
  </si>
  <si>
    <t>陇川县</t>
  </si>
  <si>
    <t>533300</t>
  </si>
  <si>
    <t>怒江傈僳族自治州本级</t>
  </si>
  <si>
    <t>533301</t>
  </si>
  <si>
    <t>泸水市</t>
  </si>
  <si>
    <t>533323</t>
  </si>
  <si>
    <t>福贡县</t>
  </si>
  <si>
    <t>533324</t>
  </si>
  <si>
    <t>贡山独龙族怒族自治县</t>
  </si>
  <si>
    <t>533325</t>
  </si>
  <si>
    <t>兰坪白族普米族自治县</t>
  </si>
  <si>
    <t>533400</t>
  </si>
  <si>
    <t>迪庆藏族自治州本级</t>
  </si>
  <si>
    <t>533401</t>
  </si>
  <si>
    <t>香格里拉市</t>
  </si>
  <si>
    <t>533422</t>
  </si>
  <si>
    <t>德钦县</t>
  </si>
  <si>
    <t>533423</t>
  </si>
  <si>
    <t>维西傈僳族自治县</t>
  </si>
  <si>
    <t>540000</t>
  </si>
  <si>
    <t>西藏自治区本级</t>
  </si>
  <si>
    <t>540100</t>
  </si>
  <si>
    <t>拉萨市本级</t>
  </si>
  <si>
    <t>540102</t>
  </si>
  <si>
    <t>城关区</t>
  </si>
  <si>
    <t>540103</t>
  </si>
  <si>
    <t>堆龙德庆区</t>
  </si>
  <si>
    <t>540104</t>
  </si>
  <si>
    <t>达孜区</t>
  </si>
  <si>
    <t>540121</t>
  </si>
  <si>
    <t>林周县</t>
  </si>
  <si>
    <t>540122</t>
  </si>
  <si>
    <t>当雄县</t>
  </si>
  <si>
    <t>540123</t>
  </si>
  <si>
    <t>尼木县</t>
  </si>
  <si>
    <t>540124</t>
  </si>
  <si>
    <t>曲水县</t>
  </si>
  <si>
    <t>540127</t>
  </si>
  <si>
    <t>墨竹工卡县</t>
  </si>
  <si>
    <t>540200</t>
  </si>
  <si>
    <t>日喀则市本级</t>
  </si>
  <si>
    <t>540202</t>
  </si>
  <si>
    <t>桑珠孜区</t>
  </si>
  <si>
    <t>540221</t>
  </si>
  <si>
    <t>南木林县</t>
  </si>
  <si>
    <t>540222</t>
  </si>
  <si>
    <t>江孜县</t>
  </si>
  <si>
    <t>540223</t>
  </si>
  <si>
    <t>定日县</t>
  </si>
  <si>
    <t>540224</t>
  </si>
  <si>
    <t>萨迦县</t>
  </si>
  <si>
    <t>540225</t>
  </si>
  <si>
    <t>拉孜县</t>
  </si>
  <si>
    <t>540226</t>
  </si>
  <si>
    <t>昂仁县</t>
  </si>
  <si>
    <t>540227</t>
  </si>
  <si>
    <t>谢通门县</t>
  </si>
  <si>
    <t>540228</t>
  </si>
  <si>
    <t>白朗县</t>
  </si>
  <si>
    <t>540229</t>
  </si>
  <si>
    <t>仁布县</t>
  </si>
  <si>
    <t>540230</t>
  </si>
  <si>
    <t>康马县</t>
  </si>
  <si>
    <t>540231</t>
  </si>
  <si>
    <t>定结县</t>
  </si>
  <si>
    <t>540232</t>
  </si>
  <si>
    <t>仲巴县</t>
  </si>
  <si>
    <t>540233</t>
  </si>
  <si>
    <t>亚东县</t>
  </si>
  <si>
    <t>540234</t>
  </si>
  <si>
    <t>吉隆县</t>
  </si>
  <si>
    <t>540235</t>
  </si>
  <si>
    <t>聂拉木县</t>
  </si>
  <si>
    <t>540236</t>
  </si>
  <si>
    <t>萨嘎县</t>
  </si>
  <si>
    <t>540237</t>
  </si>
  <si>
    <t>岗巴县</t>
  </si>
  <si>
    <t>540300</t>
  </si>
  <si>
    <t>昌都市本级</t>
  </si>
  <si>
    <t>540302</t>
  </si>
  <si>
    <t>卡若区</t>
  </si>
  <si>
    <t>540321</t>
  </si>
  <si>
    <t>江达县</t>
  </si>
  <si>
    <t>540322</t>
  </si>
  <si>
    <t>贡觉县</t>
  </si>
  <si>
    <t>540323</t>
  </si>
  <si>
    <t>类乌齐县</t>
  </si>
  <si>
    <t>540324</t>
  </si>
  <si>
    <t>丁青县</t>
  </si>
  <si>
    <t>540325</t>
  </si>
  <si>
    <t>察雅县</t>
  </si>
  <si>
    <t>540326</t>
  </si>
  <si>
    <t>八宿县</t>
  </si>
  <si>
    <t>540327</t>
  </si>
  <si>
    <t>左贡县</t>
  </si>
  <si>
    <t>540328</t>
  </si>
  <si>
    <t>芒康县</t>
  </si>
  <si>
    <t>540329</t>
  </si>
  <si>
    <t>洛隆县</t>
  </si>
  <si>
    <t>540330</t>
  </si>
  <si>
    <t>边坝县</t>
  </si>
  <si>
    <t>540400</t>
  </si>
  <si>
    <t>林芝市本级</t>
  </si>
  <si>
    <t>540402</t>
  </si>
  <si>
    <t>巴宜区</t>
  </si>
  <si>
    <t>540421</t>
  </si>
  <si>
    <t>工布江达县</t>
  </si>
  <si>
    <t>540422</t>
  </si>
  <si>
    <t>米林县</t>
  </si>
  <si>
    <t>540423</t>
  </si>
  <si>
    <t>墨脱县</t>
  </si>
  <si>
    <t>540424</t>
  </si>
  <si>
    <t>波密县</t>
  </si>
  <si>
    <t>540425</t>
  </si>
  <si>
    <t>察隅县</t>
  </si>
  <si>
    <t>540426</t>
  </si>
  <si>
    <t>朗县</t>
  </si>
  <si>
    <t>540500</t>
  </si>
  <si>
    <t>山南市本级</t>
  </si>
  <si>
    <t>540502</t>
  </si>
  <si>
    <t>乃东区</t>
  </si>
  <si>
    <t>540521</t>
  </si>
  <si>
    <t>扎囊县</t>
  </si>
  <si>
    <t>540522</t>
  </si>
  <si>
    <t>贡嘎县</t>
  </si>
  <si>
    <t>540523</t>
  </si>
  <si>
    <t>桑日县</t>
  </si>
  <si>
    <t>540524</t>
  </si>
  <si>
    <t>琼结县</t>
  </si>
  <si>
    <t>540525</t>
  </si>
  <si>
    <t>曲松县</t>
  </si>
  <si>
    <t>540526</t>
  </si>
  <si>
    <t>措美县</t>
  </si>
  <si>
    <t>540527</t>
  </si>
  <si>
    <t>洛扎县</t>
  </si>
  <si>
    <t>540528</t>
  </si>
  <si>
    <t>加查县</t>
  </si>
  <si>
    <t>540529</t>
  </si>
  <si>
    <t>隆子县</t>
  </si>
  <si>
    <t>540530</t>
  </si>
  <si>
    <t>错那县</t>
  </si>
  <si>
    <t>540531</t>
  </si>
  <si>
    <t>浪卡子县</t>
  </si>
  <si>
    <t>540600</t>
  </si>
  <si>
    <t>那曲市本级</t>
  </si>
  <si>
    <t>540602</t>
  </si>
  <si>
    <t>色尼区</t>
  </si>
  <si>
    <t>540621</t>
  </si>
  <si>
    <t>嘉黎县</t>
  </si>
  <si>
    <t>540622</t>
  </si>
  <si>
    <t>比如县</t>
  </si>
  <si>
    <t>540623</t>
  </si>
  <si>
    <t>聂荣县</t>
  </si>
  <si>
    <t>540624</t>
  </si>
  <si>
    <t>安多县</t>
  </si>
  <si>
    <t>540625</t>
  </si>
  <si>
    <t>申扎县</t>
  </si>
  <si>
    <t>540626</t>
  </si>
  <si>
    <t>索县</t>
  </si>
  <si>
    <t>540627</t>
  </si>
  <si>
    <t>班戈县</t>
  </si>
  <si>
    <t>540628</t>
  </si>
  <si>
    <t>巴青县</t>
  </si>
  <si>
    <t>540629</t>
  </si>
  <si>
    <t>尼玛县</t>
  </si>
  <si>
    <t>540630</t>
  </si>
  <si>
    <t>双湖县</t>
  </si>
  <si>
    <t>542500</t>
  </si>
  <si>
    <t>阿里地区本级</t>
  </si>
  <si>
    <t>542521</t>
  </si>
  <si>
    <t>普兰县</t>
  </si>
  <si>
    <t>542522</t>
  </si>
  <si>
    <t>札达县</t>
  </si>
  <si>
    <t>542523</t>
  </si>
  <si>
    <t>噶尔县</t>
  </si>
  <si>
    <t>542524</t>
  </si>
  <si>
    <t>日土县</t>
  </si>
  <si>
    <t>542525</t>
  </si>
  <si>
    <t>革吉县</t>
  </si>
  <si>
    <t>542526</t>
  </si>
  <si>
    <t>改则县</t>
  </si>
  <si>
    <t>542527</t>
  </si>
  <si>
    <t>措勤县</t>
  </si>
  <si>
    <t>610000</t>
  </si>
  <si>
    <t>陕西省本级</t>
  </si>
  <si>
    <t>610100</t>
  </si>
  <si>
    <t>西安市本级</t>
  </si>
  <si>
    <t>610102</t>
  </si>
  <si>
    <t>610103</t>
  </si>
  <si>
    <t>碑林区</t>
  </si>
  <si>
    <t>610104</t>
  </si>
  <si>
    <t>莲湖区</t>
  </si>
  <si>
    <t>610111</t>
  </si>
  <si>
    <t>灞桥区</t>
  </si>
  <si>
    <t>610112</t>
  </si>
  <si>
    <t>未央区</t>
  </si>
  <si>
    <t>610113</t>
  </si>
  <si>
    <t>雁塔区</t>
  </si>
  <si>
    <t>610114</t>
  </si>
  <si>
    <t>阎良区</t>
  </si>
  <si>
    <t>610115</t>
  </si>
  <si>
    <t>临潼区</t>
  </si>
  <si>
    <t>610116</t>
  </si>
  <si>
    <t>610117</t>
  </si>
  <si>
    <t>高陵区</t>
  </si>
  <si>
    <t>610118</t>
  </si>
  <si>
    <t>鄠邑区</t>
  </si>
  <si>
    <t>610122</t>
  </si>
  <si>
    <t>蓝田县</t>
  </si>
  <si>
    <t>610124</t>
  </si>
  <si>
    <t>周至县</t>
  </si>
  <si>
    <t>610200</t>
  </si>
  <si>
    <t>铜川市本级</t>
  </si>
  <si>
    <t>610202</t>
  </si>
  <si>
    <t>王益区</t>
  </si>
  <si>
    <t>610203</t>
  </si>
  <si>
    <t>印台区</t>
  </si>
  <si>
    <t>610204</t>
  </si>
  <si>
    <t>耀州区</t>
  </si>
  <si>
    <t>610222</t>
  </si>
  <si>
    <t>宜君县</t>
  </si>
  <si>
    <t>610300</t>
  </si>
  <si>
    <t>宝鸡市本级</t>
  </si>
  <si>
    <t>610302</t>
  </si>
  <si>
    <t>渭滨区</t>
  </si>
  <si>
    <t>610303</t>
  </si>
  <si>
    <t>金台区</t>
  </si>
  <si>
    <t>610304</t>
  </si>
  <si>
    <t>陈仓区</t>
  </si>
  <si>
    <t>610305</t>
  </si>
  <si>
    <t>凤翔区</t>
  </si>
  <si>
    <t>610323</t>
  </si>
  <si>
    <t>岐山县</t>
  </si>
  <si>
    <t>610324</t>
  </si>
  <si>
    <t>扶风县</t>
  </si>
  <si>
    <t>610326</t>
  </si>
  <si>
    <t>眉县</t>
  </si>
  <si>
    <t>610327</t>
  </si>
  <si>
    <t>陇县</t>
  </si>
  <si>
    <t>610328</t>
  </si>
  <si>
    <t>千阳县</t>
  </si>
  <si>
    <t>610329</t>
  </si>
  <si>
    <t>麟游县</t>
  </si>
  <si>
    <t>610330</t>
  </si>
  <si>
    <t>凤县</t>
  </si>
  <si>
    <t>610331</t>
  </si>
  <si>
    <t>太白县</t>
  </si>
  <si>
    <t>610400</t>
  </si>
  <si>
    <t>咸阳市本级</t>
  </si>
  <si>
    <t>610402</t>
  </si>
  <si>
    <t>秦都区</t>
  </si>
  <si>
    <t>610404</t>
  </si>
  <si>
    <t>渭城区</t>
  </si>
  <si>
    <t>610422</t>
  </si>
  <si>
    <t>三原县</t>
  </si>
  <si>
    <t>610423</t>
  </si>
  <si>
    <t>泾阳县</t>
  </si>
  <si>
    <t>610424</t>
  </si>
  <si>
    <t>乾县</t>
  </si>
  <si>
    <t>610425</t>
  </si>
  <si>
    <t>礼泉县</t>
  </si>
  <si>
    <t>610426</t>
  </si>
  <si>
    <t>永寿县</t>
  </si>
  <si>
    <t>610428</t>
  </si>
  <si>
    <t>长武县</t>
  </si>
  <si>
    <t>610429</t>
  </si>
  <si>
    <t>旬邑县</t>
  </si>
  <si>
    <t>610430</t>
  </si>
  <si>
    <t>淳化县</t>
  </si>
  <si>
    <t>610431</t>
  </si>
  <si>
    <t>武功县</t>
  </si>
  <si>
    <t>610481</t>
  </si>
  <si>
    <t>兴平市</t>
  </si>
  <si>
    <t>610482</t>
  </si>
  <si>
    <t>彬州市</t>
  </si>
  <si>
    <t>610500</t>
  </si>
  <si>
    <t>渭南市本级</t>
  </si>
  <si>
    <t>610502</t>
  </si>
  <si>
    <t>临渭区</t>
  </si>
  <si>
    <t>610503</t>
  </si>
  <si>
    <t>华州区</t>
  </si>
  <si>
    <t>610522</t>
  </si>
  <si>
    <t>潼关县</t>
  </si>
  <si>
    <t>610523</t>
  </si>
  <si>
    <t>大荔县</t>
  </si>
  <si>
    <t>610524</t>
  </si>
  <si>
    <t>合阳县</t>
  </si>
  <si>
    <t>610525</t>
  </si>
  <si>
    <t>澄城县</t>
  </si>
  <si>
    <t>610526</t>
  </si>
  <si>
    <t>蒲城县</t>
  </si>
  <si>
    <t>610527</t>
  </si>
  <si>
    <t>白水县</t>
  </si>
  <si>
    <t>610528</t>
  </si>
  <si>
    <t>富平县</t>
  </si>
  <si>
    <t>610581</t>
  </si>
  <si>
    <t>韩城市</t>
  </si>
  <si>
    <t>610582</t>
  </si>
  <si>
    <t>华阴市</t>
  </si>
  <si>
    <t>610600</t>
  </si>
  <si>
    <t>延安市本级</t>
  </si>
  <si>
    <t>610602</t>
  </si>
  <si>
    <t>宝塔区</t>
  </si>
  <si>
    <t>610603</t>
  </si>
  <si>
    <t>安塞区</t>
  </si>
  <si>
    <t>610621</t>
  </si>
  <si>
    <t>延长县</t>
  </si>
  <si>
    <t>610622</t>
  </si>
  <si>
    <t>延川县</t>
  </si>
  <si>
    <t>610625</t>
  </si>
  <si>
    <t>志丹县</t>
  </si>
  <si>
    <t>610626</t>
  </si>
  <si>
    <t>吴起县</t>
  </si>
  <si>
    <t>610627</t>
  </si>
  <si>
    <t>甘泉县</t>
  </si>
  <si>
    <t>610628</t>
  </si>
  <si>
    <t>富县</t>
  </si>
  <si>
    <t>610629</t>
  </si>
  <si>
    <t>洛川县</t>
  </si>
  <si>
    <t>610630</t>
  </si>
  <si>
    <t>宜川县</t>
  </si>
  <si>
    <t>610631</t>
  </si>
  <si>
    <t>黄龙县</t>
  </si>
  <si>
    <t>610632</t>
  </si>
  <si>
    <t>黄陵县</t>
  </si>
  <si>
    <t>610681</t>
  </si>
  <si>
    <t>子长市</t>
  </si>
  <si>
    <t>610700</t>
  </si>
  <si>
    <t>汉中市本级</t>
  </si>
  <si>
    <t>610702</t>
  </si>
  <si>
    <t>汉台区</t>
  </si>
  <si>
    <t>610703</t>
  </si>
  <si>
    <t>南郑区</t>
  </si>
  <si>
    <t>610722</t>
  </si>
  <si>
    <t>城固县</t>
  </si>
  <si>
    <t>610723</t>
  </si>
  <si>
    <t>洋县</t>
  </si>
  <si>
    <t>610724</t>
  </si>
  <si>
    <t>西乡县</t>
  </si>
  <si>
    <t>610725</t>
  </si>
  <si>
    <t>勉县</t>
  </si>
  <si>
    <t>610726</t>
  </si>
  <si>
    <t>宁强县</t>
  </si>
  <si>
    <t>610727</t>
  </si>
  <si>
    <t>略阳县</t>
  </si>
  <si>
    <t>610728</t>
  </si>
  <si>
    <t>镇巴县</t>
  </si>
  <si>
    <t>610729</t>
  </si>
  <si>
    <t>留坝县</t>
  </si>
  <si>
    <t>610730</t>
  </si>
  <si>
    <t>佛坪县</t>
  </si>
  <si>
    <t>610800</t>
  </si>
  <si>
    <t>榆林市本级</t>
  </si>
  <si>
    <t>610802</t>
  </si>
  <si>
    <t>榆阳区</t>
  </si>
  <si>
    <t>610803</t>
  </si>
  <si>
    <t>横山区</t>
  </si>
  <si>
    <t>610822</t>
  </si>
  <si>
    <t>府谷县</t>
  </si>
  <si>
    <t>610824</t>
  </si>
  <si>
    <t>靖边县</t>
  </si>
  <si>
    <t>610825</t>
  </si>
  <si>
    <t>定边县</t>
  </si>
  <si>
    <t>610826</t>
  </si>
  <si>
    <t>绥德县</t>
  </si>
  <si>
    <t>610827</t>
  </si>
  <si>
    <t>米脂县</t>
  </si>
  <si>
    <t>610828</t>
  </si>
  <si>
    <t>佳县</t>
  </si>
  <si>
    <t>610829</t>
  </si>
  <si>
    <t>吴堡县</t>
  </si>
  <si>
    <t>610830</t>
  </si>
  <si>
    <t>清涧县</t>
  </si>
  <si>
    <t>610831</t>
  </si>
  <si>
    <t>子洲县</t>
  </si>
  <si>
    <t>610881</t>
  </si>
  <si>
    <t>神木市</t>
  </si>
  <si>
    <t>610900</t>
  </si>
  <si>
    <t>安康市本级</t>
  </si>
  <si>
    <t>610902</t>
  </si>
  <si>
    <t>汉滨区</t>
  </si>
  <si>
    <t>610921</t>
  </si>
  <si>
    <t>汉阴县</t>
  </si>
  <si>
    <t>610922</t>
  </si>
  <si>
    <t>石泉县</t>
  </si>
  <si>
    <t>610923</t>
  </si>
  <si>
    <t>宁陕县</t>
  </si>
  <si>
    <t>610924</t>
  </si>
  <si>
    <t>紫阳县</t>
  </si>
  <si>
    <t>610925</t>
  </si>
  <si>
    <t>岚皋县</t>
  </si>
  <si>
    <t>610926</t>
  </si>
  <si>
    <t>平利县</t>
  </si>
  <si>
    <t>610927</t>
  </si>
  <si>
    <t>镇坪县</t>
  </si>
  <si>
    <t>610929</t>
  </si>
  <si>
    <t>白河县</t>
  </si>
  <si>
    <t>610981</t>
  </si>
  <si>
    <t>旬阳市</t>
  </si>
  <si>
    <t>611000</t>
  </si>
  <si>
    <t>商洛市本级</t>
  </si>
  <si>
    <t>611002</t>
  </si>
  <si>
    <t>商州区</t>
  </si>
  <si>
    <t>611021</t>
  </si>
  <si>
    <t>洛南县</t>
  </si>
  <si>
    <t>611022</t>
  </si>
  <si>
    <t>丹凤县</t>
  </si>
  <si>
    <t>611023</t>
  </si>
  <si>
    <t>商南县</t>
  </si>
  <si>
    <t>611024</t>
  </si>
  <si>
    <t>山阳县</t>
  </si>
  <si>
    <t>611025</t>
  </si>
  <si>
    <t>镇安县</t>
  </si>
  <si>
    <t>611026</t>
  </si>
  <si>
    <t>柞水县</t>
  </si>
  <si>
    <t>611100</t>
  </si>
  <si>
    <t>杨凌农业高新技术产业示范区本级</t>
  </si>
  <si>
    <t>611101</t>
  </si>
  <si>
    <t>杨陵区</t>
  </si>
  <si>
    <t>620000</t>
  </si>
  <si>
    <t>甘肃省本级</t>
  </si>
  <si>
    <t>620100</t>
  </si>
  <si>
    <t>兰州市本级</t>
  </si>
  <si>
    <t>620102</t>
  </si>
  <si>
    <t>620103</t>
  </si>
  <si>
    <t>七里河区</t>
  </si>
  <si>
    <t>620104</t>
  </si>
  <si>
    <t>西固区</t>
  </si>
  <si>
    <t>620105</t>
  </si>
  <si>
    <t>安宁区</t>
  </si>
  <si>
    <t>620111</t>
  </si>
  <si>
    <t>红古区</t>
  </si>
  <si>
    <t>620121</t>
  </si>
  <si>
    <t>永登县</t>
  </si>
  <si>
    <t>620122</t>
  </si>
  <si>
    <t>皋兰县</t>
  </si>
  <si>
    <t>620123</t>
  </si>
  <si>
    <t>榆中县</t>
  </si>
  <si>
    <t>620200</t>
  </si>
  <si>
    <t>嘉峪关市本级</t>
  </si>
  <si>
    <t>620300</t>
  </si>
  <si>
    <t>金昌市本级</t>
  </si>
  <si>
    <t>620302</t>
  </si>
  <si>
    <t>金川区</t>
  </si>
  <si>
    <t>620321</t>
  </si>
  <si>
    <t>永昌县</t>
  </si>
  <si>
    <t>620400</t>
  </si>
  <si>
    <t>白银市本级</t>
  </si>
  <si>
    <t>620402</t>
  </si>
  <si>
    <t>白银区</t>
  </si>
  <si>
    <t>620403</t>
  </si>
  <si>
    <t>平川区</t>
  </si>
  <si>
    <t>620421</t>
  </si>
  <si>
    <t>靖远县</t>
  </si>
  <si>
    <t>620422</t>
  </si>
  <si>
    <t>会宁县</t>
  </si>
  <si>
    <t>620423</t>
  </si>
  <si>
    <t>景泰县</t>
  </si>
  <si>
    <t>620500</t>
  </si>
  <si>
    <t>天水市本级</t>
  </si>
  <si>
    <t>620502</t>
  </si>
  <si>
    <t>秦州区</t>
  </si>
  <si>
    <t>620503</t>
  </si>
  <si>
    <t>麦积区</t>
  </si>
  <si>
    <t>620521</t>
  </si>
  <si>
    <t>清水县</t>
  </si>
  <si>
    <t>620522</t>
  </si>
  <si>
    <t>秦安县</t>
  </si>
  <si>
    <t>620523</t>
  </si>
  <si>
    <t>甘谷县</t>
  </si>
  <si>
    <t>620524</t>
  </si>
  <si>
    <t>武山县</t>
  </si>
  <si>
    <t>620525</t>
  </si>
  <si>
    <t>张家川回族自治县</t>
  </si>
  <si>
    <t>620600</t>
  </si>
  <si>
    <t>武威市本级</t>
  </si>
  <si>
    <t>620602</t>
  </si>
  <si>
    <t>凉州区</t>
  </si>
  <si>
    <t>620621</t>
  </si>
  <si>
    <t>民勤县</t>
  </si>
  <si>
    <t>620622</t>
  </si>
  <si>
    <t>古浪县</t>
  </si>
  <si>
    <t>620623</t>
  </si>
  <si>
    <t>天祝藏族自治县</t>
  </si>
  <si>
    <t>620700</t>
  </si>
  <si>
    <t>张掖市本级</t>
  </si>
  <si>
    <t>620702</t>
  </si>
  <si>
    <t>甘州区</t>
  </si>
  <si>
    <t>620721</t>
  </si>
  <si>
    <t>肃南裕固族自治县</t>
  </si>
  <si>
    <t>620722</t>
  </si>
  <si>
    <t>民乐县</t>
  </si>
  <si>
    <t>620723</t>
  </si>
  <si>
    <t>临泽县</t>
  </si>
  <si>
    <t>620724</t>
  </si>
  <si>
    <t>高台县</t>
  </si>
  <si>
    <t>620725</t>
  </si>
  <si>
    <t>山丹县</t>
  </si>
  <si>
    <t>620800</t>
  </si>
  <si>
    <t>平凉市本级</t>
  </si>
  <si>
    <t>620802</t>
  </si>
  <si>
    <t>崆峒区</t>
  </si>
  <si>
    <t>620821</t>
  </si>
  <si>
    <t>泾川县</t>
  </si>
  <si>
    <t>620822</t>
  </si>
  <si>
    <t>灵台县</t>
  </si>
  <si>
    <t>620823</t>
  </si>
  <si>
    <t>崇信县</t>
  </si>
  <si>
    <t>620825</t>
  </si>
  <si>
    <t>庄浪县</t>
  </si>
  <si>
    <t>620826</t>
  </si>
  <si>
    <t>静宁县</t>
  </si>
  <si>
    <t>620881</t>
  </si>
  <si>
    <t>华亭市</t>
  </si>
  <si>
    <t>620900</t>
  </si>
  <si>
    <t>酒泉市本级</t>
  </si>
  <si>
    <t>620902</t>
  </si>
  <si>
    <t>肃州区</t>
  </si>
  <si>
    <t>620921</t>
  </si>
  <si>
    <t>金塔县</t>
  </si>
  <si>
    <t>620922</t>
  </si>
  <si>
    <t>瓜州县</t>
  </si>
  <si>
    <t>620923</t>
  </si>
  <si>
    <t>肃北蒙古族自治县</t>
  </si>
  <si>
    <t>620924</t>
  </si>
  <si>
    <t>阿克塞哈萨克族自治县</t>
  </si>
  <si>
    <t>620981</t>
  </si>
  <si>
    <t>玉门市</t>
  </si>
  <si>
    <t>620982</t>
  </si>
  <si>
    <t>敦煌市</t>
  </si>
  <si>
    <t>621000</t>
  </si>
  <si>
    <t>庆阳市本级</t>
  </si>
  <si>
    <t>621002</t>
  </si>
  <si>
    <t>西峰区</t>
  </si>
  <si>
    <t>621021</t>
  </si>
  <si>
    <t>庆城县</t>
  </si>
  <si>
    <t>621022</t>
  </si>
  <si>
    <t>环县</t>
  </si>
  <si>
    <t>621023</t>
  </si>
  <si>
    <t>华池县</t>
  </si>
  <si>
    <t>621024</t>
  </si>
  <si>
    <t>合水县</t>
  </si>
  <si>
    <t>621025</t>
  </si>
  <si>
    <t>正宁县</t>
  </si>
  <si>
    <t>621026</t>
  </si>
  <si>
    <t>宁县</t>
  </si>
  <si>
    <t>621027</t>
  </si>
  <si>
    <t>镇原县</t>
  </si>
  <si>
    <t>621100</t>
  </si>
  <si>
    <t>定西市本级</t>
  </si>
  <si>
    <t>621102</t>
  </si>
  <si>
    <t>安定区</t>
  </si>
  <si>
    <t>621121</t>
  </si>
  <si>
    <t>通渭县</t>
  </si>
  <si>
    <t>621122</t>
  </si>
  <si>
    <t>陇西县</t>
  </si>
  <si>
    <t>621123</t>
  </si>
  <si>
    <t>渭源县</t>
  </si>
  <si>
    <t>621124</t>
  </si>
  <si>
    <t>临洮县</t>
  </si>
  <si>
    <t>621125</t>
  </si>
  <si>
    <t>漳县</t>
  </si>
  <si>
    <t>621126</t>
  </si>
  <si>
    <t>岷县</t>
  </si>
  <si>
    <t>621200</t>
  </si>
  <si>
    <t>陇南市本级</t>
  </si>
  <si>
    <t>621202</t>
  </si>
  <si>
    <t>武都区</t>
  </si>
  <si>
    <t>621221</t>
  </si>
  <si>
    <t>成县</t>
  </si>
  <si>
    <t>621222</t>
  </si>
  <si>
    <t>文县</t>
  </si>
  <si>
    <t>621223</t>
  </si>
  <si>
    <t>宕昌县</t>
  </si>
  <si>
    <t>621224</t>
  </si>
  <si>
    <t>康县</t>
  </si>
  <si>
    <t>621225</t>
  </si>
  <si>
    <t>西和县</t>
  </si>
  <si>
    <t>621226</t>
  </si>
  <si>
    <t>礼县</t>
  </si>
  <si>
    <t>621227</t>
  </si>
  <si>
    <t>徽县</t>
  </si>
  <si>
    <t>621228</t>
  </si>
  <si>
    <t>两当县</t>
  </si>
  <si>
    <t>622900</t>
  </si>
  <si>
    <t>临夏回族自治州本级</t>
  </si>
  <si>
    <t>622901</t>
  </si>
  <si>
    <t>临夏市</t>
  </si>
  <si>
    <t>622921</t>
  </si>
  <si>
    <t>临夏县</t>
  </si>
  <si>
    <t>622922</t>
  </si>
  <si>
    <t>康乐县</t>
  </si>
  <si>
    <t>622923</t>
  </si>
  <si>
    <t>永靖县</t>
  </si>
  <si>
    <t>622924</t>
  </si>
  <si>
    <t>广河县</t>
  </si>
  <si>
    <t>622925</t>
  </si>
  <si>
    <t>和政县</t>
  </si>
  <si>
    <t>622926</t>
  </si>
  <si>
    <t>东乡族自治县</t>
  </si>
  <si>
    <t>622927</t>
  </si>
  <si>
    <t>积石山保安族东乡族撒拉族自治县</t>
  </si>
  <si>
    <t>623000</t>
  </si>
  <si>
    <t>甘南藏族自治州本级</t>
  </si>
  <si>
    <t>623001</t>
  </si>
  <si>
    <t>合作市</t>
  </si>
  <si>
    <t>623021</t>
  </si>
  <si>
    <t>临潭县</t>
  </si>
  <si>
    <t>623022</t>
  </si>
  <si>
    <t>卓尼县</t>
  </si>
  <si>
    <t>623023</t>
  </si>
  <si>
    <t>舟曲县</t>
  </si>
  <si>
    <t>623024</t>
  </si>
  <si>
    <t>迭部县</t>
  </si>
  <si>
    <t>623025</t>
  </si>
  <si>
    <t>玛曲县</t>
  </si>
  <si>
    <t>623026</t>
  </si>
  <si>
    <t>碌曲县</t>
  </si>
  <si>
    <t>623027</t>
  </si>
  <si>
    <t>夏河县</t>
  </si>
  <si>
    <t>630000</t>
  </si>
  <si>
    <t>青海省本级</t>
  </si>
  <si>
    <t>630100</t>
  </si>
  <si>
    <t>西宁市本级</t>
  </si>
  <si>
    <t>630102</t>
  </si>
  <si>
    <t>城东区</t>
  </si>
  <si>
    <t>630103</t>
  </si>
  <si>
    <t>630104</t>
  </si>
  <si>
    <t>城西区</t>
  </si>
  <si>
    <t>630105</t>
  </si>
  <si>
    <t>城北区</t>
  </si>
  <si>
    <t>630106</t>
  </si>
  <si>
    <t>湟中区</t>
  </si>
  <si>
    <t>630121</t>
  </si>
  <si>
    <t>大通回族土族自治县</t>
  </si>
  <si>
    <t>630123</t>
  </si>
  <si>
    <t>湟源县</t>
  </si>
  <si>
    <t>630200</t>
  </si>
  <si>
    <t>海东市本级</t>
  </si>
  <si>
    <t>630202</t>
  </si>
  <si>
    <t>乐都区</t>
  </si>
  <si>
    <t>630203</t>
  </si>
  <si>
    <t>平安区</t>
  </si>
  <si>
    <t>630222</t>
  </si>
  <si>
    <t>民和回族土族自治县</t>
  </si>
  <si>
    <t>630223</t>
  </si>
  <si>
    <t>互助土族自治县</t>
  </si>
  <si>
    <t>630224</t>
  </si>
  <si>
    <t>化隆回族自治县</t>
  </si>
  <si>
    <t>630225</t>
  </si>
  <si>
    <t>循化撒拉族自治县</t>
  </si>
  <si>
    <t>632200</t>
  </si>
  <si>
    <t>海北藏族自治州本级</t>
  </si>
  <si>
    <t>632221</t>
  </si>
  <si>
    <t>门源回族自治县</t>
  </si>
  <si>
    <t>632222</t>
  </si>
  <si>
    <t>祁连县</t>
  </si>
  <si>
    <t>632223</t>
  </si>
  <si>
    <t>海晏县</t>
  </si>
  <si>
    <t>632224</t>
  </si>
  <si>
    <t>刚察县</t>
  </si>
  <si>
    <t>632300</t>
  </si>
  <si>
    <t>黄南藏族自治州本级</t>
  </si>
  <si>
    <t>632301</t>
  </si>
  <si>
    <t>同仁市</t>
  </si>
  <si>
    <t>632322</t>
  </si>
  <si>
    <t>尖扎县</t>
  </si>
  <si>
    <t>632323</t>
  </si>
  <si>
    <t>泽库县</t>
  </si>
  <si>
    <t>632324</t>
  </si>
  <si>
    <t>河南蒙古族自治县</t>
  </si>
  <si>
    <t>632500</t>
  </si>
  <si>
    <t>海南藏族自治州本级</t>
  </si>
  <si>
    <t>632521</t>
  </si>
  <si>
    <t>共和县</t>
  </si>
  <si>
    <t>632522</t>
  </si>
  <si>
    <t>同德县</t>
  </si>
  <si>
    <t>632523</t>
  </si>
  <si>
    <t>贵德县</t>
  </si>
  <si>
    <t>632524</t>
  </si>
  <si>
    <t>兴海县</t>
  </si>
  <si>
    <t>632525</t>
  </si>
  <si>
    <t>贵南县</t>
  </si>
  <si>
    <t>632600</t>
  </si>
  <si>
    <t>果洛藏族自治州本级</t>
  </si>
  <si>
    <t>632621</t>
  </si>
  <si>
    <t>玛沁县</t>
  </si>
  <si>
    <t>632622</t>
  </si>
  <si>
    <t>班玛县</t>
  </si>
  <si>
    <t>632623</t>
  </si>
  <si>
    <t>甘德县</t>
  </si>
  <si>
    <t>632624</t>
  </si>
  <si>
    <t>达日县</t>
  </si>
  <si>
    <t>632625</t>
  </si>
  <si>
    <t>久治县</t>
  </si>
  <si>
    <t>632626</t>
  </si>
  <si>
    <t>玛多县</t>
  </si>
  <si>
    <t>632700</t>
  </si>
  <si>
    <t>玉树藏族自治州本级</t>
  </si>
  <si>
    <t>632701</t>
  </si>
  <si>
    <t>玉树市</t>
  </si>
  <si>
    <t>632722</t>
  </si>
  <si>
    <t>杂多县</t>
  </si>
  <si>
    <t>632723</t>
  </si>
  <si>
    <t>称多县</t>
  </si>
  <si>
    <t>632724</t>
  </si>
  <si>
    <t>治多县</t>
  </si>
  <si>
    <t>632725</t>
  </si>
  <si>
    <t>囊谦县</t>
  </si>
  <si>
    <t>632726</t>
  </si>
  <si>
    <t>曲麻莱县</t>
  </si>
  <si>
    <t>632800</t>
  </si>
  <si>
    <t>海西蒙古族藏族自治州本级</t>
  </si>
  <si>
    <t>632801</t>
  </si>
  <si>
    <t>格尔木市</t>
  </si>
  <si>
    <t>632802</t>
  </si>
  <si>
    <t>德令哈市</t>
  </si>
  <si>
    <t>632803</t>
  </si>
  <si>
    <t>茫崖市</t>
  </si>
  <si>
    <t>632821</t>
  </si>
  <si>
    <t>乌兰县</t>
  </si>
  <si>
    <t>632822</t>
  </si>
  <si>
    <t>都兰县</t>
  </si>
  <si>
    <t>632823</t>
  </si>
  <si>
    <t>天峻县</t>
  </si>
  <si>
    <t>632857</t>
  </si>
  <si>
    <t>大柴旦行政委员会</t>
  </si>
  <si>
    <t>640000</t>
  </si>
  <si>
    <t>宁夏回族自治区本级</t>
  </si>
  <si>
    <t>640100</t>
  </si>
  <si>
    <t>银川市本级</t>
  </si>
  <si>
    <t>640104</t>
  </si>
  <si>
    <t>兴庆区</t>
  </si>
  <si>
    <t>640105</t>
  </si>
  <si>
    <t>西夏区</t>
  </si>
  <si>
    <t>640106</t>
  </si>
  <si>
    <t>金凤区</t>
  </si>
  <si>
    <t>640121</t>
  </si>
  <si>
    <t>永宁县</t>
  </si>
  <si>
    <t>640122</t>
  </si>
  <si>
    <t>贺兰县</t>
  </si>
  <si>
    <t>640181</t>
  </si>
  <si>
    <t>灵武市</t>
  </si>
  <si>
    <t>640200</t>
  </si>
  <si>
    <t>石嘴山市本级</t>
  </si>
  <si>
    <t>640202</t>
  </si>
  <si>
    <t>大武口区</t>
  </si>
  <si>
    <t>640205</t>
  </si>
  <si>
    <t>惠农区</t>
  </si>
  <si>
    <t>640221</t>
  </si>
  <si>
    <t>平罗县</t>
  </si>
  <si>
    <t>640300</t>
  </si>
  <si>
    <t>吴忠市本级</t>
  </si>
  <si>
    <t>640302</t>
  </si>
  <si>
    <t>利通区</t>
  </si>
  <si>
    <t>640303</t>
  </si>
  <si>
    <t>红寺堡区</t>
  </si>
  <si>
    <t>640323</t>
  </si>
  <si>
    <t>盐池县</t>
  </si>
  <si>
    <t>640324</t>
  </si>
  <si>
    <t>同心县</t>
  </si>
  <si>
    <t>640381</t>
  </si>
  <si>
    <t>青铜峡市</t>
  </si>
  <si>
    <t>640400</t>
  </si>
  <si>
    <t>固原市本级</t>
  </si>
  <si>
    <t>640402</t>
  </si>
  <si>
    <t>原州区</t>
  </si>
  <si>
    <t>640422</t>
  </si>
  <si>
    <t>西吉县</t>
  </si>
  <si>
    <t>640423</t>
  </si>
  <si>
    <t>隆德县</t>
  </si>
  <si>
    <t>640424</t>
  </si>
  <si>
    <t>泾源县</t>
  </si>
  <si>
    <t>640425</t>
  </si>
  <si>
    <t>彭阳县</t>
  </si>
  <si>
    <t>640500</t>
  </si>
  <si>
    <t>中卫市本级</t>
  </si>
  <si>
    <t>640502</t>
  </si>
  <si>
    <t>沙坡头区</t>
  </si>
  <si>
    <t>640521</t>
  </si>
  <si>
    <t>中宁县</t>
  </si>
  <si>
    <t>640522</t>
  </si>
  <si>
    <t>海原县</t>
  </si>
  <si>
    <t>650000</t>
  </si>
  <si>
    <t>新疆维吾尔自治区本级</t>
  </si>
  <si>
    <t>650100</t>
  </si>
  <si>
    <t>乌鲁木齐市本级</t>
  </si>
  <si>
    <t>650102</t>
  </si>
  <si>
    <t>天山区</t>
  </si>
  <si>
    <t>650103</t>
  </si>
  <si>
    <t>沙依巴克区</t>
  </si>
  <si>
    <t>650104</t>
  </si>
  <si>
    <t>新市区</t>
  </si>
  <si>
    <t>650105</t>
  </si>
  <si>
    <t>水磨沟区</t>
  </si>
  <si>
    <t>650106</t>
  </si>
  <si>
    <t>头屯河区</t>
  </si>
  <si>
    <t>650107</t>
  </si>
  <si>
    <t>达坂城区</t>
  </si>
  <si>
    <t>650109</t>
  </si>
  <si>
    <t>米东区</t>
  </si>
  <si>
    <t>650121</t>
  </si>
  <si>
    <t>乌鲁木齐县</t>
  </si>
  <si>
    <t>650200</t>
  </si>
  <si>
    <t>克拉玛依市本级</t>
  </si>
  <si>
    <t>650202</t>
  </si>
  <si>
    <t>独山子区</t>
  </si>
  <si>
    <t>650203</t>
  </si>
  <si>
    <t>克拉玛依区</t>
  </si>
  <si>
    <t>650204</t>
  </si>
  <si>
    <t>白碱滩区</t>
  </si>
  <si>
    <t>650205</t>
  </si>
  <si>
    <t>乌尔禾区</t>
  </si>
  <si>
    <t>650400</t>
  </si>
  <si>
    <t>吐鲁番市本级</t>
  </si>
  <si>
    <t>650402</t>
  </si>
  <si>
    <t>高昌区</t>
  </si>
  <si>
    <t>650421</t>
  </si>
  <si>
    <t>鄯善县</t>
  </si>
  <si>
    <t>650422</t>
  </si>
  <si>
    <t>托克逊县</t>
  </si>
  <si>
    <t>650500</t>
  </si>
  <si>
    <t>哈密市本级</t>
  </si>
  <si>
    <t>650502</t>
  </si>
  <si>
    <t>伊州区</t>
  </si>
  <si>
    <t>650521</t>
  </si>
  <si>
    <t>巴里坤哈萨克自治县</t>
  </si>
  <si>
    <t>650522</t>
  </si>
  <si>
    <t>伊吾县</t>
  </si>
  <si>
    <t>652300</t>
  </si>
  <si>
    <t>昌吉回族自治州本级</t>
  </si>
  <si>
    <t>652301</t>
  </si>
  <si>
    <t>昌吉市</t>
  </si>
  <si>
    <t>652302</t>
  </si>
  <si>
    <t>阜康市</t>
  </si>
  <si>
    <t>652323</t>
  </si>
  <si>
    <t>呼图壁县</t>
  </si>
  <si>
    <t>652324</t>
  </si>
  <si>
    <t>玛纳斯县</t>
  </si>
  <si>
    <t>652325</t>
  </si>
  <si>
    <t>奇台县</t>
  </si>
  <si>
    <t>652327</t>
  </si>
  <si>
    <t>吉木萨尔县</t>
  </si>
  <si>
    <t>652328</t>
  </si>
  <si>
    <t>木垒哈萨克自治县</t>
  </si>
  <si>
    <t>652700</t>
  </si>
  <si>
    <t>博尔塔拉蒙古自治州本级</t>
  </si>
  <si>
    <t>652701</t>
  </si>
  <si>
    <t>博乐市</t>
  </si>
  <si>
    <t>652702</t>
  </si>
  <si>
    <t>阿拉山口市</t>
  </si>
  <si>
    <t>652722</t>
  </si>
  <si>
    <t>精河县</t>
  </si>
  <si>
    <t>652723</t>
  </si>
  <si>
    <t>温泉县</t>
  </si>
  <si>
    <t>652800</t>
  </si>
  <si>
    <t>巴音郭楞蒙古自治州本级</t>
  </si>
  <si>
    <t>652801</t>
  </si>
  <si>
    <t>库尔勒市</t>
  </si>
  <si>
    <t>652822</t>
  </si>
  <si>
    <t>轮台县</t>
  </si>
  <si>
    <t>652823</t>
  </si>
  <si>
    <t>尉犁县</t>
  </si>
  <si>
    <t>652824</t>
  </si>
  <si>
    <t>若羌县</t>
  </si>
  <si>
    <t>652825</t>
  </si>
  <si>
    <t>且末县</t>
  </si>
  <si>
    <t>652826</t>
  </si>
  <si>
    <t>焉耆回族自治县</t>
  </si>
  <si>
    <t>652827</t>
  </si>
  <si>
    <t>和静县</t>
  </si>
  <si>
    <t>652828</t>
  </si>
  <si>
    <t>和硕县</t>
  </si>
  <si>
    <t>652829</t>
  </si>
  <si>
    <t>博湖县</t>
  </si>
  <si>
    <t>652900</t>
  </si>
  <si>
    <t>阿克苏地区本级</t>
  </si>
  <si>
    <t>652901</t>
  </si>
  <si>
    <t>阿克苏市</t>
  </si>
  <si>
    <t>652902</t>
  </si>
  <si>
    <t>库车市</t>
  </si>
  <si>
    <t>652922</t>
  </si>
  <si>
    <t>温宿县</t>
  </si>
  <si>
    <t>652924</t>
  </si>
  <si>
    <t>沙雅县</t>
  </si>
  <si>
    <t>652925</t>
  </si>
  <si>
    <t>新和县</t>
  </si>
  <si>
    <t>652926</t>
  </si>
  <si>
    <t>拜城县</t>
  </si>
  <si>
    <t>652927</t>
  </si>
  <si>
    <t>乌什县</t>
  </si>
  <si>
    <t>652928</t>
  </si>
  <si>
    <t>阿瓦提县</t>
  </si>
  <si>
    <t>652929</t>
  </si>
  <si>
    <t>柯坪县</t>
  </si>
  <si>
    <t>653000</t>
  </si>
  <si>
    <t>克孜勒苏柯尔克孜自治州本级</t>
  </si>
  <si>
    <t>653001</t>
  </si>
  <si>
    <t>阿图什市</t>
  </si>
  <si>
    <t>653022</t>
  </si>
  <si>
    <t>阿克陶县</t>
  </si>
  <si>
    <t>653023</t>
  </si>
  <si>
    <t>阿合奇县</t>
  </si>
  <si>
    <t>653024</t>
  </si>
  <si>
    <t>乌恰县</t>
  </si>
  <si>
    <t>653100</t>
  </si>
  <si>
    <t>喀什地区本级</t>
  </si>
  <si>
    <t>653101</t>
  </si>
  <si>
    <t>喀什市</t>
  </si>
  <si>
    <t>653121</t>
  </si>
  <si>
    <t>疏附县</t>
  </si>
  <si>
    <t>653122</t>
  </si>
  <si>
    <t>疏勒县</t>
  </si>
  <si>
    <t>653123</t>
  </si>
  <si>
    <t>英吉沙县</t>
  </si>
  <si>
    <t>653124</t>
  </si>
  <si>
    <t>泽普县</t>
  </si>
  <si>
    <t>653125</t>
  </si>
  <si>
    <t>莎车县</t>
  </si>
  <si>
    <t>653126</t>
  </si>
  <si>
    <t>叶城县</t>
  </si>
  <si>
    <t>653127</t>
  </si>
  <si>
    <t>麦盖提县</t>
  </si>
  <si>
    <t>653128</t>
  </si>
  <si>
    <t>岳普湖县</t>
  </si>
  <si>
    <t>653129</t>
  </si>
  <si>
    <t>伽师县</t>
  </si>
  <si>
    <t>653130</t>
  </si>
  <si>
    <t>巴楚县</t>
  </si>
  <si>
    <t>653131</t>
  </si>
  <si>
    <t>塔什库尔干塔吉克自治县</t>
  </si>
  <si>
    <t>653200</t>
  </si>
  <si>
    <t>和田地区本级</t>
  </si>
  <si>
    <t>653201</t>
  </si>
  <si>
    <t>和田市</t>
  </si>
  <si>
    <t>653221</t>
  </si>
  <si>
    <t>和田县</t>
  </si>
  <si>
    <t>653222</t>
  </si>
  <si>
    <t>墨玉县</t>
  </si>
  <si>
    <t>653223</t>
  </si>
  <si>
    <t>皮山县</t>
  </si>
  <si>
    <t>653224</t>
  </si>
  <si>
    <t>洛浦县</t>
  </si>
  <si>
    <t>653225</t>
  </si>
  <si>
    <t>策勒县</t>
  </si>
  <si>
    <t>653226</t>
  </si>
  <si>
    <t>于田县</t>
  </si>
  <si>
    <t>653227</t>
  </si>
  <si>
    <t>民丰县</t>
  </si>
  <si>
    <t>654000</t>
  </si>
  <si>
    <t>伊犁哈萨克自治州本级</t>
  </si>
  <si>
    <t>654002</t>
  </si>
  <si>
    <t>伊宁市</t>
  </si>
  <si>
    <t>654003</t>
  </si>
  <si>
    <t>奎屯市</t>
  </si>
  <si>
    <t>654004</t>
  </si>
  <si>
    <t>霍尔果斯市</t>
  </si>
  <si>
    <t>654021</t>
  </si>
  <si>
    <t>伊宁县</t>
  </si>
  <si>
    <t>654022</t>
  </si>
  <si>
    <t>察布查尔锡伯自治县</t>
  </si>
  <si>
    <t>654023</t>
  </si>
  <si>
    <t>霍城县</t>
  </si>
  <si>
    <t>654024</t>
  </si>
  <si>
    <t>巩留县</t>
  </si>
  <si>
    <t>654025</t>
  </si>
  <si>
    <t>新源县</t>
  </si>
  <si>
    <t>654026</t>
  </si>
  <si>
    <t>昭苏县</t>
  </si>
  <si>
    <t>654027</t>
  </si>
  <si>
    <t>特克斯县</t>
  </si>
  <si>
    <t>654028</t>
  </si>
  <si>
    <t>尼勒克县</t>
  </si>
  <si>
    <t>654200</t>
  </si>
  <si>
    <t>塔城地区本级</t>
  </si>
  <si>
    <t>654201</t>
  </si>
  <si>
    <t>塔城市</t>
  </si>
  <si>
    <t>654202</t>
  </si>
  <si>
    <t>乌苏市</t>
  </si>
  <si>
    <t>654203</t>
  </si>
  <si>
    <t>沙湾市</t>
  </si>
  <si>
    <t>654221</t>
  </si>
  <si>
    <t>额敏县</t>
  </si>
  <si>
    <t>654224</t>
  </si>
  <si>
    <t>托里县</t>
  </si>
  <si>
    <t>654225</t>
  </si>
  <si>
    <t>裕民县</t>
  </si>
  <si>
    <t>654226</t>
  </si>
  <si>
    <t>和布克赛尔蒙古自治县</t>
  </si>
  <si>
    <t>654300</t>
  </si>
  <si>
    <t>阿勒泰地区本级</t>
  </si>
  <si>
    <t>654301</t>
  </si>
  <si>
    <t>阿勒泰市</t>
  </si>
  <si>
    <t>654321</t>
  </si>
  <si>
    <t>布尔津县</t>
  </si>
  <si>
    <t>654322</t>
  </si>
  <si>
    <t>富蕴县</t>
  </si>
  <si>
    <t>654323</t>
  </si>
  <si>
    <t>福海县</t>
  </si>
  <si>
    <t>654324</t>
  </si>
  <si>
    <t>哈巴河县</t>
  </si>
  <si>
    <t>654325</t>
  </si>
  <si>
    <t>青河县</t>
  </si>
  <si>
    <t>654326</t>
  </si>
  <si>
    <t>吉木乃县</t>
  </si>
  <si>
    <t>660000</t>
  </si>
  <si>
    <t>新疆生产建设兵团本级</t>
  </si>
  <si>
    <t>669001</t>
  </si>
  <si>
    <t>石河子市</t>
  </si>
  <si>
    <t>669002</t>
  </si>
  <si>
    <t>阿拉尔市</t>
  </si>
  <si>
    <t>669003</t>
  </si>
  <si>
    <t>图木舒克市</t>
  </si>
  <si>
    <t>669004</t>
  </si>
  <si>
    <t>五家渠市</t>
  </si>
  <si>
    <t>669005</t>
  </si>
  <si>
    <t>北屯市</t>
  </si>
  <si>
    <t>669006</t>
  </si>
  <si>
    <t>铁门关市</t>
  </si>
  <si>
    <t>669007</t>
  </si>
  <si>
    <t>双河市</t>
  </si>
  <si>
    <t>669008</t>
  </si>
  <si>
    <t>可克达拉市</t>
  </si>
  <si>
    <t>669009</t>
  </si>
  <si>
    <t>昆玉市</t>
  </si>
  <si>
    <t>669010</t>
  </si>
  <si>
    <t>胡杨河市</t>
  </si>
  <si>
    <t>669011</t>
  </si>
  <si>
    <t>新星市</t>
  </si>
  <si>
    <t>669012</t>
  </si>
  <si>
    <t>白杨市</t>
  </si>
  <si>
    <t>目  录</t>
  </si>
  <si>
    <t xml:space="preserve">            表一 2026年一般公共预算收入表</t>
  </si>
  <si>
    <t xml:space="preserve">            表二 2026年一般公共预算支出表</t>
  </si>
  <si>
    <t xml:space="preserve">            表三 2026年一般公共预算收支平衡表</t>
  </si>
  <si>
    <t xml:space="preserve">            表四 2026年一般公共预算支出资金来源表</t>
  </si>
  <si>
    <t xml:space="preserve">            表五 2026年一般公共预算支出经济分类表</t>
  </si>
  <si>
    <t xml:space="preserve">            表六 2026年一般公共预算支出“三公”经费预算表</t>
  </si>
  <si>
    <t>表一</t>
  </si>
  <si>
    <r>
      <rPr>
        <sz val="18"/>
        <rFont val="Times New Roman"/>
        <charset val="134"/>
      </rPr>
      <t>2026</t>
    </r>
    <r>
      <rPr>
        <sz val="18"/>
        <rFont val="仿宋_GB2312"/>
        <charset val="134"/>
      </rPr>
      <t>年一般公共预算收入表</t>
    </r>
  </si>
  <si>
    <t>单位：万元</t>
  </si>
  <si>
    <r>
      <rPr>
        <sz val="11"/>
        <rFont val="黑体"/>
        <charset val="134"/>
      </rPr>
      <t>项目</t>
    </r>
  </si>
  <si>
    <t>上年
预算数</t>
  </si>
  <si>
    <r>
      <rPr>
        <sz val="11"/>
        <rFont val="黑体"/>
        <charset val="134"/>
      </rPr>
      <t>上年预计
执行数</t>
    </r>
    <r>
      <rPr>
        <sz val="11"/>
        <rFont val="Times New Roman"/>
        <charset val="134"/>
      </rPr>
      <t xml:space="preserve"> </t>
    </r>
  </si>
  <si>
    <r>
      <rPr>
        <sz val="11"/>
        <rFont val="黑体"/>
        <charset val="134"/>
      </rPr>
      <t>预算数</t>
    </r>
  </si>
  <si>
    <t>科目
编码</t>
  </si>
  <si>
    <t>科目名称</t>
  </si>
  <si>
    <r>
      <rPr>
        <sz val="11"/>
        <rFont val="黑体"/>
        <charset val="134"/>
      </rPr>
      <t>金额</t>
    </r>
  </si>
  <si>
    <r>
      <rPr>
        <sz val="11"/>
        <rFont val="黑体"/>
        <charset val="134"/>
      </rPr>
      <t>为上年
预算数的</t>
    </r>
    <r>
      <rPr>
        <sz val="11"/>
        <rFont val="Times New Roman"/>
        <charset val="134"/>
      </rPr>
      <t>%</t>
    </r>
  </si>
  <si>
    <r>
      <rPr>
        <sz val="11"/>
        <rFont val="黑体"/>
        <charset val="134"/>
      </rPr>
      <t>为上年预计执行数的</t>
    </r>
    <r>
      <rPr>
        <sz val="11"/>
        <rFont val="Times New Roman"/>
        <charset val="134"/>
      </rPr>
      <t>%</t>
    </r>
  </si>
  <si>
    <t>101</t>
  </si>
  <si>
    <t>税收收入</t>
  </si>
  <si>
    <t>10101</t>
  </si>
  <si>
    <t>增值税</t>
  </si>
  <si>
    <t>10104</t>
  </si>
  <si>
    <t>企业所得税</t>
  </si>
  <si>
    <t>10106</t>
  </si>
  <si>
    <t>个人所得税</t>
  </si>
  <si>
    <t>10107</t>
  </si>
  <si>
    <t>资源税</t>
  </si>
  <si>
    <t>10109</t>
  </si>
  <si>
    <t>城市维护建设税</t>
  </si>
  <si>
    <t>10110</t>
  </si>
  <si>
    <t>房产税</t>
  </si>
  <si>
    <t>10111</t>
  </si>
  <si>
    <t>印花税</t>
  </si>
  <si>
    <t>10112</t>
  </si>
  <si>
    <t>城镇土地使用税</t>
  </si>
  <si>
    <t>10113</t>
  </si>
  <si>
    <t>土地增值税</t>
  </si>
  <si>
    <t>10114</t>
  </si>
  <si>
    <t>车船税</t>
  </si>
  <si>
    <t>10118</t>
  </si>
  <si>
    <t>耕地占用税</t>
  </si>
  <si>
    <t>10119</t>
  </si>
  <si>
    <t>契税</t>
  </si>
  <si>
    <t>10120</t>
  </si>
  <si>
    <t>烟叶税</t>
  </si>
  <si>
    <t>10121</t>
  </si>
  <si>
    <t>环境保护税</t>
  </si>
  <si>
    <t>10199</t>
  </si>
  <si>
    <t>其他税收收入</t>
  </si>
  <si>
    <t>103</t>
  </si>
  <si>
    <t>非税收入</t>
  </si>
  <si>
    <t>10302</t>
  </si>
  <si>
    <t>专项收入</t>
  </si>
  <si>
    <t>10304</t>
  </si>
  <si>
    <t>行政事业性收费收入</t>
  </si>
  <si>
    <t>10305</t>
  </si>
  <si>
    <t>罚没收入</t>
  </si>
  <si>
    <t>10306</t>
  </si>
  <si>
    <t>国有资本经营收入</t>
  </si>
  <si>
    <t>10307</t>
  </si>
  <si>
    <t>国有资源（资产）有偿使用收入</t>
  </si>
  <si>
    <t>10308</t>
  </si>
  <si>
    <t>捐赠收入</t>
  </si>
  <si>
    <t>10309</t>
  </si>
  <si>
    <t>政府住房基金收入</t>
  </si>
  <si>
    <t>10399</t>
  </si>
  <si>
    <t>其他收入</t>
  </si>
  <si>
    <t>收入总计</t>
  </si>
  <si>
    <t>表二</t>
  </si>
  <si>
    <t xml:space="preserve"> </t>
  </si>
  <si>
    <r>
      <rPr>
        <sz val="18"/>
        <rFont val="Times New Roman"/>
        <charset val="134"/>
      </rPr>
      <t>2026</t>
    </r>
    <r>
      <rPr>
        <sz val="18"/>
        <rFont val="仿宋_GB2312"/>
        <charset val="134"/>
      </rPr>
      <t>年一般公共预算支出表</t>
    </r>
  </si>
  <si>
    <r>
      <rPr>
        <sz val="11"/>
        <rFont val="仿宋_GB2312"/>
        <charset val="134"/>
      </rPr>
      <t>单位：万元</t>
    </r>
  </si>
  <si>
    <t>201</t>
  </si>
  <si>
    <t>一般公共服务支出</t>
  </si>
  <si>
    <t>20101</t>
  </si>
  <si>
    <t>人大事务</t>
  </si>
  <si>
    <t>20102</t>
  </si>
  <si>
    <t>政协事务</t>
  </si>
  <si>
    <t>20103</t>
  </si>
  <si>
    <t>政府办公厅（室）及相关机构事务</t>
  </si>
  <si>
    <t>20104</t>
  </si>
  <si>
    <t>发展与改革事务</t>
  </si>
  <si>
    <t>20105</t>
  </si>
  <si>
    <t>统计信息事务</t>
  </si>
  <si>
    <t>20106</t>
  </si>
  <si>
    <t>财政事务</t>
  </si>
  <si>
    <t>20107</t>
  </si>
  <si>
    <t>税收事务</t>
  </si>
  <si>
    <t>20108</t>
  </si>
  <si>
    <t>审计事务</t>
  </si>
  <si>
    <t>20109</t>
  </si>
  <si>
    <t>海关事务</t>
  </si>
  <si>
    <t>20111</t>
  </si>
  <si>
    <t>纪检监察事务</t>
  </si>
  <si>
    <t>20113</t>
  </si>
  <si>
    <t>商贸事务</t>
  </si>
  <si>
    <t>20114</t>
  </si>
  <si>
    <t>知识产权事务</t>
  </si>
  <si>
    <t>20123</t>
  </si>
  <si>
    <t>民族事务</t>
  </si>
  <si>
    <t>20125</t>
  </si>
  <si>
    <t>港澳台事务</t>
  </si>
  <si>
    <t>20126</t>
  </si>
  <si>
    <t>档案事务</t>
  </si>
  <si>
    <t>20128</t>
  </si>
  <si>
    <t>民主党派及工商联事务</t>
  </si>
  <si>
    <t>20129</t>
  </si>
  <si>
    <t>群众团体事务</t>
  </si>
  <si>
    <t>20131</t>
  </si>
  <si>
    <t>党委办公厅（室）及相关机构事务</t>
  </si>
  <si>
    <t>20132</t>
  </si>
  <si>
    <t>组织事务</t>
  </si>
  <si>
    <t>20133</t>
  </si>
  <si>
    <t>宣传事务</t>
  </si>
  <si>
    <t>20134</t>
  </si>
  <si>
    <t>统战事务</t>
  </si>
  <si>
    <t>20135</t>
  </si>
  <si>
    <t>对外联络事务</t>
  </si>
  <si>
    <t>20136</t>
  </si>
  <si>
    <t>其他共产党事务支出</t>
  </si>
  <si>
    <t>20137</t>
  </si>
  <si>
    <t>网信事务</t>
  </si>
  <si>
    <t>20138</t>
  </si>
  <si>
    <t>市场监督管理事务</t>
  </si>
  <si>
    <t>20139</t>
  </si>
  <si>
    <t>社会工作事务</t>
  </si>
  <si>
    <t>20140</t>
  </si>
  <si>
    <t>信访事务</t>
  </si>
  <si>
    <t>20141</t>
  </si>
  <si>
    <t>数据事务</t>
  </si>
  <si>
    <t>20199</t>
  </si>
  <si>
    <t>其他一般公共服务支出</t>
  </si>
  <si>
    <t>202</t>
  </si>
  <si>
    <t>外交支出</t>
  </si>
  <si>
    <t>20201</t>
  </si>
  <si>
    <t>外交管理事务</t>
  </si>
  <si>
    <t>20202</t>
  </si>
  <si>
    <t>驻外机构</t>
  </si>
  <si>
    <t>20203</t>
  </si>
  <si>
    <t>对外援助</t>
  </si>
  <si>
    <t>20204</t>
  </si>
  <si>
    <t>国际组织</t>
  </si>
  <si>
    <t>20205</t>
  </si>
  <si>
    <t>对外合作与交流</t>
  </si>
  <si>
    <t>20206</t>
  </si>
  <si>
    <t>对外宣传</t>
  </si>
  <si>
    <t>20207</t>
  </si>
  <si>
    <t>边界勘界联检</t>
  </si>
  <si>
    <t>20208</t>
  </si>
  <si>
    <t>国际发展合作</t>
  </si>
  <si>
    <t>20299</t>
  </si>
  <si>
    <t>其他外交支出</t>
  </si>
  <si>
    <t>203</t>
  </si>
  <si>
    <t>国防支出</t>
  </si>
  <si>
    <t>20301</t>
  </si>
  <si>
    <t>军费</t>
  </si>
  <si>
    <t>20304</t>
  </si>
  <si>
    <t>国防科研事业</t>
  </si>
  <si>
    <t>20305</t>
  </si>
  <si>
    <t>专项工程</t>
  </si>
  <si>
    <t>20306</t>
  </si>
  <si>
    <t>国防动员</t>
  </si>
  <si>
    <t>20399</t>
  </si>
  <si>
    <t>其他国防支出</t>
  </si>
  <si>
    <t>204</t>
  </si>
  <si>
    <t>公共安全支出</t>
  </si>
  <si>
    <t>20401</t>
  </si>
  <si>
    <t>武装警察部队</t>
  </si>
  <si>
    <t>20402</t>
  </si>
  <si>
    <t>公安</t>
  </si>
  <si>
    <t>20403</t>
  </si>
  <si>
    <t>国家安全</t>
  </si>
  <si>
    <t>20404</t>
  </si>
  <si>
    <t>检察</t>
  </si>
  <si>
    <t>20405</t>
  </si>
  <si>
    <t>法院</t>
  </si>
  <si>
    <t>20406</t>
  </si>
  <si>
    <t>司法</t>
  </si>
  <si>
    <t>20407</t>
  </si>
  <si>
    <t>监狱</t>
  </si>
  <si>
    <t>20408</t>
  </si>
  <si>
    <t>强制隔离戒毒</t>
  </si>
  <si>
    <t>20409</t>
  </si>
  <si>
    <t>国家保密</t>
  </si>
  <si>
    <t>20410</t>
  </si>
  <si>
    <t>缉私警察</t>
  </si>
  <si>
    <t>20499</t>
  </si>
  <si>
    <t>其他公共安全支出</t>
  </si>
  <si>
    <t>205</t>
  </si>
  <si>
    <t>教育支出</t>
  </si>
  <si>
    <t>20501</t>
  </si>
  <si>
    <t>教育管理事务</t>
  </si>
  <si>
    <t>20502</t>
  </si>
  <si>
    <t>普通教育</t>
  </si>
  <si>
    <t>20503</t>
  </si>
  <si>
    <t>职业教育</t>
  </si>
  <si>
    <t>20504</t>
  </si>
  <si>
    <t>成人教育</t>
  </si>
  <si>
    <t>20505</t>
  </si>
  <si>
    <t>广播电视教育</t>
  </si>
  <si>
    <t>20506</t>
  </si>
  <si>
    <t>留学教育</t>
  </si>
  <si>
    <t>20507</t>
  </si>
  <si>
    <t>特殊教育</t>
  </si>
  <si>
    <t>20508</t>
  </si>
  <si>
    <t>进修及培训</t>
  </si>
  <si>
    <t>20509</t>
  </si>
  <si>
    <t>教育费附加安排的支出</t>
  </si>
  <si>
    <t>20599</t>
  </si>
  <si>
    <t>其他教育支出</t>
  </si>
  <si>
    <t>206</t>
  </si>
  <si>
    <t>科学技术支出</t>
  </si>
  <si>
    <t>20601</t>
  </si>
  <si>
    <t>科学技术管理事务</t>
  </si>
  <si>
    <t>20602</t>
  </si>
  <si>
    <t>基础研究</t>
  </si>
  <si>
    <t>20603</t>
  </si>
  <si>
    <t>应用研究</t>
  </si>
  <si>
    <t>20604</t>
  </si>
  <si>
    <t>技术研究与开发</t>
  </si>
  <si>
    <t>20605</t>
  </si>
  <si>
    <t>科技条件与服务</t>
  </si>
  <si>
    <t>20606</t>
  </si>
  <si>
    <t>社会科学</t>
  </si>
  <si>
    <t>20607</t>
  </si>
  <si>
    <t>科学技术普及</t>
  </si>
  <si>
    <t>20608</t>
  </si>
  <si>
    <t>科技交流与合作</t>
  </si>
  <si>
    <t>20609</t>
  </si>
  <si>
    <t>科技重大项目</t>
  </si>
  <si>
    <t>20699</t>
  </si>
  <si>
    <t>其他科学技术支出</t>
  </si>
  <si>
    <t>207</t>
  </si>
  <si>
    <t>文化旅游体育与传媒支出</t>
  </si>
  <si>
    <t>20701</t>
  </si>
  <si>
    <t>文化和旅游</t>
  </si>
  <si>
    <t>20702</t>
  </si>
  <si>
    <t>文物</t>
  </si>
  <si>
    <t>20703</t>
  </si>
  <si>
    <t>体育</t>
  </si>
  <si>
    <t>20706</t>
  </si>
  <si>
    <t>新闻出版电影</t>
  </si>
  <si>
    <t>20708</t>
  </si>
  <si>
    <t>广播电视</t>
  </si>
  <si>
    <t>20799</t>
  </si>
  <si>
    <t>其他文化旅游体育与传媒支出</t>
  </si>
  <si>
    <t>208</t>
  </si>
  <si>
    <t>社会保障和就业支出</t>
  </si>
  <si>
    <t>20801</t>
  </si>
  <si>
    <t>人力资源和社会保障管理事务</t>
  </si>
  <si>
    <t>20802</t>
  </si>
  <si>
    <t>民政管理事务</t>
  </si>
  <si>
    <t>20805</t>
  </si>
  <si>
    <t>行政事业单位养老支出</t>
  </si>
  <si>
    <t>20806</t>
  </si>
  <si>
    <t>企业改革补助</t>
  </si>
  <si>
    <t>20807</t>
  </si>
  <si>
    <t>就业补助</t>
  </si>
  <si>
    <t>20808</t>
  </si>
  <si>
    <t>抚恤</t>
  </si>
  <si>
    <t>20809</t>
  </si>
  <si>
    <t>退役安置</t>
  </si>
  <si>
    <t>20810</t>
  </si>
  <si>
    <t>社会福利</t>
  </si>
  <si>
    <t>20811</t>
  </si>
  <si>
    <t>残疾人事业</t>
  </si>
  <si>
    <t>20816</t>
  </si>
  <si>
    <t>红十字事业</t>
  </si>
  <si>
    <t>20819</t>
  </si>
  <si>
    <t>最低生活保障</t>
  </si>
  <si>
    <t>20820</t>
  </si>
  <si>
    <t>临时救助</t>
  </si>
  <si>
    <t>20821</t>
  </si>
  <si>
    <t>特困人员救助供养</t>
  </si>
  <si>
    <t>20824</t>
  </si>
  <si>
    <t>补充道路交通事故社会救助基金</t>
  </si>
  <si>
    <t>20825</t>
  </si>
  <si>
    <t>其他生活救助</t>
  </si>
  <si>
    <t>20826</t>
  </si>
  <si>
    <t>财政对基本养老保险基金的补助</t>
  </si>
  <si>
    <t>20827</t>
  </si>
  <si>
    <t>财政对其他社会保险基金的补助</t>
  </si>
  <si>
    <t>20828</t>
  </si>
  <si>
    <t>退役军人管理事务</t>
  </si>
  <si>
    <t>20830</t>
  </si>
  <si>
    <t>财政代缴社会保险费支出</t>
  </si>
  <si>
    <t>20899</t>
  </si>
  <si>
    <t>其他社会保障和就业支出</t>
  </si>
  <si>
    <t>210</t>
  </si>
  <si>
    <t>卫生健康支出</t>
  </si>
  <si>
    <t>21001</t>
  </si>
  <si>
    <t>卫生健康管理事务</t>
  </si>
  <si>
    <t>21002</t>
  </si>
  <si>
    <t>公立医院</t>
  </si>
  <si>
    <t>21003</t>
  </si>
  <si>
    <t>基层医疗卫生机构</t>
  </si>
  <si>
    <t>21004</t>
  </si>
  <si>
    <t>公共卫生</t>
  </si>
  <si>
    <t>21007</t>
  </si>
  <si>
    <t>计划生育事务</t>
  </si>
  <si>
    <t>21011</t>
  </si>
  <si>
    <t>行政事业单位医疗</t>
  </si>
  <si>
    <t>21012</t>
  </si>
  <si>
    <t>财政对基本医疗保险基金的补助</t>
  </si>
  <si>
    <t>21013</t>
  </si>
  <si>
    <t>医疗救助</t>
  </si>
  <si>
    <t>21014</t>
  </si>
  <si>
    <t>优抚对象医疗</t>
  </si>
  <si>
    <t>21015</t>
  </si>
  <si>
    <t>医疗保障管理事务</t>
  </si>
  <si>
    <t>21017</t>
  </si>
  <si>
    <t>中医药事务</t>
  </si>
  <si>
    <t>21018</t>
  </si>
  <si>
    <t>疾病预防控制事务</t>
  </si>
  <si>
    <t>21019</t>
  </si>
  <si>
    <t>育幼服务</t>
  </si>
  <si>
    <t>21099</t>
  </si>
  <si>
    <t>其他卫生健康支出</t>
  </si>
  <si>
    <t>211</t>
  </si>
  <si>
    <t>节能环保支出</t>
  </si>
  <si>
    <t>21101</t>
  </si>
  <si>
    <t>环境保护管理事务</t>
  </si>
  <si>
    <t>21102</t>
  </si>
  <si>
    <t>环境监测与监察</t>
  </si>
  <si>
    <t>21103</t>
  </si>
  <si>
    <t>污染防治</t>
  </si>
  <si>
    <t>21104</t>
  </si>
  <si>
    <t>自然生态保护</t>
  </si>
  <si>
    <t>21105</t>
  </si>
  <si>
    <t>森林保护修复</t>
  </si>
  <si>
    <t>21107</t>
  </si>
  <si>
    <t>风沙荒漠治理</t>
  </si>
  <si>
    <t>21108</t>
  </si>
  <si>
    <t>退牧还草</t>
  </si>
  <si>
    <t>21109</t>
  </si>
  <si>
    <t>已垦草原退耕还草</t>
  </si>
  <si>
    <t>21110</t>
  </si>
  <si>
    <t>能源节约利用</t>
  </si>
  <si>
    <t>21111</t>
  </si>
  <si>
    <t>污染减排</t>
  </si>
  <si>
    <t>21112</t>
  </si>
  <si>
    <t>清洁能源</t>
  </si>
  <si>
    <t>21113</t>
  </si>
  <si>
    <t>循环经济</t>
  </si>
  <si>
    <t>21114</t>
  </si>
  <si>
    <t>能源管理事务</t>
  </si>
  <si>
    <t>21199</t>
  </si>
  <si>
    <t>其他节能环保支出</t>
  </si>
  <si>
    <t>212</t>
  </si>
  <si>
    <t>城乡社区支出</t>
  </si>
  <si>
    <t>21201</t>
  </si>
  <si>
    <t>城乡社区管理事务</t>
  </si>
  <si>
    <t>21202</t>
  </si>
  <si>
    <t>城乡社区规划与管理</t>
  </si>
  <si>
    <t>21203</t>
  </si>
  <si>
    <t>城乡社区公共设施</t>
  </si>
  <si>
    <t>21205</t>
  </si>
  <si>
    <t>城乡社区环境卫生</t>
  </si>
  <si>
    <t>21206</t>
  </si>
  <si>
    <t>建设市场管理与监督</t>
  </si>
  <si>
    <t>21299</t>
  </si>
  <si>
    <t>其他城乡社区支出</t>
  </si>
  <si>
    <t>213</t>
  </si>
  <si>
    <t>农林水支出</t>
  </si>
  <si>
    <t>21301</t>
  </si>
  <si>
    <t>农业农村</t>
  </si>
  <si>
    <t>21302</t>
  </si>
  <si>
    <t>林业和草原</t>
  </si>
  <si>
    <t>21303</t>
  </si>
  <si>
    <t>水利</t>
  </si>
  <si>
    <t>21305</t>
  </si>
  <si>
    <t>巩固脱贫攻坚成果衔接乡村振兴</t>
  </si>
  <si>
    <t>21307</t>
  </si>
  <si>
    <t>农村综合改革</t>
  </si>
  <si>
    <t>21308</t>
  </si>
  <si>
    <t>普惠金融发展支出</t>
  </si>
  <si>
    <t>21309</t>
  </si>
  <si>
    <t>目标价格补贴</t>
  </si>
  <si>
    <t>21399</t>
  </si>
  <si>
    <t>其他农林水支出</t>
  </si>
  <si>
    <t>214</t>
  </si>
  <si>
    <t>交通运输支出</t>
  </si>
  <si>
    <t>21401</t>
  </si>
  <si>
    <t>公路水路运输</t>
  </si>
  <si>
    <t>21402</t>
  </si>
  <si>
    <t>铁路运输</t>
  </si>
  <si>
    <t>21403</t>
  </si>
  <si>
    <t>民用航空运输</t>
  </si>
  <si>
    <t>21405</t>
  </si>
  <si>
    <t>邮政业支出</t>
  </si>
  <si>
    <t>21499</t>
  </si>
  <si>
    <t>其他交通运输支出</t>
  </si>
  <si>
    <t>215</t>
  </si>
  <si>
    <t>资源勘探工业信息等支出</t>
  </si>
  <si>
    <t>21501</t>
  </si>
  <si>
    <t>资源勘探开发</t>
  </si>
  <si>
    <t>21502</t>
  </si>
  <si>
    <t>制造业</t>
  </si>
  <si>
    <t>21503</t>
  </si>
  <si>
    <t>建筑业</t>
  </si>
  <si>
    <t>21505</t>
  </si>
  <si>
    <t>工业和信息产业</t>
  </si>
  <si>
    <t>21507</t>
  </si>
  <si>
    <t>国有资产监管</t>
  </si>
  <si>
    <t>21508</t>
  </si>
  <si>
    <t>支持中小企业发展和管理支出</t>
  </si>
  <si>
    <t>21599</t>
  </si>
  <si>
    <t>其他资源勘探工业信息等支出</t>
  </si>
  <si>
    <t>216</t>
  </si>
  <si>
    <t>商业服务业等支出</t>
  </si>
  <si>
    <t>21602</t>
  </si>
  <si>
    <t>商业流通事务</t>
  </si>
  <si>
    <t>21606</t>
  </si>
  <si>
    <t>涉外发展服务支出</t>
  </si>
  <si>
    <t>21699</t>
  </si>
  <si>
    <t>其他商业服务业等支出</t>
  </si>
  <si>
    <t>217</t>
  </si>
  <si>
    <t>金融支出</t>
  </si>
  <si>
    <t>21701</t>
  </si>
  <si>
    <t>金融部门行政支出</t>
  </si>
  <si>
    <t>21702</t>
  </si>
  <si>
    <t>金融部门监管支出</t>
  </si>
  <si>
    <t>21703</t>
  </si>
  <si>
    <t>金融发展支出</t>
  </si>
  <si>
    <t>21704</t>
  </si>
  <si>
    <t>金融调控支出</t>
  </si>
  <si>
    <t>21799</t>
  </si>
  <si>
    <t>其他金融支出</t>
  </si>
  <si>
    <t>219</t>
  </si>
  <si>
    <t>援助其他地区支出</t>
  </si>
  <si>
    <t>21901</t>
  </si>
  <si>
    <t>一般公共服务</t>
  </si>
  <si>
    <t>21902</t>
  </si>
  <si>
    <t>教育</t>
  </si>
  <si>
    <t>21903</t>
  </si>
  <si>
    <t>文化旅游体育与传媒</t>
  </si>
  <si>
    <t>21904</t>
  </si>
  <si>
    <t>卫生健康</t>
  </si>
  <si>
    <t>21905</t>
  </si>
  <si>
    <t>节能环保</t>
  </si>
  <si>
    <t>21906</t>
  </si>
  <si>
    <t>21907</t>
  </si>
  <si>
    <t>交通运输</t>
  </si>
  <si>
    <t>21908</t>
  </si>
  <si>
    <t>住房保障</t>
  </si>
  <si>
    <t>21999</t>
  </si>
  <si>
    <t>其他支出</t>
  </si>
  <si>
    <t>220</t>
  </si>
  <si>
    <t>自然资源海洋气象等支出</t>
  </si>
  <si>
    <t>22001</t>
  </si>
  <si>
    <t>自然资源事务</t>
  </si>
  <si>
    <t>22005</t>
  </si>
  <si>
    <t>气象事务</t>
  </si>
  <si>
    <t>22099</t>
  </si>
  <si>
    <t>其他自然资源海洋气象等支出</t>
  </si>
  <si>
    <t>221</t>
  </si>
  <si>
    <t>住房保障支出</t>
  </si>
  <si>
    <t>22101</t>
  </si>
  <si>
    <t>保障性安居工程支出</t>
  </si>
  <si>
    <t>22102</t>
  </si>
  <si>
    <t>住房改革支出</t>
  </si>
  <si>
    <t>22103</t>
  </si>
  <si>
    <t>城乡社区住宅</t>
  </si>
  <si>
    <t>222</t>
  </si>
  <si>
    <t>粮油物资储备支出</t>
  </si>
  <si>
    <t>22201</t>
  </si>
  <si>
    <t>粮油物资事务</t>
  </si>
  <si>
    <t>22203</t>
  </si>
  <si>
    <t>能源储备</t>
  </si>
  <si>
    <t>22204</t>
  </si>
  <si>
    <t>粮油储备</t>
  </si>
  <si>
    <t>22205</t>
  </si>
  <si>
    <t>重要商品储备</t>
  </si>
  <si>
    <t>224</t>
  </si>
  <si>
    <t>灾害防治及应急管理支出</t>
  </si>
  <si>
    <t>22401</t>
  </si>
  <si>
    <t>应急管理事务</t>
  </si>
  <si>
    <t>22402</t>
  </si>
  <si>
    <t>消防救援事务</t>
  </si>
  <si>
    <t>22404</t>
  </si>
  <si>
    <t>矿山安全</t>
  </si>
  <si>
    <t>22405</t>
  </si>
  <si>
    <t>地震事务</t>
  </si>
  <si>
    <t>22406</t>
  </si>
  <si>
    <t>自然灾害防治</t>
  </si>
  <si>
    <t>22407</t>
  </si>
  <si>
    <t>自然灾害救灾及恢复重建支出</t>
  </si>
  <si>
    <t>22499</t>
  </si>
  <si>
    <t>其他灾害防治及应急管理支出</t>
  </si>
  <si>
    <t>227</t>
  </si>
  <si>
    <t>预备费</t>
  </si>
  <si>
    <t>229</t>
  </si>
  <si>
    <t>22902</t>
  </si>
  <si>
    <t>年初预留</t>
  </si>
  <si>
    <t>22999</t>
  </si>
  <si>
    <t>232</t>
  </si>
  <si>
    <t>债务付息支出</t>
  </si>
  <si>
    <t>23203</t>
  </si>
  <si>
    <t>地方政府一般债务付息支出</t>
  </si>
  <si>
    <t>233</t>
  </si>
  <si>
    <t>债务发行费用支出</t>
  </si>
  <si>
    <t>23303</t>
  </si>
  <si>
    <t>地方政府一般债务发行费用支出</t>
  </si>
  <si>
    <t>支出总计</t>
  </si>
  <si>
    <t>表三</t>
  </si>
  <si>
    <r>
      <rPr>
        <sz val="18"/>
        <rFont val="Times New Roman"/>
        <charset val="134"/>
      </rPr>
      <t>2026</t>
    </r>
    <r>
      <rPr>
        <sz val="18"/>
        <rFont val="仿宋_GB2312"/>
        <charset val="134"/>
      </rPr>
      <t>年一般公共预算收支平衡表</t>
    </r>
  </si>
  <si>
    <r>
      <rPr>
        <sz val="12"/>
        <rFont val="仿宋_GB2312"/>
        <charset val="134"/>
      </rPr>
      <t>单位：万元</t>
    </r>
  </si>
  <si>
    <t>收入</t>
  </si>
  <si>
    <t>支出</t>
  </si>
  <si>
    <t>地方本级收入合计</t>
  </si>
  <si>
    <t>地方本级支出合计</t>
  </si>
  <si>
    <t>110</t>
  </si>
  <si>
    <t>转移性收入</t>
  </si>
  <si>
    <t>230</t>
  </si>
  <si>
    <t>转移性支出</t>
  </si>
  <si>
    <t>上级补助收入</t>
  </si>
  <si>
    <t>补助下级支出</t>
  </si>
  <si>
    <t/>
  </si>
  <si>
    <t>11001</t>
  </si>
  <si>
    <t>返还性收入</t>
  </si>
  <si>
    <t>23001</t>
  </si>
  <si>
    <t>返还性支出</t>
  </si>
  <si>
    <t>1100102</t>
  </si>
  <si>
    <t>所得税基数返还收入</t>
  </si>
  <si>
    <t>23002</t>
  </si>
  <si>
    <t>一般性转移支付</t>
  </si>
  <si>
    <t>1100103</t>
  </si>
  <si>
    <t>成品油税费改革税收返还收入</t>
  </si>
  <si>
    <t>23003</t>
  </si>
  <si>
    <t>专项转移支付</t>
  </si>
  <si>
    <t>1100104</t>
  </si>
  <si>
    <t>增值税税收返还收入</t>
  </si>
  <si>
    <t>1100105</t>
  </si>
  <si>
    <t>消费税税收返还收入</t>
  </si>
  <si>
    <t>1100106</t>
  </si>
  <si>
    <t>增值税“五五分享”税收返还收入</t>
  </si>
  <si>
    <t>1100199</t>
  </si>
  <si>
    <t>其他返还性收入</t>
  </si>
  <si>
    <t>11002</t>
  </si>
  <si>
    <t>一般性转移支付收入</t>
  </si>
  <si>
    <t>1100201</t>
  </si>
  <si>
    <t>体制补助收入</t>
  </si>
  <si>
    <t>1100202</t>
  </si>
  <si>
    <t>均衡性转移支付收入</t>
  </si>
  <si>
    <t>1100207</t>
  </si>
  <si>
    <t>县级基本财力保障机制奖补资金收入</t>
  </si>
  <si>
    <t>1100208</t>
  </si>
  <si>
    <t>结算补助收入</t>
  </si>
  <si>
    <t>1100212</t>
  </si>
  <si>
    <t>资源枯竭城市转移支付补助收入</t>
  </si>
  <si>
    <t>1100214</t>
  </si>
  <si>
    <t>企业事业单位划转补助收入</t>
  </si>
  <si>
    <t>1100225</t>
  </si>
  <si>
    <t>产粮（油）大县奖励资金收入</t>
  </si>
  <si>
    <t>1100226</t>
  </si>
  <si>
    <t>重点生态功能区转移支付收入</t>
  </si>
  <si>
    <t>1100227</t>
  </si>
  <si>
    <t>固定数额补助收入</t>
  </si>
  <si>
    <t>1100228</t>
  </si>
  <si>
    <t>革命老区转移支付收入</t>
  </si>
  <si>
    <t>1100229</t>
  </si>
  <si>
    <t>民族地区转移支付收入</t>
  </si>
  <si>
    <t>1100230</t>
  </si>
  <si>
    <t>边境地区转移支付收入</t>
  </si>
  <si>
    <t>1100231</t>
  </si>
  <si>
    <t>巩固脱贫攻坚成果衔接乡村振兴转移支付收入</t>
  </si>
  <si>
    <t>1100241</t>
  </si>
  <si>
    <t>一般公共服务共同财政事权转移支付收入</t>
  </si>
  <si>
    <t>1100242</t>
  </si>
  <si>
    <t>外交共同财政事权转移支付收入</t>
  </si>
  <si>
    <t>1100243</t>
  </si>
  <si>
    <t>国防共同财政事权转移支付收入</t>
  </si>
  <si>
    <t>1100244</t>
  </si>
  <si>
    <t>公共安全共同财政事权转移支付收入</t>
  </si>
  <si>
    <t>1100245</t>
  </si>
  <si>
    <t>教育共同财政事权转移支付收入</t>
  </si>
  <si>
    <t>1100246</t>
  </si>
  <si>
    <t>科学技术共同财政事权转移支付收入</t>
  </si>
  <si>
    <t>1100247</t>
  </si>
  <si>
    <t>文化旅游体育与传媒共同财政事权转移支付收入</t>
  </si>
  <si>
    <t>1100248</t>
  </si>
  <si>
    <t>社会保障和就业共同财政事权转移支付收入</t>
  </si>
  <si>
    <t>1100249</t>
  </si>
  <si>
    <t>医疗卫生共同财政事权转移支付收入</t>
  </si>
  <si>
    <t>1100250</t>
  </si>
  <si>
    <t>节能环保共同财政事权转移支付收入</t>
  </si>
  <si>
    <t>1100251</t>
  </si>
  <si>
    <t>城乡社区共同财政事权转移支付收入</t>
  </si>
  <si>
    <t>1100252</t>
  </si>
  <si>
    <t>农林水共同财政事权转移支付收入</t>
  </si>
  <si>
    <t>1100253</t>
  </si>
  <si>
    <t>交通运输共同财政事权转移支付收入</t>
  </si>
  <si>
    <t>1100254</t>
  </si>
  <si>
    <t>资源勘探工业信息等共同财政事权转移支付收入</t>
  </si>
  <si>
    <t>1100255</t>
  </si>
  <si>
    <t>商业服务业等共同财政事权转移支付收入</t>
  </si>
  <si>
    <t>1100256</t>
  </si>
  <si>
    <t>金融共同财政事权转移支付收入</t>
  </si>
  <si>
    <t>1100257</t>
  </si>
  <si>
    <t>自然资源海洋气象等共同财政事权转移支付收入</t>
  </si>
  <si>
    <t>1100258</t>
  </si>
  <si>
    <t>住房保障共同财政事权转移支付收入</t>
  </si>
  <si>
    <t>1100259</t>
  </si>
  <si>
    <t>粮油物资储备共同财政事权转移支付收入</t>
  </si>
  <si>
    <t>1100260</t>
  </si>
  <si>
    <t>灾害防治及应急管理共同财政事权转移支付收入</t>
  </si>
  <si>
    <t>1100269</t>
  </si>
  <si>
    <t>其他共同财政事权转移支付收入</t>
  </si>
  <si>
    <t>1100299</t>
  </si>
  <si>
    <t>其他一般性转移支付收入</t>
  </si>
  <si>
    <t>11003</t>
  </si>
  <si>
    <t>专项转移支付收入</t>
  </si>
  <si>
    <t>1100301</t>
  </si>
  <si>
    <t>1100302</t>
  </si>
  <si>
    <t>外交</t>
  </si>
  <si>
    <t>1100303</t>
  </si>
  <si>
    <t>国防</t>
  </si>
  <si>
    <t>1100304</t>
  </si>
  <si>
    <t>公共安全</t>
  </si>
  <si>
    <t>1100305</t>
  </si>
  <si>
    <t>1100306</t>
  </si>
  <si>
    <t>科学技术</t>
  </si>
  <si>
    <t>1100307</t>
  </si>
  <si>
    <t>1100308</t>
  </si>
  <si>
    <t>社会保障和就业</t>
  </si>
  <si>
    <t>1100310</t>
  </si>
  <si>
    <t>1100311</t>
  </si>
  <si>
    <t>1100312</t>
  </si>
  <si>
    <t>城乡社区</t>
  </si>
  <si>
    <t>1100313</t>
  </si>
  <si>
    <t>农林水</t>
  </si>
  <si>
    <t>1100314</t>
  </si>
  <si>
    <t>1100315</t>
  </si>
  <si>
    <t>资源勘探工业信息等</t>
  </si>
  <si>
    <t>1100316</t>
  </si>
  <si>
    <t>商业服务业等</t>
  </si>
  <si>
    <t>1100317</t>
  </si>
  <si>
    <t>金融</t>
  </si>
  <si>
    <t>1100320</t>
  </si>
  <si>
    <t>自然资源海洋气象等</t>
  </si>
  <si>
    <t>1100321</t>
  </si>
  <si>
    <t>1100322</t>
  </si>
  <si>
    <t>粮油物资储备</t>
  </si>
  <si>
    <t>1100324</t>
  </si>
  <si>
    <t>灾害防治及应急管理</t>
  </si>
  <si>
    <t>1100399</t>
  </si>
  <si>
    <t>11006</t>
  </si>
  <si>
    <t>上解收入</t>
  </si>
  <si>
    <t>23006</t>
  </si>
  <si>
    <t>上解支出</t>
  </si>
  <si>
    <t>1100601</t>
  </si>
  <si>
    <t>体制上解收入</t>
  </si>
  <si>
    <t>2300601</t>
  </si>
  <si>
    <t>体制上解支出</t>
  </si>
  <si>
    <t>1100602</t>
  </si>
  <si>
    <t>专项上解收入</t>
  </si>
  <si>
    <t>2300602</t>
  </si>
  <si>
    <t>专项上解支出</t>
  </si>
  <si>
    <t>11008</t>
  </si>
  <si>
    <t>上年结余收入</t>
  </si>
  <si>
    <t>23008</t>
  </si>
  <si>
    <t>调出资金</t>
  </si>
  <si>
    <t>11009</t>
  </si>
  <si>
    <t>调入资金</t>
  </si>
  <si>
    <t>23009</t>
  </si>
  <si>
    <t>年终结余</t>
  </si>
  <si>
    <t>1100901</t>
  </si>
  <si>
    <t>调入一般公共预算资金</t>
  </si>
  <si>
    <t>2300901</t>
  </si>
  <si>
    <t>一般公共预算年终结余</t>
  </si>
  <si>
    <t>110090102</t>
  </si>
  <si>
    <t>从政府性基金预算调入一般公共预算</t>
  </si>
  <si>
    <t>110090103</t>
  </si>
  <si>
    <t>从国有资本经营预算调入一般公共预算</t>
  </si>
  <si>
    <t>110090199</t>
  </si>
  <si>
    <t>从其他资金调入一般公共预算</t>
  </si>
  <si>
    <t>11011</t>
  </si>
  <si>
    <t>债务转贷收入</t>
  </si>
  <si>
    <t>23011</t>
  </si>
  <si>
    <t>债务转贷支出</t>
  </si>
  <si>
    <t>1101101</t>
  </si>
  <si>
    <t>地方政府一般债务转贷收入</t>
  </si>
  <si>
    <t>2301101</t>
  </si>
  <si>
    <t>地方政府一般债券转贷支出</t>
  </si>
  <si>
    <t>110110101</t>
  </si>
  <si>
    <t>地方政府一般债券转贷收入</t>
  </si>
  <si>
    <t>2301102</t>
  </si>
  <si>
    <t>地方政府向外国政府借款转贷支出</t>
  </si>
  <si>
    <t>110110102</t>
  </si>
  <si>
    <t>地方政府向外国政府借款转贷收入</t>
  </si>
  <si>
    <t>2301103</t>
  </si>
  <si>
    <t>地方政府向国际组织借款转贷支出</t>
  </si>
  <si>
    <t>110110103</t>
  </si>
  <si>
    <t>地方政府向国际组织借款转贷收入</t>
  </si>
  <si>
    <t>2301104</t>
  </si>
  <si>
    <t>地方政府其他一般债务转贷支出</t>
  </si>
  <si>
    <t>110110104</t>
  </si>
  <si>
    <t>地方政府其他一般债务转贷收入</t>
  </si>
  <si>
    <t>23015</t>
  </si>
  <si>
    <t>安排预算稳定调节基金</t>
  </si>
  <si>
    <t>11015</t>
  </si>
  <si>
    <t>动用预算稳定调节基金</t>
  </si>
  <si>
    <t>23016</t>
  </si>
  <si>
    <t>补充预算周转金</t>
  </si>
  <si>
    <t>11021</t>
  </si>
  <si>
    <t>区域间转移性收入</t>
  </si>
  <si>
    <t>23021</t>
  </si>
  <si>
    <t>区域间转移性支出</t>
  </si>
  <si>
    <t>1102101</t>
  </si>
  <si>
    <t>接受其他地区援助收入</t>
  </si>
  <si>
    <t>2302101</t>
  </si>
  <si>
    <t>1102102</t>
  </si>
  <si>
    <t>生态保护补偿转移性收入</t>
  </si>
  <si>
    <t>2302102</t>
  </si>
  <si>
    <t>生态保护补偿转移性支出</t>
  </si>
  <si>
    <t>1102103</t>
  </si>
  <si>
    <t>土地指标调剂转移性收入</t>
  </si>
  <si>
    <t>2302103</t>
  </si>
  <si>
    <t>土地指标调剂转移性支出</t>
  </si>
  <si>
    <t>1102199</t>
  </si>
  <si>
    <t>其他转移性收入</t>
  </si>
  <si>
    <t>2302199</t>
  </si>
  <si>
    <t>其他转移性支出</t>
  </si>
  <si>
    <t>105</t>
  </si>
  <si>
    <t>债务收入</t>
  </si>
  <si>
    <t>231</t>
  </si>
  <si>
    <t>债务还本支出</t>
  </si>
  <si>
    <t>10504</t>
  </si>
  <si>
    <t>地方政府债务收入</t>
  </si>
  <si>
    <t>23103</t>
  </si>
  <si>
    <t>地方政府一般债务还本支出</t>
  </si>
  <si>
    <t>1050401</t>
  </si>
  <si>
    <t>一般债务收入</t>
  </si>
  <si>
    <t>2310301</t>
  </si>
  <si>
    <t>地方政府一般债券还本支出</t>
  </si>
  <si>
    <t>105040101</t>
  </si>
  <si>
    <t>地方政府一般债券收入</t>
  </si>
  <si>
    <t>2310302</t>
  </si>
  <si>
    <t>地方政府向外国政府借款还本支出</t>
  </si>
  <si>
    <t>105040102</t>
  </si>
  <si>
    <t>地方政府向外国政府借款收入</t>
  </si>
  <si>
    <t>2310303</t>
  </si>
  <si>
    <t>地方政府向国际组织借款还本支出</t>
  </si>
  <si>
    <t>105040103</t>
  </si>
  <si>
    <t>地方政府向国际组织借款收入</t>
  </si>
  <si>
    <t>2310399</t>
  </si>
  <si>
    <t>地方政府其他一般债务还本支出</t>
  </si>
  <si>
    <t>105040104</t>
  </si>
  <si>
    <t>地方政府其他一般债务收入</t>
  </si>
  <si>
    <t>表四</t>
  </si>
  <si>
    <t>2026年一般公共预算支出资金来源表</t>
  </si>
  <si>
    <t>合计</t>
  </si>
  <si>
    <t>财力安排</t>
  </si>
  <si>
    <t>专项转移支付收入安排</t>
  </si>
  <si>
    <t>动用上年结余安排</t>
  </si>
  <si>
    <t>政府债务资金</t>
  </si>
  <si>
    <t>其他资金</t>
  </si>
  <si>
    <t>本级财力</t>
  </si>
  <si>
    <t>非财力补助收入</t>
  </si>
  <si>
    <t>上年结转收入</t>
  </si>
  <si>
    <t>债务（转贷）收入</t>
  </si>
  <si>
    <t>表五</t>
  </si>
  <si>
    <t>2026年一般公共预算支出经济分类表</t>
  </si>
  <si>
    <t>单位:万元</t>
  </si>
  <si>
    <r>
      <rPr>
        <sz val="11"/>
        <rFont val="黑体"/>
        <charset val="134"/>
      </rPr>
      <t>总计</t>
    </r>
  </si>
  <si>
    <r>
      <rPr>
        <sz val="11"/>
        <rFont val="黑体"/>
        <charset val="134"/>
      </rPr>
      <t>机关工资福利支出</t>
    </r>
  </si>
  <si>
    <r>
      <rPr>
        <sz val="11"/>
        <rFont val="黑体"/>
        <charset val="134"/>
      </rPr>
      <t>机关商品和服务支出</t>
    </r>
  </si>
  <si>
    <t>机关资本性支出</t>
  </si>
  <si>
    <t>机关资本性支出（基本建设）</t>
  </si>
  <si>
    <r>
      <rPr>
        <sz val="11"/>
        <rFont val="黑体"/>
        <charset val="134"/>
      </rPr>
      <t>对事业单位经常性补助</t>
    </r>
  </si>
  <si>
    <r>
      <rPr>
        <sz val="11"/>
        <rFont val="黑体"/>
        <charset val="134"/>
      </rPr>
      <t>对事业单位资本性补助</t>
    </r>
  </si>
  <si>
    <r>
      <rPr>
        <sz val="11"/>
        <rFont val="黑体"/>
        <charset val="134"/>
      </rPr>
      <t>对企业补助</t>
    </r>
  </si>
  <si>
    <r>
      <rPr>
        <sz val="11"/>
        <rFont val="黑体"/>
        <charset val="134"/>
      </rPr>
      <t>对企业资本性支出</t>
    </r>
  </si>
  <si>
    <r>
      <rPr>
        <sz val="11"/>
        <rFont val="黑体"/>
        <charset val="134"/>
      </rPr>
      <t>对个人和家庭的补助</t>
    </r>
  </si>
  <si>
    <r>
      <rPr>
        <sz val="11"/>
        <rFont val="黑体"/>
        <charset val="134"/>
      </rPr>
      <t>对社会保障基金补助</t>
    </r>
  </si>
  <si>
    <r>
      <rPr>
        <sz val="11"/>
        <rFont val="黑体"/>
        <charset val="134"/>
      </rPr>
      <t>债务利息及费用支出</t>
    </r>
  </si>
  <si>
    <r>
      <rPr>
        <sz val="11"/>
        <rFont val="黑体"/>
        <charset val="134"/>
      </rPr>
      <t>债务还本支出</t>
    </r>
  </si>
  <si>
    <r>
      <rPr>
        <sz val="11"/>
        <rFont val="黑体"/>
        <charset val="134"/>
      </rPr>
      <t>转移性支出</t>
    </r>
  </si>
  <si>
    <r>
      <rPr>
        <sz val="11"/>
        <rFont val="黑体"/>
        <charset val="134"/>
      </rPr>
      <t>预备费及预留</t>
    </r>
  </si>
  <si>
    <r>
      <rPr>
        <sz val="11"/>
        <rFont val="黑体"/>
        <charset val="134"/>
      </rPr>
      <t>其他支出</t>
    </r>
  </si>
  <si>
    <t>表六</t>
  </si>
  <si>
    <t>2026年一般公共预算支出“三公”经费预算表</t>
  </si>
  <si>
    <r>
      <rPr>
        <sz val="11"/>
        <color indexed="8"/>
        <rFont val="黑体"/>
        <charset val="134"/>
      </rPr>
      <t>项目名称</t>
    </r>
  </si>
  <si>
    <r>
      <rPr>
        <sz val="11"/>
        <rFont val="黑体"/>
        <charset val="134"/>
      </rPr>
      <t>为上年预算数的</t>
    </r>
    <r>
      <rPr>
        <sz val="11"/>
        <rFont val="Times New Roman"/>
        <charset val="134"/>
      </rPr>
      <t>%</t>
    </r>
  </si>
  <si>
    <r>
      <rPr>
        <sz val="11"/>
        <rFont val="黑体"/>
        <charset val="134"/>
      </rPr>
      <t>为上年执行数的</t>
    </r>
    <r>
      <rPr>
        <sz val="11"/>
        <rFont val="Times New Roman"/>
        <charset val="134"/>
      </rPr>
      <t>%</t>
    </r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</si>
  <si>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</si>
  <si>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</si>
  <si>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</si>
  <si>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</si>
  <si>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</si>
  <si>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</si>
  <si>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收入类科目分来源地区预算数</t>
  </si>
  <si>
    <t>支出类科目分对象地区预算数</t>
  </si>
  <si>
    <t>冲抵科目</t>
  </si>
  <si>
    <t>冲抵
合计</t>
  </si>
  <si>
    <t xml:space="preserve">
项目</t>
  </si>
  <si>
    <r>
      <rPr>
        <sz val="11"/>
        <rFont val="黑体"/>
        <charset val="134"/>
      </rPr>
      <t>债务转贷收入</t>
    </r>
  </si>
  <si>
    <r>
      <rPr>
        <sz val="11"/>
        <color indexed="8"/>
        <rFont val="黑体"/>
        <charset val="134"/>
      </rPr>
      <t>省级</t>
    </r>
  </si>
  <si>
    <r>
      <rPr>
        <sz val="11"/>
        <color indexed="8"/>
        <rFont val="黑体"/>
        <charset val="134"/>
      </rPr>
      <t>地市级</t>
    </r>
  </si>
  <si>
    <t>行政
区划
编码</t>
  </si>
  <si>
    <t>级次</t>
  </si>
  <si>
    <t>行政区划名称</t>
  </si>
  <si>
    <r>
      <rPr>
        <sz val="11"/>
        <rFont val="黑体"/>
        <charset val="134"/>
      </rPr>
      <t>收入总计</t>
    </r>
  </si>
  <si>
    <r>
      <rPr>
        <sz val="11"/>
        <rFont val="黑体"/>
        <charset val="134"/>
      </rPr>
      <t>地方本级收入合计</t>
    </r>
  </si>
  <si>
    <r>
      <rPr>
        <sz val="11"/>
        <rFont val="黑体"/>
        <charset val="134"/>
      </rPr>
      <t>转移性收入</t>
    </r>
  </si>
  <si>
    <r>
      <rPr>
        <sz val="11"/>
        <rFont val="黑体"/>
        <charset val="134"/>
      </rPr>
      <t>上级补助收入</t>
    </r>
  </si>
  <si>
    <r>
      <rPr>
        <sz val="11"/>
        <rFont val="黑体"/>
        <charset val="134"/>
      </rPr>
      <t>返还性收入</t>
    </r>
  </si>
  <si>
    <r>
      <rPr>
        <sz val="11"/>
        <rFont val="黑体"/>
        <charset val="134"/>
      </rPr>
      <t>一般性转移支付收入</t>
    </r>
  </si>
  <si>
    <r>
      <rPr>
        <sz val="11"/>
        <rFont val="黑体"/>
        <charset val="134"/>
      </rPr>
      <t>专项转移支付收入</t>
    </r>
  </si>
  <si>
    <r>
      <rPr>
        <sz val="11"/>
        <rFont val="黑体"/>
        <charset val="134"/>
      </rPr>
      <t>上解收入</t>
    </r>
  </si>
  <si>
    <r>
      <rPr>
        <sz val="11"/>
        <rFont val="黑体"/>
        <charset val="134"/>
      </rPr>
      <t>上年结余收入</t>
    </r>
  </si>
  <si>
    <r>
      <rPr>
        <sz val="11"/>
        <rFont val="黑体"/>
        <charset val="134"/>
      </rPr>
      <t>调入资金</t>
    </r>
  </si>
  <si>
    <r>
      <rPr>
        <sz val="11"/>
        <rFont val="黑体"/>
        <charset val="134"/>
      </rPr>
      <t>动用预算稳定调节基金</t>
    </r>
  </si>
  <si>
    <r>
      <rPr>
        <sz val="11"/>
        <rFont val="黑体"/>
        <charset val="134"/>
      </rPr>
      <t>区域间转移支付收入</t>
    </r>
  </si>
  <si>
    <r>
      <rPr>
        <sz val="11"/>
        <rFont val="黑体"/>
        <charset val="134"/>
      </rPr>
      <t>债务收入</t>
    </r>
  </si>
  <si>
    <r>
      <rPr>
        <sz val="11"/>
        <rFont val="黑体"/>
        <charset val="134"/>
      </rPr>
      <t>支出总计</t>
    </r>
  </si>
  <si>
    <r>
      <rPr>
        <sz val="11"/>
        <rFont val="黑体"/>
        <charset val="134"/>
      </rPr>
      <t>地方本级支出合计</t>
    </r>
  </si>
  <si>
    <r>
      <rPr>
        <sz val="11"/>
        <rFont val="黑体"/>
        <charset val="134"/>
      </rPr>
      <t>补助下级支出</t>
    </r>
  </si>
  <si>
    <r>
      <rPr>
        <sz val="11"/>
        <rFont val="黑体"/>
        <charset val="134"/>
      </rPr>
      <t>上解支出</t>
    </r>
  </si>
  <si>
    <r>
      <rPr>
        <sz val="11"/>
        <rFont val="黑体"/>
        <charset val="134"/>
      </rPr>
      <t>调出资金</t>
    </r>
  </si>
  <si>
    <r>
      <rPr>
        <sz val="11"/>
        <rFont val="黑体"/>
        <charset val="134"/>
      </rPr>
      <t>年终结余</t>
    </r>
  </si>
  <si>
    <r>
      <rPr>
        <sz val="11"/>
        <rFont val="黑体"/>
        <charset val="134"/>
      </rPr>
      <t>债务转贷支出</t>
    </r>
  </si>
  <si>
    <r>
      <rPr>
        <sz val="11"/>
        <rFont val="黑体"/>
        <charset val="134"/>
      </rPr>
      <t>安排预算稳定调节基金</t>
    </r>
  </si>
  <si>
    <r>
      <rPr>
        <sz val="11"/>
        <rFont val="黑体"/>
        <charset val="134"/>
      </rPr>
      <t>补充预算周转金</t>
    </r>
  </si>
  <si>
    <r>
      <rPr>
        <sz val="11"/>
        <rFont val="黑体"/>
        <charset val="134"/>
      </rPr>
      <t>区域间转移性支出</t>
    </r>
  </si>
  <si>
    <r>
      <rPr>
        <sz val="11"/>
        <color indexed="8"/>
        <rFont val="黑体"/>
        <charset val="134"/>
      </rPr>
      <t>中央级</t>
    </r>
  </si>
  <si>
    <t>科目编码</t>
  </si>
  <si>
    <t>TQ_明细</t>
  </si>
  <si>
    <t>11</t>
  </si>
  <si>
    <t>北京市_汇总</t>
  </si>
  <si>
    <t>12</t>
  </si>
  <si>
    <t>天津市_汇总</t>
  </si>
  <si>
    <t>13</t>
  </si>
  <si>
    <t>河北省_汇总</t>
  </si>
  <si>
    <t>14</t>
  </si>
  <si>
    <t>山西省_汇总</t>
  </si>
  <si>
    <t>15</t>
  </si>
  <si>
    <t>内蒙古自治区_汇总</t>
  </si>
  <si>
    <t>21</t>
  </si>
  <si>
    <t>辽宁省_汇总</t>
  </si>
  <si>
    <t>22</t>
  </si>
  <si>
    <t>吉林省_汇总</t>
  </si>
  <si>
    <t>23</t>
  </si>
  <si>
    <t>黑龙江省_汇总</t>
  </si>
  <si>
    <t>31</t>
  </si>
  <si>
    <t>上海市_汇总</t>
  </si>
  <si>
    <t>32</t>
  </si>
  <si>
    <t>江苏省_汇总</t>
  </si>
  <si>
    <t>33</t>
  </si>
  <si>
    <t>浙江省_汇总</t>
  </si>
  <si>
    <t>34</t>
  </si>
  <si>
    <t>安徽省_汇总</t>
  </si>
  <si>
    <t>35</t>
  </si>
  <si>
    <t>福建省_汇总</t>
  </si>
  <si>
    <t>36</t>
  </si>
  <si>
    <t>江西省_汇总</t>
  </si>
  <si>
    <t>37</t>
  </si>
  <si>
    <t>山东省_汇总</t>
  </si>
  <si>
    <t>41</t>
  </si>
  <si>
    <t>河南省_汇总</t>
  </si>
  <si>
    <t>42</t>
  </si>
  <si>
    <t>湖北省_汇总</t>
  </si>
  <si>
    <t>43</t>
  </si>
  <si>
    <t>湖南省_汇总</t>
  </si>
  <si>
    <t>44</t>
  </si>
  <si>
    <t>广东省_汇总</t>
  </si>
  <si>
    <t>45</t>
  </si>
  <si>
    <t>广西壮族自治区_汇总</t>
  </si>
  <si>
    <t>46</t>
  </si>
  <si>
    <t>海南省_汇总</t>
  </si>
  <si>
    <t>50</t>
  </si>
  <si>
    <t>重庆市_汇总</t>
  </si>
  <si>
    <t>51</t>
  </si>
  <si>
    <t>四川省_汇总</t>
  </si>
  <si>
    <t>52</t>
  </si>
  <si>
    <t>贵州省_汇总</t>
  </si>
  <si>
    <t>53</t>
  </si>
  <si>
    <t>云南省_汇总</t>
  </si>
  <si>
    <t>54</t>
  </si>
  <si>
    <t>西藏自治区_汇总</t>
  </si>
  <si>
    <t>61</t>
  </si>
  <si>
    <t>陕西省_汇总</t>
  </si>
  <si>
    <t>62</t>
  </si>
  <si>
    <t>甘肃省_汇总</t>
  </si>
  <si>
    <t>63</t>
  </si>
  <si>
    <t>青海省_汇总</t>
  </si>
  <si>
    <t>64</t>
  </si>
  <si>
    <t>宁夏回族自治区_汇总</t>
  </si>
  <si>
    <t>65</t>
  </si>
  <si>
    <t>新疆维吾尔自治区_汇总</t>
  </si>
  <si>
    <t>66</t>
  </si>
  <si>
    <t>新疆生产建设兵团_汇总</t>
  </si>
  <si>
    <t>1301</t>
  </si>
  <si>
    <t>石家庄市_汇总</t>
  </si>
  <si>
    <t>1302</t>
  </si>
  <si>
    <t>唐山市_汇总</t>
  </si>
  <si>
    <t>1303</t>
  </si>
  <si>
    <t>秦皇岛市_汇总</t>
  </si>
  <si>
    <t>1304</t>
  </si>
  <si>
    <t>邯郸市_汇总</t>
  </si>
  <si>
    <t>1305</t>
  </si>
  <si>
    <t>邢台市_汇总</t>
  </si>
  <si>
    <t>1306</t>
  </si>
  <si>
    <t>保定市_汇总</t>
  </si>
  <si>
    <t>1307</t>
  </si>
  <si>
    <t>张家口市_汇总</t>
  </si>
  <si>
    <t>1308</t>
  </si>
  <si>
    <t>承德市_汇总</t>
  </si>
  <si>
    <t>1309</t>
  </si>
  <si>
    <t>沧州市_汇总</t>
  </si>
  <si>
    <t>1310</t>
  </si>
  <si>
    <t>廊坊市_汇总</t>
  </si>
  <si>
    <t>1311</t>
  </si>
  <si>
    <t>衡水市_汇总</t>
  </si>
  <si>
    <t>1314</t>
  </si>
  <si>
    <t>雄安新区_汇总</t>
  </si>
  <si>
    <t>1401</t>
  </si>
  <si>
    <t>太原市_汇总</t>
  </si>
  <si>
    <t>1402</t>
  </si>
  <si>
    <t>大同市_汇总</t>
  </si>
  <si>
    <t>1403</t>
  </si>
  <si>
    <t>阳泉市_汇总</t>
  </si>
  <si>
    <t>1404</t>
  </si>
  <si>
    <t>长治市_汇总</t>
  </si>
  <si>
    <t>1405</t>
  </si>
  <si>
    <t>晋城市_汇总</t>
  </si>
  <si>
    <t>1406</t>
  </si>
  <si>
    <t>朔州市_汇总</t>
  </si>
  <si>
    <t>1407</t>
  </si>
  <si>
    <t>晋中市_汇总</t>
  </si>
  <si>
    <t>1408</t>
  </si>
  <si>
    <t>运城市_汇总</t>
  </si>
  <si>
    <t>1409</t>
  </si>
  <si>
    <t>忻州市_汇总</t>
  </si>
  <si>
    <t>1410</t>
  </si>
  <si>
    <t>临汾市_汇总</t>
  </si>
  <si>
    <t>1411</t>
  </si>
  <si>
    <t>吕梁市_汇总</t>
  </si>
  <si>
    <t>1501</t>
  </si>
  <si>
    <t>呼和浩特市_汇总</t>
  </si>
  <si>
    <t>1502</t>
  </si>
  <si>
    <t>包头市_汇总</t>
  </si>
  <si>
    <t>1503</t>
  </si>
  <si>
    <t>乌海市_汇总</t>
  </si>
  <si>
    <t>1504</t>
  </si>
  <si>
    <t>赤峰市_汇总</t>
  </si>
  <si>
    <t>1505</t>
  </si>
  <si>
    <t>通辽市_汇总</t>
  </si>
  <si>
    <t>1506</t>
  </si>
  <si>
    <t>鄂尔多斯市_汇总</t>
  </si>
  <si>
    <t>1507</t>
  </si>
  <si>
    <t>呼伦贝尔市_汇总</t>
  </si>
  <si>
    <t>1508</t>
  </si>
  <si>
    <t>巴彦淖尔市_汇总</t>
  </si>
  <si>
    <t>1509</t>
  </si>
  <si>
    <t>乌兰察布市_汇总</t>
  </si>
  <si>
    <t>1522</t>
  </si>
  <si>
    <t>兴安盟_汇总</t>
  </si>
  <si>
    <t>1525</t>
  </si>
  <si>
    <t>锡林郭勒盟_汇总</t>
  </si>
  <si>
    <t>1529</t>
  </si>
  <si>
    <t>阿拉善盟_汇总</t>
  </si>
  <si>
    <t>2101</t>
  </si>
  <si>
    <t>沈阳市_汇总</t>
  </si>
  <si>
    <t>2102</t>
  </si>
  <si>
    <t>大连市_汇总</t>
  </si>
  <si>
    <t>2103</t>
  </si>
  <si>
    <t>鞍山市_汇总</t>
  </si>
  <si>
    <t>2104</t>
  </si>
  <si>
    <t>抚顺市_汇总</t>
  </si>
  <si>
    <t>2105</t>
  </si>
  <si>
    <t>本溪市_汇总</t>
  </si>
  <si>
    <t>2106</t>
  </si>
  <si>
    <t>丹东市_汇总</t>
  </si>
  <si>
    <t>2107</t>
  </si>
  <si>
    <t>锦州市_汇总</t>
  </si>
  <si>
    <t>2108</t>
  </si>
  <si>
    <t>营口市_汇总</t>
  </si>
  <si>
    <t>2109</t>
  </si>
  <si>
    <t>阜新市_汇总</t>
  </si>
  <si>
    <t>2110</t>
  </si>
  <si>
    <t>辽阳市_汇总</t>
  </si>
  <si>
    <t>2111</t>
  </si>
  <si>
    <t>盘锦市_汇总</t>
  </si>
  <si>
    <t>2112</t>
  </si>
  <si>
    <t>铁岭市_汇总</t>
  </si>
  <si>
    <t>2113</t>
  </si>
  <si>
    <t>朝阳市_汇总</t>
  </si>
  <si>
    <t>2114</t>
  </si>
  <si>
    <t>葫芦岛市_汇总</t>
  </si>
  <si>
    <t>2201</t>
  </si>
  <si>
    <t>长春市_汇总</t>
  </si>
  <si>
    <t>2202</t>
  </si>
  <si>
    <t>吉林市_汇总</t>
  </si>
  <si>
    <t>2203</t>
  </si>
  <si>
    <t>四平市_汇总</t>
  </si>
  <si>
    <t>2204</t>
  </si>
  <si>
    <t>辽源市_汇总</t>
  </si>
  <si>
    <t>2205</t>
  </si>
  <si>
    <t>通化市_汇总</t>
  </si>
  <si>
    <t>2206</t>
  </si>
  <si>
    <t>白山市_汇总</t>
  </si>
  <si>
    <t>2207</t>
  </si>
  <si>
    <t>松原市_汇总</t>
  </si>
  <si>
    <t>2208</t>
  </si>
  <si>
    <t>白城市_汇总</t>
  </si>
  <si>
    <t>2224</t>
  </si>
  <si>
    <t>延边朝鲜族自治州_汇总</t>
  </si>
  <si>
    <t>2301</t>
  </si>
  <si>
    <t>哈尔滨市_汇总</t>
  </si>
  <si>
    <t>2302</t>
  </si>
  <si>
    <t>齐齐哈尔市_汇总</t>
  </si>
  <si>
    <t>2303</t>
  </si>
  <si>
    <t>鸡西市_汇总</t>
  </si>
  <si>
    <t>2304</t>
  </si>
  <si>
    <t>鹤岗市_汇总</t>
  </si>
  <si>
    <t>2305</t>
  </si>
  <si>
    <t>双鸭山市_汇总</t>
  </si>
  <si>
    <t>2306</t>
  </si>
  <si>
    <t>大庆市_汇总</t>
  </si>
  <si>
    <t>2307</t>
  </si>
  <si>
    <t>伊春市_汇总</t>
  </si>
  <si>
    <t>2308</t>
  </si>
  <si>
    <t>佳木斯市_汇总</t>
  </si>
  <si>
    <t>2309</t>
  </si>
  <si>
    <t>七台河市_汇总</t>
  </si>
  <si>
    <t>2310</t>
  </si>
  <si>
    <t>牡丹江市_汇总</t>
  </si>
  <si>
    <t>2311</t>
  </si>
  <si>
    <t>黑河市_汇总</t>
  </si>
  <si>
    <t>2312</t>
  </si>
  <si>
    <t>绥化市_汇总</t>
  </si>
  <si>
    <t>2327</t>
  </si>
  <si>
    <t>大兴安岭地区_汇总</t>
  </si>
  <si>
    <t>3201</t>
  </si>
  <si>
    <t>南京市_汇总</t>
  </si>
  <si>
    <t>3202</t>
  </si>
  <si>
    <t>无锡市_汇总</t>
  </si>
  <si>
    <t>3203</t>
  </si>
  <si>
    <t>徐州市_汇总</t>
  </si>
  <si>
    <t>3204</t>
  </si>
  <si>
    <t>常州市_汇总</t>
  </si>
  <si>
    <t>3205</t>
  </si>
  <si>
    <t>苏州市_汇总</t>
  </si>
  <si>
    <t>3206</t>
  </si>
  <si>
    <t>南通市_汇总</t>
  </si>
  <si>
    <t>3207</t>
  </si>
  <si>
    <t>连云港市_汇总</t>
  </si>
  <si>
    <t>3208</t>
  </si>
  <si>
    <t>淮安市_汇总</t>
  </si>
  <si>
    <t>3209</t>
  </si>
  <si>
    <t>盐城市_汇总</t>
  </si>
  <si>
    <t>3210</t>
  </si>
  <si>
    <t>扬州市_汇总</t>
  </si>
  <si>
    <t>3211</t>
  </si>
  <si>
    <t>镇江市_汇总</t>
  </si>
  <si>
    <t>3212</t>
  </si>
  <si>
    <t>泰州市_汇总</t>
  </si>
  <si>
    <t>3213</t>
  </si>
  <si>
    <t>宿迁市_汇总</t>
  </si>
  <si>
    <t>3301</t>
  </si>
  <si>
    <t>杭州市_汇总</t>
  </si>
  <si>
    <t>3302</t>
  </si>
  <si>
    <t>宁波市_汇总</t>
  </si>
  <si>
    <t>3303</t>
  </si>
  <si>
    <t>温州市_汇总</t>
  </si>
  <si>
    <t>3304</t>
  </si>
  <si>
    <t>嘉兴市_汇总</t>
  </si>
  <si>
    <t>3305</t>
  </si>
  <si>
    <t>湖州市_汇总</t>
  </si>
  <si>
    <t>3306</t>
  </si>
  <si>
    <t>绍兴市_汇总</t>
  </si>
  <si>
    <t>3307</t>
  </si>
  <si>
    <t>金华市_汇总</t>
  </si>
  <si>
    <t>3308</t>
  </si>
  <si>
    <t>衢州市_汇总</t>
  </si>
  <si>
    <t>3309</t>
  </si>
  <si>
    <t>舟山市_汇总</t>
  </si>
  <si>
    <t>3310</t>
  </si>
  <si>
    <t>台州市_汇总</t>
  </si>
  <si>
    <t>3311</t>
  </si>
  <si>
    <t>丽水市_汇总</t>
  </si>
  <si>
    <t>3401</t>
  </si>
  <si>
    <t>合肥市_汇总</t>
  </si>
  <si>
    <t>3402</t>
  </si>
  <si>
    <t>芜湖市_汇总</t>
  </si>
  <si>
    <t>3403</t>
  </si>
  <si>
    <t>蚌埠市_汇总</t>
  </si>
  <si>
    <t>3404</t>
  </si>
  <si>
    <t>淮南市_汇总</t>
  </si>
  <si>
    <t>3405</t>
  </si>
  <si>
    <t>马鞍山市_汇总</t>
  </si>
  <si>
    <t>3406</t>
  </si>
  <si>
    <t>淮北市_汇总</t>
  </si>
  <si>
    <t>3407</t>
  </si>
  <si>
    <t>铜陵市_汇总</t>
  </si>
  <si>
    <t>3408</t>
  </si>
  <si>
    <t>安庆市_汇总</t>
  </si>
  <si>
    <t>3410</t>
  </si>
  <si>
    <t>黄山市_汇总</t>
  </si>
  <si>
    <t>3411</t>
  </si>
  <si>
    <t>滁州市_汇总</t>
  </si>
  <si>
    <t>3412</t>
  </si>
  <si>
    <t>阜阳市_汇总</t>
  </si>
  <si>
    <t>3413</t>
  </si>
  <si>
    <t>宿州市_汇总</t>
  </si>
  <si>
    <t>3415</t>
  </si>
  <si>
    <t>六安市_汇总</t>
  </si>
  <si>
    <t>3416</t>
  </si>
  <si>
    <t>亳州市_汇总</t>
  </si>
  <si>
    <t>3417</t>
  </si>
  <si>
    <t>池州市_汇总</t>
  </si>
  <si>
    <t>3418</t>
  </si>
  <si>
    <t>宣城市_汇总</t>
  </si>
  <si>
    <t>3501</t>
  </si>
  <si>
    <t>福州市_汇总</t>
  </si>
  <si>
    <t>3502</t>
  </si>
  <si>
    <t>厦门市_汇总</t>
  </si>
  <si>
    <t>3503</t>
  </si>
  <si>
    <t>莆田市_汇总</t>
  </si>
  <si>
    <t>3504</t>
  </si>
  <si>
    <t>三明市_汇总</t>
  </si>
  <si>
    <t>3505</t>
  </si>
  <si>
    <t>泉州市_汇总</t>
  </si>
  <si>
    <t>3506</t>
  </si>
  <si>
    <t>漳州市_汇总</t>
  </si>
  <si>
    <t>3507</t>
  </si>
  <si>
    <t>南平市_汇总</t>
  </si>
  <si>
    <t>3508</t>
  </si>
  <si>
    <t>龙岩市_汇总</t>
  </si>
  <si>
    <t>3509</t>
  </si>
  <si>
    <t>宁德市_汇总</t>
  </si>
  <si>
    <t>3601</t>
  </si>
  <si>
    <t>南昌市_汇总</t>
  </si>
  <si>
    <t>3602</t>
  </si>
  <si>
    <t>景德镇市_汇总</t>
  </si>
  <si>
    <t>3603</t>
  </si>
  <si>
    <t>萍乡市_汇总</t>
  </si>
  <si>
    <t>3604</t>
  </si>
  <si>
    <t>九江市_汇总</t>
  </si>
  <si>
    <t>3605</t>
  </si>
  <si>
    <t>新余市_汇总</t>
  </si>
  <si>
    <t>3606</t>
  </si>
  <si>
    <t>鹰潭市_汇总</t>
  </si>
  <si>
    <t>3607</t>
  </si>
  <si>
    <t>赣州市_汇总</t>
  </si>
  <si>
    <t>3608</t>
  </si>
  <si>
    <t>吉安市_汇总</t>
  </si>
  <si>
    <t>3609</t>
  </si>
  <si>
    <t>宜春市_汇总</t>
  </si>
  <si>
    <t>3610</t>
  </si>
  <si>
    <t>抚州市_汇总</t>
  </si>
  <si>
    <t>3611</t>
  </si>
  <si>
    <t>上饶市_汇总</t>
  </si>
  <si>
    <t>3701</t>
  </si>
  <si>
    <t>济南市_汇总</t>
  </si>
  <si>
    <t>3702</t>
  </si>
  <si>
    <t>青岛市_汇总</t>
  </si>
  <si>
    <t>3703</t>
  </si>
  <si>
    <t>淄博市_汇总</t>
  </si>
  <si>
    <t>3704</t>
  </si>
  <si>
    <t>枣庄市_汇总</t>
  </si>
  <si>
    <t>3705</t>
  </si>
  <si>
    <t>东营市_汇总</t>
  </si>
  <si>
    <t>3706</t>
  </si>
  <si>
    <t>烟台市_汇总</t>
  </si>
  <si>
    <t>3707</t>
  </si>
  <si>
    <t>潍坊市_汇总</t>
  </si>
  <si>
    <t>3708</t>
  </si>
  <si>
    <t>济宁市_汇总</t>
  </si>
  <si>
    <t>3709</t>
  </si>
  <si>
    <t>泰安市_汇总</t>
  </si>
  <si>
    <t>3710</t>
  </si>
  <si>
    <t>威海市_汇总</t>
  </si>
  <si>
    <t>3711</t>
  </si>
  <si>
    <t>日照市_汇总</t>
  </si>
  <si>
    <t>3713</t>
  </si>
  <si>
    <t>临沂市_汇总</t>
  </si>
  <si>
    <t>3714</t>
  </si>
  <si>
    <t>德州市_汇总</t>
  </si>
  <si>
    <t>3715</t>
  </si>
  <si>
    <t>聊城市_汇总</t>
  </si>
  <si>
    <t>3716</t>
  </si>
  <si>
    <t>滨州市_汇总</t>
  </si>
  <si>
    <t>3717</t>
  </si>
  <si>
    <t>菏泽市_汇总</t>
  </si>
  <si>
    <t>4101</t>
  </si>
  <si>
    <t>郑州市_汇总</t>
  </si>
  <si>
    <t>4102</t>
  </si>
  <si>
    <t>开封市_汇总</t>
  </si>
  <si>
    <t>4103</t>
  </si>
  <si>
    <t>洛阳市_汇总</t>
  </si>
  <si>
    <t>4104</t>
  </si>
  <si>
    <t>平顶山市_汇总</t>
  </si>
  <si>
    <t>4105</t>
  </si>
  <si>
    <t>安阳市_汇总</t>
  </si>
  <si>
    <t>4106</t>
  </si>
  <si>
    <t>鹤壁市_汇总</t>
  </si>
  <si>
    <t>4107</t>
  </si>
  <si>
    <t>新乡市_汇总</t>
  </si>
  <si>
    <t>4108</t>
  </si>
  <si>
    <t>焦作市_汇总</t>
  </si>
  <si>
    <t>4109</t>
  </si>
  <si>
    <t>濮阳市_汇总</t>
  </si>
  <si>
    <t>4110</t>
  </si>
  <si>
    <t>许昌市_汇总</t>
  </si>
  <si>
    <t>4111</t>
  </si>
  <si>
    <t>漯河市_汇总</t>
  </si>
  <si>
    <t>4112</t>
  </si>
  <si>
    <t>三门峡市_汇总</t>
  </si>
  <si>
    <t>4113</t>
  </si>
  <si>
    <t>南阳市_汇总</t>
  </si>
  <si>
    <t>4114</t>
  </si>
  <si>
    <t>商丘市_汇总</t>
  </si>
  <si>
    <t>4115</t>
  </si>
  <si>
    <t>信阳市_汇总</t>
  </si>
  <si>
    <t>4116</t>
  </si>
  <si>
    <t>周口市_汇总</t>
  </si>
  <si>
    <t>4117</t>
  </si>
  <si>
    <t>驻马店市_汇总</t>
  </si>
  <si>
    <t>4201</t>
  </si>
  <si>
    <t>武汉市_汇总</t>
  </si>
  <si>
    <t>4202</t>
  </si>
  <si>
    <t>黄石市_汇总</t>
  </si>
  <si>
    <t>4203</t>
  </si>
  <si>
    <t>十堰市_汇总</t>
  </si>
  <si>
    <t>4205</t>
  </si>
  <si>
    <t>宜昌市_汇总</t>
  </si>
  <si>
    <t>4206</t>
  </si>
  <si>
    <t>襄阳市_汇总</t>
  </si>
  <si>
    <t>4207</t>
  </si>
  <si>
    <t>鄂州市_汇总</t>
  </si>
  <si>
    <t>4208</t>
  </si>
  <si>
    <t>荆门市_汇总</t>
  </si>
  <si>
    <t>4209</t>
  </si>
  <si>
    <t>孝感市_汇总</t>
  </si>
  <si>
    <t>4210</t>
  </si>
  <si>
    <t>荆州市_汇总</t>
  </si>
  <si>
    <t>4211</t>
  </si>
  <si>
    <t>黄冈市_汇总</t>
  </si>
  <si>
    <t>4212</t>
  </si>
  <si>
    <t>咸宁市_汇总</t>
  </si>
  <si>
    <t>4213</t>
  </si>
  <si>
    <t>随州市_汇总</t>
  </si>
  <si>
    <t>4228</t>
  </si>
  <si>
    <t>恩施土家族苗族自治州_汇总</t>
  </si>
  <si>
    <t>4301</t>
  </si>
  <si>
    <t>长沙市_汇总</t>
  </si>
  <si>
    <t>4302</t>
  </si>
  <si>
    <t>株洲市_汇总</t>
  </si>
  <si>
    <t>4303</t>
  </si>
  <si>
    <t>湘潭市_汇总</t>
  </si>
  <si>
    <t>4304</t>
  </si>
  <si>
    <t>衡阳市_汇总</t>
  </si>
  <si>
    <t>4305</t>
  </si>
  <si>
    <t>邵阳市_汇总</t>
  </si>
  <si>
    <t>4306</t>
  </si>
  <si>
    <t>岳阳市_汇总</t>
  </si>
  <si>
    <t>4307</t>
  </si>
  <si>
    <t>常德市_汇总</t>
  </si>
  <si>
    <t>4308</t>
  </si>
  <si>
    <t>张家界市_汇总</t>
  </si>
  <si>
    <t>4309</t>
  </si>
  <si>
    <t>益阳市_汇总</t>
  </si>
  <si>
    <t>4310</t>
  </si>
  <si>
    <t>郴州市_汇总</t>
  </si>
  <si>
    <t>4311</t>
  </si>
  <si>
    <t>永州市_汇总</t>
  </si>
  <si>
    <t>4312</t>
  </si>
  <si>
    <t>怀化市_汇总</t>
  </si>
  <si>
    <t>4313</t>
  </si>
  <si>
    <t>娄底市_汇总</t>
  </si>
  <si>
    <t>4331</t>
  </si>
  <si>
    <t>湘西土家族苗族自治州_汇总</t>
  </si>
  <si>
    <t>4401</t>
  </si>
  <si>
    <t>广州市_汇总</t>
  </si>
  <si>
    <t>4402</t>
  </si>
  <si>
    <t>韶关市_汇总</t>
  </si>
  <si>
    <t>4403</t>
  </si>
  <si>
    <t>深圳市_汇总</t>
  </si>
  <si>
    <t>4404</t>
  </si>
  <si>
    <t>珠海市_汇总</t>
  </si>
  <si>
    <t>4405</t>
  </si>
  <si>
    <t>汕头市_汇总</t>
  </si>
  <si>
    <t>4406</t>
  </si>
  <si>
    <t>佛山市_汇总</t>
  </si>
  <si>
    <t>4407</t>
  </si>
  <si>
    <t>江门市_汇总</t>
  </si>
  <si>
    <t>4408</t>
  </si>
  <si>
    <t>湛江市_汇总</t>
  </si>
  <si>
    <t>4409</t>
  </si>
  <si>
    <t>茂名市_汇总</t>
  </si>
  <si>
    <t>4412</t>
  </si>
  <si>
    <t>肇庆市_汇总</t>
  </si>
  <si>
    <t>4413</t>
  </si>
  <si>
    <t>惠州市_汇总</t>
  </si>
  <si>
    <t>4414</t>
  </si>
  <si>
    <t>梅州市_汇总</t>
  </si>
  <si>
    <t>4415</t>
  </si>
  <si>
    <t>汕尾市_汇总</t>
  </si>
  <si>
    <t>4416</t>
  </si>
  <si>
    <t>河源市_汇总</t>
  </si>
  <si>
    <t>4417</t>
  </si>
  <si>
    <t>阳江市_汇总</t>
  </si>
  <si>
    <t>4418</t>
  </si>
  <si>
    <t>清远市_汇总</t>
  </si>
  <si>
    <t>4419</t>
  </si>
  <si>
    <t>东莞市_汇总</t>
  </si>
  <si>
    <t>4420</t>
  </si>
  <si>
    <t>中山市_汇总</t>
  </si>
  <si>
    <t>4451</t>
  </si>
  <si>
    <t>潮州市_汇总</t>
  </si>
  <si>
    <t>4452</t>
  </si>
  <si>
    <t>揭阳市_汇总</t>
  </si>
  <si>
    <t>4453</t>
  </si>
  <si>
    <t>云浮市_汇总</t>
  </si>
  <si>
    <t>4501</t>
  </si>
  <si>
    <t>南宁市_汇总</t>
  </si>
  <si>
    <t>4502</t>
  </si>
  <si>
    <t>柳州市_汇总</t>
  </si>
  <si>
    <t>4503</t>
  </si>
  <si>
    <t>桂林市_汇总</t>
  </si>
  <si>
    <t>4504</t>
  </si>
  <si>
    <t>梧州市_汇总</t>
  </si>
  <si>
    <t>4505</t>
  </si>
  <si>
    <t>北海市_汇总</t>
  </si>
  <si>
    <t>4506</t>
  </si>
  <si>
    <t>防城港市_汇总</t>
  </si>
  <si>
    <t>4507</t>
  </si>
  <si>
    <t>钦州市_汇总</t>
  </si>
  <si>
    <t>4508</t>
  </si>
  <si>
    <t>贵港市_汇总</t>
  </si>
  <si>
    <t>4509</t>
  </si>
  <si>
    <t>玉林市_汇总</t>
  </si>
  <si>
    <t>4510</t>
  </si>
  <si>
    <t>百色市_汇总</t>
  </si>
  <si>
    <t>4511</t>
  </si>
  <si>
    <t>贺州市_汇总</t>
  </si>
  <si>
    <t>4512</t>
  </si>
  <si>
    <t>河池市_汇总</t>
  </si>
  <si>
    <t>4513</t>
  </si>
  <si>
    <t>来宾市_汇总</t>
  </si>
  <si>
    <t>4514</t>
  </si>
  <si>
    <t>崇左市_汇总</t>
  </si>
  <si>
    <t>4601</t>
  </si>
  <si>
    <t>海口市_汇总</t>
  </si>
  <si>
    <t>4602</t>
  </si>
  <si>
    <t>三亚市_汇总</t>
  </si>
  <si>
    <t>4603</t>
  </si>
  <si>
    <t>三沙市_汇总</t>
  </si>
  <si>
    <t>5101</t>
  </si>
  <si>
    <t>成都市_汇总</t>
  </si>
  <si>
    <t>5103</t>
  </si>
  <si>
    <t>自贡市_汇总</t>
  </si>
  <si>
    <t>5104</t>
  </si>
  <si>
    <t>攀枝花市_汇总</t>
  </si>
  <si>
    <t>5105</t>
  </si>
  <si>
    <t>泸州市_汇总</t>
  </si>
  <si>
    <t>5106</t>
  </si>
  <si>
    <t>德阳市_汇总</t>
  </si>
  <si>
    <t>5107</t>
  </si>
  <si>
    <t>绵阳市_汇总</t>
  </si>
  <si>
    <t>5108</t>
  </si>
  <si>
    <t>广元市_汇总</t>
  </si>
  <si>
    <t>5109</t>
  </si>
  <si>
    <t>遂宁市_汇总</t>
  </si>
  <si>
    <t>5110</t>
  </si>
  <si>
    <t>内江市_汇总</t>
  </si>
  <si>
    <t>5111</t>
  </si>
  <si>
    <t>乐山市_汇总</t>
  </si>
  <si>
    <t>5113</t>
  </si>
  <si>
    <t>南充市_汇总</t>
  </si>
  <si>
    <t>5114</t>
  </si>
  <si>
    <t>眉山市_汇总</t>
  </si>
  <si>
    <t>5115</t>
  </si>
  <si>
    <t>宜宾市_汇总</t>
  </si>
  <si>
    <t>5116</t>
  </si>
  <si>
    <t>广安市_汇总</t>
  </si>
  <si>
    <t>5117</t>
  </si>
  <si>
    <t>达州市_汇总</t>
  </si>
  <si>
    <t>5118</t>
  </si>
  <si>
    <t>雅安市_汇总</t>
  </si>
  <si>
    <t>5119</t>
  </si>
  <si>
    <t>巴中市_汇总</t>
  </si>
  <si>
    <t>5120</t>
  </si>
  <si>
    <t>资阳市_汇总</t>
  </si>
  <si>
    <t>5132</t>
  </si>
  <si>
    <t>阿坝藏族羌族自治州_汇总</t>
  </si>
  <si>
    <t>5133</t>
  </si>
  <si>
    <t>甘孜藏族自治州_汇总</t>
  </si>
  <si>
    <t>5134</t>
  </si>
  <si>
    <t>凉山彝族自治州_汇总</t>
  </si>
  <si>
    <t>5201</t>
  </si>
  <si>
    <t>贵阳市_汇总</t>
  </si>
  <si>
    <t>5202</t>
  </si>
  <si>
    <t>六盘水市_汇总</t>
  </si>
  <si>
    <t>5203</t>
  </si>
  <si>
    <t>遵义市_汇总</t>
  </si>
  <si>
    <t>5204</t>
  </si>
  <si>
    <t>安顺市_汇总</t>
  </si>
  <si>
    <t>5205</t>
  </si>
  <si>
    <t>毕节市_汇总</t>
  </si>
  <si>
    <t>5206</t>
  </si>
  <si>
    <t>铜仁市_汇总</t>
  </si>
  <si>
    <t>5223</t>
  </si>
  <si>
    <t>黔西南布依族苗族自治州_汇总</t>
  </si>
  <si>
    <t>5226</t>
  </si>
  <si>
    <t>黔东南苗族侗族自治州_汇总</t>
  </si>
  <si>
    <t>5227</t>
  </si>
  <si>
    <t>黔南布依族苗族自治州_汇总</t>
  </si>
  <si>
    <t>5301</t>
  </si>
  <si>
    <t>昆明市_汇总</t>
  </si>
  <si>
    <t>5303</t>
  </si>
  <si>
    <t>曲靖市_汇总</t>
  </si>
  <si>
    <t>5304</t>
  </si>
  <si>
    <t>玉溪市_汇总</t>
  </si>
  <si>
    <t>5305</t>
  </si>
  <si>
    <t>保山市_汇总</t>
  </si>
  <si>
    <t>5306</t>
  </si>
  <si>
    <t>昭通市_汇总</t>
  </si>
  <si>
    <t>5307</t>
  </si>
  <si>
    <t>丽江市_汇总</t>
  </si>
  <si>
    <t>5308</t>
  </si>
  <si>
    <t>普洱市_汇总</t>
  </si>
  <si>
    <t>5309</t>
  </si>
  <si>
    <t>临沧市_汇总</t>
  </si>
  <si>
    <t>5323</t>
  </si>
  <si>
    <t>楚雄彝族自治州_汇总</t>
  </si>
  <si>
    <t>5325</t>
  </si>
  <si>
    <t>红河哈尼族彝族自治州_汇总</t>
  </si>
  <si>
    <t>5326</t>
  </si>
  <si>
    <t>文山壮族苗族自治州_汇总</t>
  </si>
  <si>
    <t>5328</t>
  </si>
  <si>
    <t>西双版纳傣族自治州_汇总</t>
  </si>
  <si>
    <t>5329</t>
  </si>
  <si>
    <t>大理白族自治州_汇总</t>
  </si>
  <si>
    <t>5331</t>
  </si>
  <si>
    <t>德宏傣族景颇族自治州_汇总</t>
  </si>
  <si>
    <t>5333</t>
  </si>
  <si>
    <t>怒江傈僳族自治州_汇总</t>
  </si>
  <si>
    <t>5334</t>
  </si>
  <si>
    <t>迪庆藏族自治州_汇总</t>
  </si>
  <si>
    <t>5401</t>
  </si>
  <si>
    <t>拉萨市_汇总</t>
  </si>
  <si>
    <t>5402</t>
  </si>
  <si>
    <t>日喀则市_汇总</t>
  </si>
  <si>
    <t>5403</t>
  </si>
  <si>
    <t>昌都市_汇总</t>
  </si>
  <si>
    <t>5404</t>
  </si>
  <si>
    <t>林芝市_汇总</t>
  </si>
  <si>
    <t>5405</t>
  </si>
  <si>
    <t>山南市_汇总</t>
  </si>
  <si>
    <t>5406</t>
  </si>
  <si>
    <t>那曲市_汇总</t>
  </si>
  <si>
    <t>5425</t>
  </si>
  <si>
    <t>阿里地区_汇总</t>
  </si>
  <si>
    <t>6101</t>
  </si>
  <si>
    <t>西安市_汇总</t>
  </si>
  <si>
    <t>6102</t>
  </si>
  <si>
    <t>铜川市_汇总</t>
  </si>
  <si>
    <t>6103</t>
  </si>
  <si>
    <t>宝鸡市_汇总</t>
  </si>
  <si>
    <t>6104</t>
  </si>
  <si>
    <t>咸阳市_汇总</t>
  </si>
  <si>
    <t>6105</t>
  </si>
  <si>
    <t>渭南市_汇总</t>
  </si>
  <si>
    <t>6106</t>
  </si>
  <si>
    <t>延安市_汇总</t>
  </si>
  <si>
    <t>6107</t>
  </si>
  <si>
    <t>汉中市_汇总</t>
  </si>
  <si>
    <t>6108</t>
  </si>
  <si>
    <t>榆林市_汇总</t>
  </si>
  <si>
    <t>6109</t>
  </si>
  <si>
    <t>安康市_汇总</t>
  </si>
  <si>
    <t>6110</t>
  </si>
  <si>
    <t>商洛市_汇总</t>
  </si>
  <si>
    <t>6111</t>
  </si>
  <si>
    <t>杨凌示范区_汇总</t>
  </si>
  <si>
    <t>6201</t>
  </si>
  <si>
    <t>兰州市_汇总</t>
  </si>
  <si>
    <t>6202</t>
  </si>
  <si>
    <t>嘉峪关市_汇总</t>
  </si>
  <si>
    <t>6203</t>
  </si>
  <si>
    <t>金昌市_汇总</t>
  </si>
  <si>
    <t>6204</t>
  </si>
  <si>
    <t>白银市_汇总</t>
  </si>
  <si>
    <t>6205</t>
  </si>
  <si>
    <t>天水市_汇总</t>
  </si>
  <si>
    <t>6206</t>
  </si>
  <si>
    <t>武威市_汇总</t>
  </si>
  <si>
    <t>6207</t>
  </si>
  <si>
    <t>张掖市_汇总</t>
  </si>
  <si>
    <t>6208</t>
  </si>
  <si>
    <t>平凉市_汇总</t>
  </si>
  <si>
    <t>6209</t>
  </si>
  <si>
    <t>酒泉市_汇总</t>
  </si>
  <si>
    <t>6210</t>
  </si>
  <si>
    <t>庆阳市_汇总</t>
  </si>
  <si>
    <t>6211</t>
  </si>
  <si>
    <t>定西市_汇总</t>
  </si>
  <si>
    <t>6212</t>
  </si>
  <si>
    <t>陇南市_汇总</t>
  </si>
  <si>
    <t>6229</t>
  </si>
  <si>
    <t>临夏回族自治州_汇总</t>
  </si>
  <si>
    <t>6230</t>
  </si>
  <si>
    <t>甘南藏族自治州_汇总</t>
  </si>
  <si>
    <t>6301</t>
  </si>
  <si>
    <t>西宁市_汇总</t>
  </si>
  <si>
    <t>6302</t>
  </si>
  <si>
    <t>海东市_汇总</t>
  </si>
  <si>
    <t>6322</t>
  </si>
  <si>
    <t>海北藏族自治州_汇总</t>
  </si>
  <si>
    <t>6323</t>
  </si>
  <si>
    <t>黄南藏族自治州_汇总</t>
  </si>
  <si>
    <t>6325</t>
  </si>
  <si>
    <t>海南藏族自治州_汇总</t>
  </si>
  <si>
    <t>6326</t>
  </si>
  <si>
    <t>果洛藏族自治州_汇总</t>
  </si>
  <si>
    <t>6327</t>
  </si>
  <si>
    <t>玉树藏族自治州_汇总</t>
  </si>
  <si>
    <t>6328</t>
  </si>
  <si>
    <t>海西蒙古族藏族自治州_汇总</t>
  </si>
  <si>
    <t>6401</t>
  </si>
  <si>
    <t>银川市_汇总</t>
  </si>
  <si>
    <t>6402</t>
  </si>
  <si>
    <t>石嘴山市_汇总</t>
  </si>
  <si>
    <t>6403</t>
  </si>
  <si>
    <t>吴忠市_汇总</t>
  </si>
  <si>
    <t>6404</t>
  </si>
  <si>
    <t>固原市_汇总</t>
  </si>
  <si>
    <t>6405</t>
  </si>
  <si>
    <t>中卫市_汇总</t>
  </si>
  <si>
    <t>6501</t>
  </si>
  <si>
    <t>乌鲁木齐市_汇总</t>
  </si>
  <si>
    <t>6502</t>
  </si>
  <si>
    <t>克拉玛依市_汇总</t>
  </si>
  <si>
    <t>6504</t>
  </si>
  <si>
    <t>吐鲁番市_汇总</t>
  </si>
  <si>
    <t>6505</t>
  </si>
  <si>
    <t>哈密市_汇总</t>
  </si>
  <si>
    <t>6523</t>
  </si>
  <si>
    <t>昌吉回族自治州_汇总</t>
  </si>
  <si>
    <t>6527</t>
  </si>
  <si>
    <t>博尔塔拉蒙古自治州_汇总</t>
  </si>
  <si>
    <t>6528</t>
  </si>
  <si>
    <t>巴音郭楞蒙古自治州_汇总</t>
  </si>
  <si>
    <t>6529</t>
  </si>
  <si>
    <t>阿克苏地区_汇总</t>
  </si>
  <si>
    <t>6530</t>
  </si>
  <si>
    <t>克孜勒苏柯尔克孜自治州_汇总</t>
  </si>
  <si>
    <t>6531</t>
  </si>
  <si>
    <t>喀什地区_汇总</t>
  </si>
  <si>
    <t>6532</t>
  </si>
  <si>
    <t>和田地区_汇总</t>
  </si>
  <si>
    <t>6540</t>
  </si>
  <si>
    <t>伊犁哈萨克自治州_汇总</t>
  </si>
  <si>
    <t>6542</t>
  </si>
  <si>
    <t>塔城地区_汇总</t>
  </si>
  <si>
    <t>6543</t>
  </si>
  <si>
    <t>阿勒泰地区_汇总</t>
  </si>
  <si>
    <t>政府性基金转移支付收入</t>
  </si>
  <si>
    <t>政府性基金转移支付</t>
  </si>
  <si>
    <t>11004</t>
  </si>
  <si>
    <t>23004</t>
  </si>
  <si>
    <t>国有资本经营预算转移支付收入</t>
  </si>
  <si>
    <t>国有资本经营预算转移支付</t>
  </si>
  <si>
    <t>11005</t>
  </si>
  <si>
    <t>23005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</si>
</sst>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;"/>
    <numFmt numFmtId="177" formatCode="0.0%_ ;[Red]\-0.0%\ ;"/>
    <numFmt numFmtId="178" formatCode="0_ "/>
    <numFmt numFmtId="179" formatCode="0.0_ "/>
    <numFmt numFmtId="180" formatCode="0%_ ;[Red]\-0%\ ;"/>
    <numFmt numFmtId="181" formatCode="0.0%_ ;[Red]\-0.0%\ ;\ "/>
    <numFmt numFmtId="182" formatCode="\ @"/>
    <numFmt numFmtId="183" formatCode="0.00_);[Red]\(0.00\)"/>
  </numFmts>
  <fonts count="6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0" tint="-0.149998474074526"/>
      <name val="等线"/>
      <charset val="134"/>
      <scheme val="minor"/>
    </font>
    <font>
      <sz val="11"/>
      <name val="黑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name val="Microsoft YaHei UI"/>
      <charset val="134"/>
    </font>
    <font>
      <b/>
      <sz val="11"/>
      <name val="Times New Roman"/>
      <charset val="134"/>
    </font>
    <font>
      <b/>
      <sz val="1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方正小标宋简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rgb="FFFF0000"/>
      <name val="仿宋_GB2312"/>
      <charset val="134"/>
    </font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4"/>
      <color rgb="FFFF0000"/>
      <name val="方正小标宋简体"/>
      <charset val="134"/>
    </font>
    <font>
      <sz val="18"/>
      <name val="Times New Roman"/>
      <charset val="134"/>
    </font>
    <font>
      <sz val="11"/>
      <name val="等线"/>
      <charset val="134"/>
    </font>
    <font>
      <b/>
      <sz val="16"/>
      <name val="黑体"/>
      <charset val="134"/>
    </font>
    <font>
      <b/>
      <sz val="11"/>
      <name val="等线"/>
      <charset val="134"/>
    </font>
    <font>
      <sz val="11"/>
      <color rgb="FF000000"/>
      <name val="Times New Roman"/>
      <charset val="134"/>
    </font>
    <font>
      <sz val="11"/>
      <color indexed="0"/>
      <name val="Times New Roman"/>
      <charset val="134"/>
    </font>
    <font>
      <b/>
      <sz val="11"/>
      <name val="仿宋_GB2312"/>
      <charset val="134"/>
    </font>
    <font>
      <sz val="11"/>
      <color rgb="FFFF0000"/>
      <name val="等线"/>
      <charset val="134"/>
    </font>
    <font>
      <sz val="12"/>
      <name val="Times New Roman"/>
      <charset val="134"/>
    </font>
    <font>
      <sz val="11"/>
      <color rgb="FF000000"/>
      <name val="等线"/>
      <charset val="134"/>
    </font>
    <font>
      <sz val="12"/>
      <color rgb="FFFF0000"/>
      <name val="Times New Roman"/>
      <charset val="134"/>
    </font>
    <font>
      <b/>
      <sz val="12"/>
      <name val="Times New Roman"/>
      <charset val="134"/>
    </font>
    <font>
      <sz val="16"/>
      <name val="黑体"/>
      <charset val="134"/>
    </font>
    <font>
      <sz val="24"/>
      <name val="方正小标宋简体"/>
      <charset val="134"/>
    </font>
    <font>
      <sz val="16"/>
      <name val="Times New Roman"/>
      <charset val="134"/>
    </font>
    <font>
      <sz val="48"/>
      <name val="宋体"/>
      <charset val="134"/>
    </font>
    <font>
      <sz val="48"/>
      <name val="Times New Roman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sz val="12"/>
      <color indexed="17"/>
      <name val="宋体"/>
      <charset val="134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8"/>
      <name val="仿宋_GB2312"/>
      <charset val="134"/>
    </font>
    <font>
      <sz val="12"/>
      <name val="仿宋_GB2312"/>
      <charset val="134"/>
    </font>
  </fonts>
  <fills count="4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gray0625">
        <bgColor rgb="FFD9D9D9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7" borderId="17" applyNumberFormat="0" applyAlignment="0" applyProtection="0">
      <alignment vertical="center"/>
    </xf>
    <xf numFmtId="0" fontId="47" fillId="15" borderId="18" applyNumberFormat="0" applyAlignment="0" applyProtection="0">
      <alignment vertical="center"/>
    </xf>
    <xf numFmtId="0" fontId="48" fillId="15" borderId="17" applyNumberFormat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55" fillId="37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55" fillId="39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/>
    <xf numFmtId="0" fontId="57" fillId="0" borderId="0">
      <protection locked="0"/>
    </xf>
    <xf numFmtId="0" fontId="58" fillId="42" borderId="0" applyNumberFormat="0" applyBorder="0" applyAlignment="0" applyProtection="0">
      <alignment vertical="center"/>
    </xf>
    <xf numFmtId="0" fontId="59" fillId="4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60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57" fillId="0" borderId="0"/>
    <xf numFmtId="0" fontId="15" fillId="0" borderId="0"/>
    <xf numFmtId="0" fontId="15" fillId="0" borderId="0"/>
    <xf numFmtId="0" fontId="62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 applyBorder="0"/>
    <xf numFmtId="0" fontId="15" fillId="0" borderId="0"/>
    <xf numFmtId="0" fontId="15" fillId="0" borderId="0">
      <protection locked="0"/>
    </xf>
  </cellStyleXfs>
  <cellXfs count="24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3" fillId="3" borderId="1" xfId="51" applyFont="1" applyFill="1" applyBorder="1" applyAlignment="1">
      <alignment horizontal="center" vertical="center" wrapText="1"/>
    </xf>
    <xf numFmtId="0" fontId="4" fillId="3" borderId="2" xfId="51" applyFont="1" applyFill="1" applyBorder="1" applyAlignment="1">
      <alignment horizontal="center" vertical="center" wrapText="1"/>
    </xf>
    <xf numFmtId="0" fontId="4" fillId="3" borderId="5" xfId="51" applyFont="1" applyFill="1" applyBorder="1" applyAlignment="1">
      <alignment horizontal="center" vertical="center" wrapText="1"/>
    </xf>
    <xf numFmtId="0" fontId="3" fillId="3" borderId="1" xfId="51" applyFont="1" applyFill="1" applyBorder="1" applyAlignment="1">
      <alignment horizontal="distributed" vertical="center" wrapText="1" indent="6"/>
    </xf>
    <xf numFmtId="0" fontId="3" fillId="3" borderId="2" xfId="51" applyFont="1" applyFill="1" applyBorder="1" applyAlignment="1">
      <alignment horizontal="distributed" vertical="center" wrapText="1" indent="6"/>
    </xf>
    <xf numFmtId="0" fontId="1" fillId="0" borderId="3" xfId="0" applyFont="1" applyBorder="1" applyAlignment="1">
      <alignment horizontal="distributed" vertical="center" indent="1"/>
    </xf>
    <xf numFmtId="0" fontId="3" fillId="3" borderId="3" xfId="51" applyFont="1" applyFill="1" applyBorder="1" applyAlignment="1">
      <alignment horizontal="center" vertical="center" wrapText="1"/>
    </xf>
    <xf numFmtId="0" fontId="5" fillId="3" borderId="3" xfId="5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3" borderId="3" xfId="51" applyFont="1" applyFill="1" applyBorder="1" applyAlignment="1">
      <alignment horizontal="center" vertical="center" wrapText="1"/>
    </xf>
    <xf numFmtId="0" fontId="6" fillId="3" borderId="3" xfId="51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right" vertical="center"/>
      <protection locked="0"/>
    </xf>
    <xf numFmtId="0" fontId="3" fillId="3" borderId="1" xfId="51" applyFont="1" applyFill="1" applyBorder="1" applyAlignment="1">
      <alignment horizontal="center" vertical="center"/>
    </xf>
    <xf numFmtId="0" fontId="3" fillId="3" borderId="2" xfId="51" applyFont="1" applyFill="1" applyBorder="1" applyAlignment="1">
      <alignment horizontal="center" vertical="center"/>
    </xf>
    <xf numFmtId="0" fontId="3" fillId="3" borderId="5" xfId="51" applyFont="1" applyFill="1" applyBorder="1" applyAlignment="1">
      <alignment horizontal="center" vertical="center"/>
    </xf>
    <xf numFmtId="0" fontId="4" fillId="3" borderId="4" xfId="5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7" fillId="3" borderId="3" xfId="67" applyFont="1" applyFill="1" applyBorder="1" applyAlignment="1">
      <alignment vertical="center"/>
    </xf>
    <xf numFmtId="0" fontId="8" fillId="3" borderId="3" xfId="67" applyFont="1" applyFill="1" applyBorder="1" applyAlignment="1">
      <alignment vertical="center"/>
    </xf>
    <xf numFmtId="176" fontId="9" fillId="4" borderId="7" xfId="67" applyNumberFormat="1" applyFont="1" applyFill="1" applyBorder="1" applyAlignment="1">
      <alignment vertical="center" shrinkToFit="1"/>
    </xf>
    <xf numFmtId="176" fontId="9" fillId="0" borderId="3" xfId="0" applyNumberFormat="1" applyFont="1" applyBorder="1" applyAlignment="1">
      <alignment vertical="center" shrinkToFit="1"/>
    </xf>
    <xf numFmtId="176" fontId="9" fillId="5" borderId="3" xfId="0" applyNumberFormat="1" applyFont="1" applyFill="1" applyBorder="1" applyAlignment="1">
      <alignment vertical="center" shrinkToFit="1"/>
    </xf>
    <xf numFmtId="176" fontId="9" fillId="2" borderId="3" xfId="0" applyNumberFormat="1" applyFont="1" applyFill="1" applyBorder="1" applyAlignment="1">
      <alignment vertical="center" shrinkToFi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49" fontId="4" fillId="6" borderId="7" xfId="67" applyNumberFormat="1" applyFont="1" applyFill="1" applyBorder="1" applyAlignment="1">
      <alignment horizontal="left" vertical="center"/>
    </xf>
    <xf numFmtId="176" fontId="9" fillId="0" borderId="0" xfId="0" applyNumberFormat="1" applyFont="1" applyAlignment="1">
      <alignment vertical="center" shrinkToFit="1"/>
    </xf>
    <xf numFmtId="0" fontId="12" fillId="6" borderId="7" xfId="67" applyFont="1" applyFill="1" applyBorder="1" applyAlignment="1">
      <alignment vertical="center"/>
    </xf>
    <xf numFmtId="176" fontId="9" fillId="6" borderId="7" xfId="67" applyNumberFormat="1" applyFont="1" applyFill="1" applyBorder="1" applyAlignment="1">
      <alignment vertical="center" shrinkToFit="1"/>
    </xf>
    <xf numFmtId="176" fontId="9" fillId="2" borderId="7" xfId="67" applyNumberFormat="1" applyFont="1" applyFill="1" applyBorder="1" applyAlignment="1">
      <alignment vertical="center" shrinkToFit="1"/>
    </xf>
    <xf numFmtId="176" fontId="9" fillId="7" borderId="7" xfId="67" applyNumberFormat="1" applyFont="1" applyFill="1" applyBorder="1" applyAlignment="1">
      <alignment vertical="center" shrinkToFit="1"/>
    </xf>
    <xf numFmtId="176" fontId="9" fillId="8" borderId="7" xfId="67" applyNumberFormat="1" applyFont="1" applyFill="1" applyBorder="1" applyAlignment="1">
      <alignment vertical="center" shrinkToFit="1"/>
    </xf>
    <xf numFmtId="176" fontId="0" fillId="9" borderId="0" xfId="0" applyNumberFormat="1" applyFill="1" applyAlignment="1">
      <alignment vertical="center" shrinkToFit="1"/>
    </xf>
    <xf numFmtId="49" fontId="4" fillId="6" borderId="3" xfId="67" applyNumberFormat="1" applyFont="1" applyFill="1" applyBorder="1" applyAlignment="1">
      <alignment horizontal="left" vertical="center"/>
    </xf>
    <xf numFmtId="0" fontId="12" fillId="6" borderId="3" xfId="67" applyFont="1" applyFill="1" applyBorder="1" applyAlignment="1">
      <alignment vertical="center"/>
    </xf>
    <xf numFmtId="176" fontId="9" fillId="8" borderId="3" xfId="67" applyNumberFormat="1" applyFont="1" applyFill="1" applyBorder="1" applyAlignment="1">
      <alignment vertical="center" shrinkToFit="1"/>
    </xf>
    <xf numFmtId="176" fontId="9" fillId="2" borderId="3" xfId="67" applyNumberFormat="1" applyFont="1" applyFill="1" applyBorder="1" applyAlignment="1">
      <alignment vertical="center" shrinkToFit="1"/>
    </xf>
    <xf numFmtId="176" fontId="9" fillId="7" borderId="3" xfId="67" applyNumberFormat="1" applyFont="1" applyFill="1" applyBorder="1" applyAlignment="1">
      <alignment vertical="center" shrinkToFit="1"/>
    </xf>
    <xf numFmtId="49" fontId="4" fillId="6" borderId="3" xfId="67" applyNumberFormat="1" applyFont="1" applyFill="1" applyBorder="1"/>
    <xf numFmtId="176" fontId="4" fillId="2" borderId="3" xfId="67" applyNumberFormat="1" applyFont="1" applyFill="1" applyBorder="1" applyAlignment="1">
      <alignment vertical="center" shrinkToFit="1"/>
    </xf>
    <xf numFmtId="176" fontId="0" fillId="10" borderId="0" xfId="0" applyNumberFormat="1" applyFill="1" applyAlignment="1">
      <alignment vertical="center" shrinkToFit="1"/>
    </xf>
    <xf numFmtId="49" fontId="5" fillId="6" borderId="3" xfId="68" applyNumberFormat="1" applyFont="1" applyFill="1" applyBorder="1" applyAlignment="1">
      <alignment horizontal="left" vertical="center" wrapText="1"/>
    </xf>
    <xf numFmtId="0" fontId="12" fillId="6" borderId="3" xfId="68" applyFont="1" applyFill="1" applyBorder="1" applyAlignment="1">
      <alignment vertical="center"/>
    </xf>
    <xf numFmtId="49" fontId="4" fillId="6" borderId="3" xfId="67" applyNumberFormat="1" applyFont="1" applyFill="1" applyBorder="1" applyAlignment="1">
      <alignment horizontal="left"/>
    </xf>
    <xf numFmtId="176" fontId="4" fillId="8" borderId="3" xfId="67" applyNumberFormat="1" applyFont="1" applyFill="1" applyBorder="1" applyAlignment="1">
      <alignment vertical="center" shrinkToFit="1"/>
    </xf>
    <xf numFmtId="176" fontId="4" fillId="8" borderId="7" xfId="67" applyNumberFormat="1" applyFont="1" applyFill="1" applyBorder="1" applyAlignment="1">
      <alignment vertical="center" shrinkToFit="1"/>
    </xf>
    <xf numFmtId="49" fontId="4" fillId="0" borderId="3" xfId="67" applyNumberFormat="1" applyFont="1" applyBorder="1" applyAlignment="1" applyProtection="1">
      <alignment horizontal="left" vertical="center"/>
      <protection locked="0"/>
    </xf>
    <xf numFmtId="49" fontId="12" fillId="0" borderId="3" xfId="67" applyNumberFormat="1" applyFont="1" applyBorder="1" applyAlignment="1" applyProtection="1">
      <alignment vertical="center"/>
      <protection locked="0"/>
    </xf>
    <xf numFmtId="176" fontId="9" fillId="0" borderId="3" xfId="67" applyNumberFormat="1" applyFont="1" applyBorder="1" applyAlignment="1" applyProtection="1">
      <alignment vertical="center" shrinkToFit="1"/>
      <protection locked="0"/>
    </xf>
    <xf numFmtId="176" fontId="9" fillId="0" borderId="0" xfId="0" applyNumberFormat="1" applyFont="1" applyAlignment="1" applyProtection="1">
      <alignment vertical="center" shrinkToFit="1"/>
      <protection locked="0"/>
    </xf>
    <xf numFmtId="176" fontId="9" fillId="0" borderId="7" xfId="67" applyNumberFormat="1" applyFont="1" applyBorder="1" applyAlignment="1" applyProtection="1">
      <alignment vertical="center" shrinkToFit="1"/>
      <protection locked="0"/>
    </xf>
    <xf numFmtId="49" fontId="4" fillId="0" borderId="3" xfId="67" applyNumberFormat="1" applyFont="1" applyBorder="1" applyAlignment="1" applyProtection="1">
      <alignment horizontal="left"/>
      <protection locked="0"/>
    </xf>
    <xf numFmtId="49" fontId="5" fillId="0" borderId="3" xfId="64" applyNumberFormat="1" applyFont="1" applyBorder="1" applyAlignment="1" applyProtection="1">
      <alignment horizontal="left" vertical="center" wrapText="1"/>
      <protection locked="0"/>
    </xf>
    <xf numFmtId="49" fontId="12" fillId="0" borderId="3" xfId="64" applyNumberFormat="1" applyFont="1" applyBorder="1" applyAlignment="1" applyProtection="1">
      <alignment vertical="center"/>
      <protection locked="0"/>
    </xf>
    <xf numFmtId="49" fontId="13" fillId="0" borderId="3" xfId="64" applyNumberFormat="1" applyFont="1" applyBorder="1" applyAlignment="1" applyProtection="1">
      <alignment vertical="center"/>
      <protection locked="0"/>
    </xf>
    <xf numFmtId="49" fontId="4" fillId="0" borderId="3" xfId="80" applyNumberFormat="1" applyFont="1" applyBorder="1" applyAlignment="1" applyProtection="1">
      <alignment horizontal="left" vertical="center"/>
      <protection locked="0"/>
    </xf>
    <xf numFmtId="49" fontId="12" fillId="0" borderId="3" xfId="80" applyNumberFormat="1" applyFont="1" applyBorder="1" applyAlignment="1" applyProtection="1">
      <alignment vertical="center"/>
      <protection locked="0"/>
    </xf>
    <xf numFmtId="49" fontId="5" fillId="0" borderId="3" xfId="82" applyNumberFormat="1" applyFont="1" applyBorder="1" applyAlignment="1" applyProtection="1">
      <alignment horizontal="left" vertical="center" wrapText="1"/>
      <protection locked="0"/>
    </xf>
    <xf numFmtId="49" fontId="12" fillId="0" borderId="3" xfId="82" applyNumberFormat="1" applyFont="1" applyBorder="1" applyAlignment="1" applyProtection="1">
      <alignment vertical="center"/>
      <protection locked="0"/>
    </xf>
    <xf numFmtId="49" fontId="13" fillId="0" borderId="3" xfId="82" applyNumberFormat="1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12" fillId="0" borderId="3" xfId="0" applyNumberFormat="1" applyFont="1" applyBorder="1" applyProtection="1">
      <alignment vertical="center"/>
      <protection locked="0"/>
    </xf>
    <xf numFmtId="49" fontId="13" fillId="0" borderId="3" xfId="0" applyNumberFormat="1" applyFont="1" applyBorder="1" applyProtection="1">
      <alignment vertical="center"/>
      <protection locked="0"/>
    </xf>
    <xf numFmtId="49" fontId="5" fillId="0" borderId="3" xfId="79" applyNumberFormat="1" applyFont="1" applyBorder="1" applyAlignment="1" applyProtection="1">
      <alignment horizontal="left" vertical="center" wrapText="1"/>
      <protection locked="0"/>
    </xf>
    <xf numFmtId="49" fontId="12" fillId="0" borderId="3" xfId="79" applyNumberFormat="1" applyFont="1" applyBorder="1" applyAlignment="1" applyProtection="1">
      <alignment vertical="center"/>
      <protection locked="0"/>
    </xf>
    <xf numFmtId="49" fontId="13" fillId="0" borderId="3" xfId="79" applyNumberFormat="1" applyFont="1" applyBorder="1" applyAlignment="1" applyProtection="1">
      <alignment vertical="center"/>
      <protection locked="0"/>
    </xf>
    <xf numFmtId="49" fontId="5" fillId="0" borderId="3" xfId="69" applyNumberFormat="1" applyFont="1" applyBorder="1" applyAlignment="1" applyProtection="1">
      <alignment horizontal="left" vertical="center" wrapText="1"/>
      <protection locked="0"/>
    </xf>
    <xf numFmtId="49" fontId="12" fillId="0" borderId="3" xfId="69" applyNumberFormat="1" applyFont="1" applyBorder="1" applyAlignment="1" applyProtection="1">
      <alignment vertical="center"/>
      <protection locked="0"/>
    </xf>
    <xf numFmtId="49" fontId="13" fillId="0" borderId="3" xfId="69" applyNumberFormat="1" applyFont="1" applyBorder="1" applyAlignment="1" applyProtection="1">
      <alignment vertical="center"/>
      <protection locked="0"/>
    </xf>
    <xf numFmtId="49" fontId="5" fillId="0" borderId="3" xfId="75" applyNumberFormat="1" applyFont="1" applyBorder="1" applyAlignment="1" applyProtection="1">
      <alignment horizontal="left" vertical="center" wrapText="1"/>
      <protection locked="0"/>
    </xf>
    <xf numFmtId="49" fontId="12" fillId="0" borderId="3" xfId="75" applyNumberFormat="1" applyFont="1" applyBorder="1" applyAlignment="1" applyProtection="1">
      <alignment vertical="center"/>
      <protection locked="0"/>
    </xf>
    <xf numFmtId="49" fontId="13" fillId="0" borderId="3" xfId="75" applyNumberFormat="1" applyFont="1" applyBorder="1" applyAlignment="1" applyProtection="1">
      <alignment vertical="center"/>
      <protection locked="0"/>
    </xf>
    <xf numFmtId="49" fontId="4" fillId="0" borderId="3" xfId="70" applyNumberFormat="1" applyFont="1" applyBorder="1" applyAlignment="1" applyProtection="1">
      <alignment horizontal="left" vertical="center"/>
      <protection locked="0"/>
    </xf>
    <xf numFmtId="49" fontId="12" fillId="0" borderId="3" xfId="70" applyNumberFormat="1" applyFont="1" applyBorder="1" applyAlignment="1" applyProtection="1">
      <alignment vertical="center"/>
      <protection locked="0"/>
    </xf>
    <xf numFmtId="176" fontId="9" fillId="0" borderId="3" xfId="74" applyNumberFormat="1" applyFont="1" applyBorder="1" applyAlignment="1" applyProtection="1">
      <alignment vertical="center" shrinkToFit="1"/>
      <protection locked="0"/>
    </xf>
    <xf numFmtId="176" fontId="9" fillId="0" borderId="7" xfId="74" applyNumberFormat="1" applyFont="1" applyBorder="1" applyAlignment="1" applyProtection="1">
      <alignment vertical="center" shrinkToFit="1"/>
      <protection locked="0"/>
    </xf>
    <xf numFmtId="49" fontId="4" fillId="0" borderId="3" xfId="77" applyNumberFormat="1" applyFont="1" applyBorder="1" applyAlignment="1" applyProtection="1">
      <alignment horizontal="left" vertical="center"/>
      <protection locked="0"/>
    </xf>
    <xf numFmtId="49" fontId="12" fillId="0" borderId="3" xfId="77" applyNumberFormat="1" applyFont="1" applyBorder="1" applyAlignment="1" applyProtection="1">
      <alignment vertical="center"/>
      <protection locked="0"/>
    </xf>
    <xf numFmtId="176" fontId="9" fillId="0" borderId="3" xfId="77" applyNumberFormat="1" applyFont="1" applyBorder="1" applyAlignment="1" applyProtection="1">
      <alignment vertical="center" shrinkToFit="1"/>
      <protection locked="0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176" fontId="9" fillId="0" borderId="3" xfId="0" applyNumberFormat="1" applyFont="1" applyBorder="1" applyAlignment="1" applyProtection="1">
      <alignment vertical="center" shrinkToFit="1"/>
      <protection locked="0"/>
    </xf>
    <xf numFmtId="176" fontId="9" fillId="0" borderId="7" xfId="0" applyNumberFormat="1" applyFont="1" applyBorder="1" applyAlignment="1" applyProtection="1">
      <alignment vertical="center" shrinkToFit="1"/>
      <protection locked="0"/>
    </xf>
    <xf numFmtId="49" fontId="4" fillId="0" borderId="3" xfId="67" applyNumberFormat="1" applyFont="1" applyBorder="1" applyProtection="1">
      <protection locked="0"/>
    </xf>
    <xf numFmtId="176" fontId="4" fillId="0" borderId="3" xfId="67" applyNumberFormat="1" applyFont="1" applyBorder="1" applyAlignment="1" applyProtection="1">
      <alignment vertical="center" shrinkToFit="1"/>
      <protection locked="0"/>
    </xf>
    <xf numFmtId="176" fontId="4" fillId="0" borderId="7" xfId="67" applyNumberFormat="1" applyFont="1" applyBorder="1" applyAlignment="1" applyProtection="1">
      <alignment vertical="center" shrinkToFit="1"/>
      <protection locked="0"/>
    </xf>
    <xf numFmtId="0" fontId="1" fillId="0" borderId="5" xfId="0" applyFont="1" applyBorder="1" applyAlignment="1">
      <alignment horizontal="center" vertical="center"/>
    </xf>
    <xf numFmtId="0" fontId="3" fillId="3" borderId="5" xfId="51" applyFont="1" applyFill="1" applyBorder="1" applyAlignment="1">
      <alignment horizontal="distributed" vertical="center" wrapText="1" indent="6"/>
    </xf>
    <xf numFmtId="0" fontId="4" fillId="3" borderId="3" xfId="51" applyFont="1" applyFill="1" applyBorder="1" applyAlignment="1">
      <alignment horizontal="center" vertical="center"/>
    </xf>
    <xf numFmtId="176" fontId="9" fillId="4" borderId="3" xfId="67" applyNumberFormat="1" applyFont="1" applyFill="1" applyBorder="1" applyAlignment="1">
      <alignment vertical="center" shrinkToFit="1"/>
    </xf>
    <xf numFmtId="176" fontId="4" fillId="4" borderId="3" xfId="67" applyNumberFormat="1" applyFont="1" applyFill="1" applyBorder="1" applyAlignment="1">
      <alignment vertical="center" shrinkToFit="1"/>
    </xf>
    <xf numFmtId="176" fontId="4" fillId="7" borderId="3" xfId="67" applyNumberFormat="1" applyFont="1" applyFill="1" applyBorder="1" applyAlignment="1">
      <alignment vertical="center" shrinkToFit="1"/>
    </xf>
    <xf numFmtId="176" fontId="4" fillId="7" borderId="7" xfId="67" applyNumberFormat="1" applyFont="1" applyFill="1" applyBorder="1" applyAlignment="1">
      <alignment vertical="center" shrinkToFit="1"/>
    </xf>
    <xf numFmtId="0" fontId="3" fillId="3" borderId="1" xfId="51" applyFont="1" applyFill="1" applyBorder="1" applyAlignment="1">
      <alignment horizontal="distributed" vertical="center" wrapText="1" indent="4"/>
    </xf>
    <xf numFmtId="0" fontId="3" fillId="3" borderId="2" xfId="51" applyFont="1" applyFill="1" applyBorder="1" applyAlignment="1">
      <alignment horizontal="distributed" vertical="center" wrapText="1" indent="4"/>
    </xf>
    <xf numFmtId="0" fontId="3" fillId="3" borderId="5" xfId="51" applyFont="1" applyFill="1" applyBorder="1" applyAlignment="1">
      <alignment horizontal="distributed" vertical="center" wrapText="1" indent="4"/>
    </xf>
    <xf numFmtId="0" fontId="4" fillId="3" borderId="4" xfId="51" applyFont="1" applyFill="1" applyBorder="1" applyAlignment="1">
      <alignment vertical="center"/>
    </xf>
    <xf numFmtId="0" fontId="0" fillId="0" borderId="0" xfId="0" applyFont="1">
      <alignment vertical="center"/>
    </xf>
    <xf numFmtId="0" fontId="14" fillId="0" borderId="0" xfId="0" applyFont="1">
      <alignment vertical="center"/>
    </xf>
    <xf numFmtId="176" fontId="9" fillId="5" borderId="7" xfId="67" applyNumberFormat="1" applyFont="1" applyFill="1" applyBorder="1" applyAlignment="1">
      <alignment vertical="center" shrinkToFit="1"/>
    </xf>
    <xf numFmtId="176" fontId="9" fillId="5" borderId="3" xfId="67" applyNumberFormat="1" applyFont="1" applyFill="1" applyBorder="1" applyAlignment="1">
      <alignment vertical="center" shrinkToFit="1"/>
    </xf>
    <xf numFmtId="176" fontId="4" fillId="5" borderId="3" xfId="67" applyNumberFormat="1" applyFont="1" applyFill="1" applyBorder="1" applyAlignment="1">
      <alignment vertical="center" shrinkToFit="1"/>
    </xf>
    <xf numFmtId="0" fontId="15" fillId="11" borderId="0" xfId="55" applyFill="1" applyAlignment="1" applyProtection="1">
      <alignment vertical="center"/>
    </xf>
    <xf numFmtId="0" fontId="16" fillId="11" borderId="0" xfId="55" applyFont="1" applyFill="1" applyAlignment="1" applyProtection="1">
      <alignment vertical="center"/>
    </xf>
    <xf numFmtId="0" fontId="17" fillId="11" borderId="0" xfId="55" applyFont="1" applyFill="1" applyAlignment="1" applyProtection="1">
      <alignment vertical="center"/>
    </xf>
    <xf numFmtId="0" fontId="18" fillId="11" borderId="0" xfId="78" applyFont="1" applyFill="1" applyAlignment="1" applyProtection="1"/>
    <xf numFmtId="0" fontId="15" fillId="11" borderId="0" xfId="78" applyFill="1" applyAlignment="1" applyProtection="1">
      <alignment horizontal="center"/>
    </xf>
    <xf numFmtId="0" fontId="15" fillId="11" borderId="0" xfId="78" applyFill="1" applyAlignment="1" applyProtection="1"/>
    <xf numFmtId="10" fontId="15" fillId="11" borderId="0" xfId="78" applyNumberFormat="1" applyFill="1" applyAlignment="1" applyProtection="1">
      <alignment wrapText="1"/>
    </xf>
    <xf numFmtId="0" fontId="3" fillId="11" borderId="0" xfId="51" applyFont="1" applyFill="1" applyAlignment="1" applyProtection="1">
      <alignment vertical="center"/>
    </xf>
    <xf numFmtId="0" fontId="19" fillId="0" borderId="0" xfId="51" applyFont="1" applyFill="1" applyAlignment="1" applyProtection="1">
      <alignment vertical="center"/>
      <protection hidden="1"/>
    </xf>
    <xf numFmtId="10" fontId="15" fillId="11" borderId="0" xfId="55" applyNumberFormat="1" applyFill="1" applyAlignment="1" applyProtection="1">
      <alignment vertical="center" wrapText="1"/>
    </xf>
    <xf numFmtId="0" fontId="20" fillId="11" borderId="0" xfId="55" applyFont="1" applyFill="1" applyAlignment="1" applyProtection="1">
      <alignment horizontal="center" vertical="center"/>
    </xf>
    <xf numFmtId="0" fontId="17" fillId="11" borderId="0" xfId="55" applyFont="1" applyFill="1" applyAlignment="1" applyProtection="1">
      <alignment horizontal="center" vertical="center"/>
    </xf>
    <xf numFmtId="10" fontId="12" fillId="11" borderId="8" xfId="55" applyNumberFormat="1" applyFont="1" applyFill="1" applyBorder="1" applyAlignment="1" applyProtection="1">
      <alignment horizontal="right" vertical="center" wrapText="1"/>
    </xf>
    <xf numFmtId="49" fontId="5" fillId="11" borderId="9" xfId="51" applyNumberFormat="1" applyFont="1" applyFill="1" applyBorder="1" applyAlignment="1" applyProtection="1">
      <alignment horizontal="center" vertical="center"/>
    </xf>
    <xf numFmtId="49" fontId="5" fillId="11" borderId="10" xfId="51" applyNumberFormat="1" applyFont="1" applyFill="1" applyBorder="1" applyAlignment="1" applyProtection="1">
      <alignment horizontal="center" vertical="center"/>
    </xf>
    <xf numFmtId="0" fontId="3" fillId="11" borderId="4" xfId="51" applyFont="1" applyFill="1" applyBorder="1" applyAlignment="1" applyProtection="1">
      <alignment horizontal="center" vertical="center" wrapText="1"/>
    </xf>
    <xf numFmtId="0" fontId="4" fillId="11" borderId="4" xfId="51" applyFont="1" applyFill="1" applyBorder="1" applyAlignment="1" applyProtection="1">
      <alignment horizontal="center" vertical="center" wrapText="1"/>
    </xf>
    <xf numFmtId="0" fontId="4" fillId="11" borderId="1" xfId="55" applyFont="1" applyFill="1" applyBorder="1" applyAlignment="1" applyProtection="1">
      <alignment horizontal="center" vertical="center"/>
    </xf>
    <xf numFmtId="0" fontId="4" fillId="11" borderId="2" xfId="55" applyFont="1" applyFill="1" applyBorder="1" applyAlignment="1" applyProtection="1">
      <alignment horizontal="center" vertical="center"/>
    </xf>
    <xf numFmtId="0" fontId="4" fillId="11" borderId="5" xfId="55" applyFont="1" applyFill="1" applyBorder="1" applyAlignment="1" applyProtection="1">
      <alignment horizontal="center" vertical="center"/>
    </xf>
    <xf numFmtId="49" fontId="5" fillId="11" borderId="11" xfId="51" applyNumberFormat="1" applyFont="1" applyFill="1" applyBorder="1" applyAlignment="1" applyProtection="1">
      <alignment horizontal="center" vertical="center"/>
    </xf>
    <xf numFmtId="49" fontId="5" fillId="11" borderId="12" xfId="51" applyNumberFormat="1" applyFont="1" applyFill="1" applyBorder="1" applyAlignment="1" applyProtection="1">
      <alignment horizontal="center" vertical="center"/>
    </xf>
    <xf numFmtId="0" fontId="4" fillId="11" borderId="7" xfId="51" applyFont="1" applyFill="1" applyBorder="1" applyAlignment="1" applyProtection="1">
      <alignment horizontal="center" vertical="center" wrapText="1"/>
    </xf>
    <xf numFmtId="0" fontId="4" fillId="11" borderId="3" xfId="55" applyFont="1" applyFill="1" applyBorder="1" applyAlignment="1" applyProtection="1">
      <alignment horizontal="center" vertical="center"/>
    </xf>
    <xf numFmtId="10" fontId="4" fillId="11" borderId="3" xfId="55" applyNumberFormat="1" applyFont="1" applyFill="1" applyBorder="1" applyAlignment="1" applyProtection="1">
      <alignment horizontal="center" vertical="center" wrapText="1"/>
    </xf>
    <xf numFmtId="49" fontId="13" fillId="11" borderId="3" xfId="51" applyNumberFormat="1" applyFont="1" applyFill="1" applyBorder="1" applyAlignment="1" applyProtection="1">
      <alignment horizontal="left" vertical="center"/>
    </xf>
    <xf numFmtId="0" fontId="13" fillId="11" borderId="3" xfId="51" applyFont="1" applyFill="1" applyBorder="1" applyAlignment="1" applyProtection="1">
      <alignment horizontal="left" vertical="center"/>
    </xf>
    <xf numFmtId="176" fontId="5" fillId="12" borderId="11" xfId="49" applyNumberFormat="1" applyFont="1" applyFill="1" applyBorder="1" applyAlignment="1" applyProtection="1">
      <alignment vertical="center" shrinkToFit="1"/>
      <protection locked="0"/>
    </xf>
    <xf numFmtId="176" fontId="4" fillId="11" borderId="11" xfId="55" applyNumberFormat="1" applyFont="1" applyFill="1" applyBorder="1" applyAlignment="1" applyProtection="1">
      <alignment vertical="center" shrinkToFit="1"/>
      <protection locked="0"/>
    </xf>
    <xf numFmtId="176" fontId="4" fillId="11" borderId="3" xfId="55" applyNumberFormat="1" applyFont="1" applyFill="1" applyBorder="1" applyAlignment="1" applyProtection="1">
      <alignment vertical="center" shrinkToFit="1"/>
      <protection locked="0"/>
    </xf>
    <xf numFmtId="177" fontId="7" fillId="13" borderId="3" xfId="51" applyNumberFormat="1" applyFont="1" applyFill="1" applyBorder="1" applyAlignment="1" applyProtection="1">
      <alignment vertical="center" shrinkToFit="1"/>
      <protection hidden="1"/>
    </xf>
    <xf numFmtId="49" fontId="13" fillId="11" borderId="3" xfId="51" applyNumberFormat="1" applyFont="1" applyFill="1" applyBorder="1" applyAlignment="1" applyProtection="1">
      <alignment horizontal="center" vertical="center" wrapText="1"/>
    </xf>
    <xf numFmtId="49" fontId="13" fillId="11" borderId="3" xfId="51" applyNumberFormat="1" applyFont="1" applyFill="1" applyBorder="1" applyAlignment="1" applyProtection="1">
      <alignment horizontal="left" vertical="center" wrapText="1" shrinkToFit="1"/>
    </xf>
    <xf numFmtId="176" fontId="5" fillId="13" borderId="11" xfId="49" applyNumberFormat="1" applyFont="1" applyFill="1" applyBorder="1" applyAlignment="1" applyProtection="1">
      <alignment vertical="center" shrinkToFit="1"/>
      <protection hidden="1"/>
    </xf>
    <xf numFmtId="0" fontId="12" fillId="11" borderId="1" xfId="78" applyFont="1" applyFill="1" applyBorder="1" applyAlignment="1" applyProtection="1">
      <alignment horizontal="center" vertical="center"/>
    </xf>
    <xf numFmtId="0" fontId="12" fillId="11" borderId="5" xfId="78" applyFont="1" applyFill="1" applyBorder="1" applyAlignment="1" applyProtection="1">
      <alignment horizontal="center" vertical="center"/>
    </xf>
    <xf numFmtId="176" fontId="4" fillId="13" borderId="5" xfId="78" applyNumberFormat="1" applyFont="1" applyFill="1" applyBorder="1" applyAlignment="1" applyProtection="1">
      <alignment vertical="center" shrinkToFit="1"/>
      <protection hidden="1"/>
    </xf>
    <xf numFmtId="0" fontId="21" fillId="11" borderId="0" xfId="51" applyFont="1" applyFill="1" applyAlignment="1" applyProtection="1">
      <alignment vertical="center"/>
    </xf>
    <xf numFmtId="0" fontId="22" fillId="11" borderId="0" xfId="51" applyFont="1" applyFill="1" applyAlignment="1" applyProtection="1">
      <alignment vertical="center"/>
    </xf>
    <xf numFmtId="0" fontId="23" fillId="11" borderId="0" xfId="51" applyFont="1" applyFill="1" applyAlignment="1" applyProtection="1">
      <alignment vertical="center"/>
    </xf>
    <xf numFmtId="0" fontId="19" fillId="0" borderId="0" xfId="51" applyFont="1" applyFill="1" applyAlignment="1" applyProtection="1">
      <alignment horizontal="right" vertical="center"/>
      <protection hidden="1"/>
    </xf>
    <xf numFmtId="0" fontId="20" fillId="11" borderId="0" xfId="51" applyFont="1" applyFill="1" applyAlignment="1" applyProtection="1">
      <alignment horizontal="center" vertical="center"/>
    </xf>
    <xf numFmtId="0" fontId="12" fillId="11" borderId="0" xfId="51" applyFont="1" applyFill="1" applyAlignment="1" applyProtection="1">
      <alignment horizontal="right" vertical="center"/>
    </xf>
    <xf numFmtId="0" fontId="4" fillId="11" borderId="1" xfId="51" applyFont="1" applyFill="1" applyBorder="1" applyAlignment="1" applyProtection="1">
      <alignment horizontal="center" vertical="center"/>
    </xf>
    <xf numFmtId="0" fontId="4" fillId="11" borderId="5" xfId="51" applyFont="1" applyFill="1" applyBorder="1" applyAlignment="1" applyProtection="1">
      <alignment horizontal="center" vertical="center"/>
    </xf>
    <xf numFmtId="0" fontId="4" fillId="11" borderId="3" xfId="51" applyFont="1" applyFill="1" applyBorder="1" applyAlignment="1" applyProtection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3" fillId="11" borderId="3" xfId="51" applyFont="1" applyFill="1" applyBorder="1" applyAlignment="1" applyProtection="1">
      <alignment horizontal="center" vertical="center" wrapText="1"/>
    </xf>
    <xf numFmtId="0" fontId="3" fillId="11" borderId="3" xfId="51" applyFont="1" applyFill="1" applyBorder="1" applyAlignment="1" applyProtection="1">
      <alignment horizontal="center" vertical="center"/>
    </xf>
    <xf numFmtId="0" fontId="4" fillId="11" borderId="3" xfId="51" applyFont="1" applyFill="1" applyBorder="1" applyAlignment="1" applyProtection="1">
      <alignment horizontal="center" vertical="center" wrapText="1"/>
    </xf>
    <xf numFmtId="0" fontId="4" fillId="11" borderId="3" xfId="0" applyFont="1" applyFill="1" applyBorder="1" applyAlignment="1">
      <alignment horizontal="left" vertical="center"/>
    </xf>
    <xf numFmtId="0" fontId="12" fillId="11" borderId="3" xfId="51" applyFont="1" applyFill="1" applyBorder="1" applyAlignment="1" applyProtection="1">
      <alignment vertical="center"/>
    </xf>
    <xf numFmtId="176" fontId="4" fillId="13" borderId="3" xfId="51" applyNumberFormat="1" applyFont="1" applyFill="1" applyBorder="1" applyAlignment="1" applyProtection="1">
      <alignment vertical="center" shrinkToFit="1"/>
      <protection hidden="1"/>
    </xf>
    <xf numFmtId="176" fontId="4" fillId="11" borderId="3" xfId="51" applyNumberFormat="1" applyFont="1" applyFill="1" applyBorder="1" applyAlignment="1" applyProtection="1">
      <alignment vertical="center" shrinkToFit="1"/>
      <protection locked="0"/>
    </xf>
    <xf numFmtId="176" fontId="24" fillId="14" borderId="3" xfId="0" applyNumberFormat="1" applyFont="1" applyFill="1" applyBorder="1" applyAlignment="1">
      <alignment vertical="center" shrinkToFit="1"/>
    </xf>
    <xf numFmtId="176" fontId="25" fillId="13" borderId="3" xfId="51" applyNumberFormat="1" applyFont="1" applyFill="1" applyBorder="1" applyAlignment="1" applyProtection="1">
      <alignment vertical="center" shrinkToFit="1"/>
      <protection hidden="1"/>
    </xf>
    <xf numFmtId="178" fontId="12" fillId="11" borderId="3" xfId="51" applyNumberFormat="1" applyFont="1" applyFill="1" applyBorder="1" applyAlignment="1" applyProtection="1">
      <alignment vertical="center"/>
    </xf>
    <xf numFmtId="0" fontId="12" fillId="11" borderId="3" xfId="51" applyFont="1" applyFill="1" applyBorder="1" applyAlignment="1" applyProtection="1">
      <alignment horizontal="left" vertical="center"/>
    </xf>
    <xf numFmtId="176" fontId="25" fillId="15" borderId="3" xfId="51" applyNumberFormat="1" applyFont="1" applyFill="1" applyBorder="1" applyAlignment="1" applyProtection="1">
      <alignment vertical="center" shrinkToFit="1"/>
      <protection hidden="1"/>
    </xf>
    <xf numFmtId="0" fontId="4" fillId="0" borderId="3" xfId="0" applyFont="1" applyFill="1" applyBorder="1" applyAlignment="1">
      <alignment horizontal="left" vertical="center"/>
    </xf>
    <xf numFmtId="178" fontId="12" fillId="0" borderId="3" xfId="51" applyNumberFormat="1" applyFont="1" applyFill="1" applyBorder="1" applyAlignment="1" applyProtection="1">
      <alignment vertical="center"/>
    </xf>
    <xf numFmtId="176" fontId="4" fillId="0" borderId="3" xfId="51" applyNumberFormat="1" applyFont="1" applyFill="1" applyBorder="1" applyAlignment="1" applyProtection="1">
      <alignment vertical="center" shrinkToFit="1"/>
    </xf>
    <xf numFmtId="176" fontId="25" fillId="0" borderId="3" xfId="51" applyNumberFormat="1" applyFont="1" applyFill="1" applyBorder="1" applyAlignment="1" applyProtection="1">
      <alignment vertical="center" shrinkToFit="1"/>
    </xf>
    <xf numFmtId="0" fontId="26" fillId="11" borderId="3" xfId="51" applyFont="1" applyFill="1" applyBorder="1" applyAlignment="1" applyProtection="1">
      <alignment horizontal="center" vertical="center"/>
    </xf>
    <xf numFmtId="0" fontId="27" fillId="11" borderId="0" xfId="51" applyFont="1" applyFill="1" applyAlignment="1" applyProtection="1">
      <alignment horizontal="center" vertical="center" wrapText="1"/>
    </xf>
    <xf numFmtId="0" fontId="21" fillId="11" borderId="0" xfId="51" applyFont="1" applyFill="1" applyAlignment="1" applyProtection="1">
      <alignment horizontal="center" vertical="center" wrapText="1"/>
    </xf>
    <xf numFmtId="0" fontId="21" fillId="11" borderId="0" xfId="51" applyFont="1" applyFill="1" applyAlignment="1" applyProtection="1">
      <alignment vertical="center" wrapText="1"/>
    </xf>
    <xf numFmtId="0" fontId="20" fillId="11" borderId="0" xfId="51" applyFont="1" applyFill="1" applyAlignment="1" applyProtection="1">
      <alignment horizontal="center" vertical="center" wrapText="1"/>
    </xf>
    <xf numFmtId="0" fontId="12" fillId="11" borderId="0" xfId="51" applyFont="1" applyFill="1" applyAlignment="1" applyProtection="1">
      <alignment horizontal="right" vertical="center" wrapText="1"/>
    </xf>
    <xf numFmtId="178" fontId="4" fillId="11" borderId="3" xfId="0" applyNumberFormat="1" applyFont="1" applyFill="1" applyBorder="1" applyAlignment="1">
      <alignment horizontal="left" vertical="center"/>
    </xf>
    <xf numFmtId="178" fontId="12" fillId="11" borderId="3" xfId="51" applyNumberFormat="1" applyFont="1" applyFill="1" applyBorder="1" applyAlignment="1" applyProtection="1">
      <alignment horizontal="left" vertical="center"/>
    </xf>
    <xf numFmtId="179" fontId="12" fillId="11" borderId="3" xfId="51" applyNumberFormat="1" applyFont="1" applyFill="1" applyBorder="1" applyAlignment="1" applyProtection="1">
      <alignment horizontal="left" vertical="center"/>
    </xf>
    <xf numFmtId="176" fontId="4" fillId="11" borderId="3" xfId="51" applyNumberFormat="1" applyFont="1" applyFill="1" applyBorder="1" applyAlignment="1" applyProtection="1">
      <alignment vertical="center" shrinkToFit="1"/>
    </xf>
    <xf numFmtId="0" fontId="26" fillId="11" borderId="1" xfId="51" applyFont="1" applyFill="1" applyBorder="1" applyAlignment="1" applyProtection="1">
      <alignment horizontal="center" vertical="center"/>
    </xf>
    <xf numFmtId="0" fontId="26" fillId="11" borderId="5" xfId="51" applyFont="1" applyFill="1" applyBorder="1" applyAlignment="1" applyProtection="1">
      <alignment horizontal="center" vertical="center"/>
    </xf>
    <xf numFmtId="0" fontId="28" fillId="11" borderId="0" xfId="51" applyFont="1" applyFill="1" applyAlignment="1" applyProtection="1">
      <alignment vertical="center"/>
    </xf>
    <xf numFmtId="0" fontId="29" fillId="11" borderId="0" xfId="51" applyFont="1" applyFill="1" applyAlignment="1" applyProtection="1">
      <alignment vertical="center"/>
    </xf>
    <xf numFmtId="10" fontId="21" fillId="11" borderId="0" xfId="51" applyNumberFormat="1" applyFont="1" applyFill="1" applyAlignment="1" applyProtection="1">
      <alignment horizontal="right" vertical="center"/>
    </xf>
    <xf numFmtId="10" fontId="21" fillId="11" borderId="0" xfId="51" applyNumberFormat="1" applyFont="1" applyFill="1" applyAlignment="1" applyProtection="1">
      <alignment vertical="center"/>
    </xf>
    <xf numFmtId="0" fontId="16" fillId="11" borderId="0" xfId="51" applyFont="1" applyFill="1" applyAlignment="1" applyProtection="1">
      <alignment vertical="center"/>
    </xf>
    <xf numFmtId="0" fontId="30" fillId="11" borderId="0" xfId="51" applyFont="1" applyFill="1" applyAlignment="1" applyProtection="1">
      <alignment vertical="center"/>
    </xf>
    <xf numFmtId="0" fontId="28" fillId="11" borderId="8" xfId="51" applyFont="1" applyFill="1" applyBorder="1" applyAlignment="1" applyProtection="1">
      <alignment horizontal="right" vertical="center"/>
    </xf>
    <xf numFmtId="0" fontId="4" fillId="11" borderId="2" xfId="51" applyFont="1" applyFill="1" applyBorder="1" applyAlignment="1" applyProtection="1">
      <alignment horizontal="center" vertical="center"/>
    </xf>
    <xf numFmtId="0" fontId="4" fillId="11" borderId="3" xfId="55" applyFont="1" applyFill="1" applyBorder="1" applyAlignment="1" applyProtection="1">
      <alignment horizontal="center" vertical="center" wrapText="1"/>
    </xf>
    <xf numFmtId="180" fontId="7" fillId="13" borderId="3" xfId="51" applyNumberFormat="1" applyFont="1" applyFill="1" applyBorder="1" applyAlignment="1" applyProtection="1">
      <alignment vertical="center" shrinkToFit="1"/>
      <protection hidden="1"/>
    </xf>
    <xf numFmtId="176" fontId="4" fillId="13" borderId="3" xfId="66" applyNumberFormat="1" applyFont="1" applyFill="1" applyBorder="1" applyAlignment="1" applyProtection="1">
      <alignment vertical="center" shrinkToFit="1"/>
      <protection hidden="1"/>
    </xf>
    <xf numFmtId="181" fontId="7" fillId="13" borderId="3" xfId="51" applyNumberFormat="1" applyFont="1" applyFill="1" applyBorder="1" applyAlignment="1" applyProtection="1">
      <alignment vertical="center" shrinkToFit="1"/>
      <protection hidden="1"/>
    </xf>
    <xf numFmtId="49" fontId="4" fillId="11" borderId="3" xfId="51" applyNumberFormat="1" applyFont="1" applyFill="1" applyBorder="1" applyAlignment="1" applyProtection="1">
      <alignment vertical="center"/>
    </xf>
    <xf numFmtId="182" fontId="4" fillId="11" borderId="3" xfId="51" applyNumberFormat="1" applyFont="1" applyFill="1" applyBorder="1" applyAlignment="1" applyProtection="1">
      <alignment vertical="center"/>
    </xf>
    <xf numFmtId="176" fontId="4" fillId="15" borderId="3" xfId="66" applyNumberFormat="1" applyFont="1" applyFill="1" applyBorder="1" applyAlignment="1" applyProtection="1">
      <alignment vertical="center" shrinkToFit="1"/>
      <protection hidden="1"/>
    </xf>
    <xf numFmtId="176" fontId="4" fillId="11" borderId="3" xfId="66" applyNumberFormat="1" applyFont="1" applyFill="1" applyBorder="1" applyAlignment="1" applyProtection="1">
      <alignment vertical="center" shrinkToFit="1"/>
      <protection hidden="1"/>
    </xf>
    <xf numFmtId="176" fontId="4" fillId="11" borderId="3" xfId="51" applyNumberFormat="1" applyFont="1" applyFill="1" applyBorder="1" applyAlignment="1" applyProtection="1">
      <alignment vertical="center" shrinkToFit="1"/>
      <protection hidden="1"/>
    </xf>
    <xf numFmtId="181" fontId="7" fillId="11" borderId="3" xfId="51" applyNumberFormat="1" applyFont="1" applyFill="1" applyBorder="1" applyAlignment="1" applyProtection="1">
      <alignment vertical="center" shrinkToFit="1"/>
      <protection hidden="1"/>
    </xf>
    <xf numFmtId="0" fontId="12" fillId="0" borderId="3" xfId="51" applyFont="1" applyFill="1" applyBorder="1" applyAlignment="1" applyProtection="1">
      <alignment vertical="center"/>
    </xf>
    <xf numFmtId="176" fontId="12" fillId="11" borderId="3" xfId="51" applyNumberFormat="1" applyFont="1" applyFill="1" applyBorder="1" applyAlignment="1" applyProtection="1">
      <alignment vertical="center" shrinkToFit="1"/>
    </xf>
    <xf numFmtId="176" fontId="7" fillId="11" borderId="3" xfId="51" applyNumberFormat="1" applyFont="1" applyFill="1" applyBorder="1" applyAlignment="1" applyProtection="1">
      <alignment vertical="center" shrinkToFit="1"/>
      <protection hidden="1"/>
    </xf>
    <xf numFmtId="0" fontId="31" fillId="11" borderId="0" xfId="51" applyFont="1" applyFill="1" applyAlignment="1" applyProtection="1">
      <alignment vertical="center"/>
    </xf>
    <xf numFmtId="0" fontId="21" fillId="11" borderId="0" xfId="51" applyFont="1" applyFill="1" applyAlignment="1" applyProtection="1">
      <alignment horizontal="left" vertical="center"/>
    </xf>
    <xf numFmtId="0" fontId="3" fillId="11" borderId="0" xfId="51" applyFont="1" applyFill="1" applyAlignment="1" applyProtection="1">
      <alignment horizontal="left" vertical="center"/>
    </xf>
    <xf numFmtId="0" fontId="4" fillId="11" borderId="0" xfId="51" applyFont="1" applyFill="1" applyAlignment="1" applyProtection="1">
      <alignment vertical="center"/>
    </xf>
    <xf numFmtId="0" fontId="28" fillId="11" borderId="0" xfId="51" applyFont="1" applyFill="1" applyAlignment="1" applyProtection="1">
      <alignment horizontal="right" vertical="center"/>
    </xf>
    <xf numFmtId="0" fontId="15" fillId="11" borderId="0" xfId="51" applyFont="1" applyFill="1" applyAlignment="1" applyProtection="1">
      <alignment vertical="center"/>
    </xf>
    <xf numFmtId="0" fontId="28" fillId="11" borderId="0" xfId="51" applyFont="1" applyFill="1" applyAlignment="1" applyProtection="1">
      <alignment horizontal="left" vertical="center"/>
    </xf>
    <xf numFmtId="0" fontId="4" fillId="11" borderId="0" xfId="51" applyFont="1" applyFill="1" applyAlignment="1" applyProtection="1">
      <alignment horizontal="right" vertical="center"/>
    </xf>
    <xf numFmtId="49" fontId="4" fillId="11" borderId="3" xfId="0" applyNumberFormat="1" applyFont="1" applyFill="1" applyBorder="1" applyAlignment="1">
      <alignment horizontal="left" vertical="center"/>
    </xf>
    <xf numFmtId="0" fontId="12" fillId="11" borderId="5" xfId="51" applyFont="1" applyFill="1" applyBorder="1" applyAlignment="1" applyProtection="1">
      <alignment vertical="center"/>
    </xf>
    <xf numFmtId="176" fontId="4" fillId="13" borderId="3" xfId="0" applyNumberFormat="1" applyFont="1" applyFill="1" applyBorder="1" applyAlignment="1" applyProtection="1">
      <alignment vertical="center" shrinkToFit="1"/>
      <protection hidden="1"/>
    </xf>
    <xf numFmtId="177" fontId="7" fillId="13" borderId="3" xfId="51" applyNumberFormat="1" applyFont="1" applyFill="1" applyBorder="1" applyAlignment="1" applyProtection="1">
      <alignment vertical="center" shrinkToFit="1"/>
    </xf>
    <xf numFmtId="176" fontId="4" fillId="11" borderId="5" xfId="51" applyNumberFormat="1" applyFont="1" applyFill="1" applyBorder="1" applyAlignment="1" applyProtection="1">
      <alignment vertical="center" shrinkToFit="1"/>
    </xf>
    <xf numFmtId="177" fontId="7" fillId="0" borderId="3" xfId="51" applyNumberFormat="1" applyFont="1" applyFill="1" applyBorder="1" applyAlignment="1" applyProtection="1">
      <alignment vertical="center" shrinkToFit="1"/>
    </xf>
    <xf numFmtId="176" fontId="4" fillId="13" borderId="3" xfId="0" applyNumberFormat="1" applyFont="1" applyFill="1" applyBorder="1" applyAlignment="1">
      <alignment vertical="center" shrinkToFit="1"/>
    </xf>
    <xf numFmtId="183" fontId="21" fillId="11" borderId="13" xfId="51" applyNumberFormat="1" applyFont="1" applyFill="1" applyBorder="1" applyAlignment="1" applyProtection="1">
      <alignment vertical="center"/>
    </xf>
    <xf numFmtId="0" fontId="27" fillId="11" borderId="0" xfId="51" applyFont="1" applyFill="1" applyAlignment="1" applyProtection="1">
      <alignment vertical="center"/>
    </xf>
    <xf numFmtId="0" fontId="4" fillId="11" borderId="0" xfId="51" applyFont="1" applyFill="1" applyAlignment="1" applyProtection="1">
      <alignment vertical="center" wrapText="1"/>
    </xf>
    <xf numFmtId="0" fontId="12" fillId="11" borderId="8" xfId="51" applyFont="1" applyFill="1" applyBorder="1" applyAlignment="1" applyProtection="1">
      <alignment horizontal="right" vertical="center" wrapText="1"/>
    </xf>
    <xf numFmtId="0" fontId="7" fillId="11" borderId="3" xfId="51" applyFont="1" applyFill="1" applyBorder="1" applyAlignment="1" applyProtection="1">
      <alignment horizontal="left" vertical="center"/>
    </xf>
    <xf numFmtId="0" fontId="26" fillId="11" borderId="3" xfId="51" applyFont="1" applyFill="1" applyBorder="1" applyAlignment="1" applyProtection="1">
      <alignment vertical="center"/>
    </xf>
    <xf numFmtId="176" fontId="7" fillId="13" borderId="3" xfId="51" applyNumberFormat="1" applyFont="1" applyFill="1" applyBorder="1" applyAlignment="1" applyProtection="1">
      <alignment vertical="center" shrinkToFit="1"/>
    </xf>
    <xf numFmtId="0" fontId="4" fillId="11" borderId="3" xfId="51" applyFont="1" applyFill="1" applyBorder="1" applyAlignment="1" applyProtection="1">
      <alignment horizontal="left" vertical="center"/>
    </xf>
    <xf numFmtId="176" fontId="4" fillId="15" borderId="3" xfId="51" applyNumberFormat="1" applyFont="1" applyFill="1" applyBorder="1" applyAlignment="1" applyProtection="1">
      <alignment vertical="center" shrinkToFit="1"/>
    </xf>
    <xf numFmtId="176" fontId="7" fillId="11" borderId="3" xfId="51" applyNumberFormat="1" applyFont="1" applyFill="1" applyBorder="1" applyAlignment="1" applyProtection="1">
      <alignment vertical="center" shrinkToFit="1"/>
    </xf>
    <xf numFmtId="0" fontId="32" fillId="3" borderId="0" xfId="51" applyFont="1" applyFill="1" applyAlignment="1" applyProtection="1">
      <alignment vertical="center"/>
      <protection locked="0"/>
    </xf>
    <xf numFmtId="0" fontId="15" fillId="3" borderId="0" xfId="51" applyFill="1" applyAlignment="1" applyProtection="1">
      <alignment vertical="center"/>
      <protection locked="0"/>
    </xf>
    <xf numFmtId="0" fontId="33" fillId="3" borderId="0" xfId="51" applyFont="1" applyFill="1" applyAlignment="1" applyProtection="1">
      <alignment horizontal="center" vertical="center"/>
      <protection locked="0"/>
    </xf>
    <xf numFmtId="0" fontId="34" fillId="3" borderId="0" xfId="51" applyFont="1" applyFill="1" applyAlignment="1" applyProtection="1">
      <alignment horizontal="left" vertical="center"/>
      <protection locked="0"/>
    </xf>
    <xf numFmtId="182" fontId="0" fillId="0" borderId="0" xfId="0" applyNumberFormat="1">
      <alignment vertical="center"/>
    </xf>
    <xf numFmtId="182" fontId="0" fillId="0" borderId="0" xfId="0" applyNumberFormat="1" applyFont="1">
      <alignment vertical="center"/>
    </xf>
    <xf numFmtId="0" fontId="1" fillId="0" borderId="0" xfId="0" applyFont="1">
      <alignment vertical="center"/>
    </xf>
    <xf numFmtId="49" fontId="9" fillId="0" borderId="0" xfId="0" applyNumberFormat="1" applyFont="1">
      <alignment vertical="center"/>
    </xf>
    <xf numFmtId="0" fontId="28" fillId="3" borderId="0" xfId="58" applyFont="1" applyFill="1" applyAlignment="1">
      <alignment vertical="center"/>
    </xf>
    <xf numFmtId="0" fontId="12" fillId="3" borderId="0" xfId="58" applyFont="1" applyFill="1" applyAlignment="1">
      <alignment vertical="center"/>
    </xf>
    <xf numFmtId="0" fontId="12" fillId="3" borderId="0" xfId="59" applyFont="1" applyFill="1" applyAlignment="1">
      <alignment vertical="center"/>
    </xf>
    <xf numFmtId="0" fontId="31" fillId="3" borderId="0" xfId="59" applyFont="1" applyFill="1" applyAlignment="1" applyProtection="1">
      <alignment vertical="center"/>
      <protection hidden="1"/>
    </xf>
    <xf numFmtId="0" fontId="34" fillId="3" borderId="0" xfId="58" applyFont="1" applyFill="1" applyAlignment="1">
      <alignment vertical="center"/>
    </xf>
    <xf numFmtId="0" fontId="35" fillId="3" borderId="0" xfId="58" applyFont="1" applyFill="1" applyAlignment="1">
      <alignment horizontal="center" vertical="center" wrapText="1"/>
    </xf>
    <xf numFmtId="0" fontId="36" fillId="3" borderId="0" xfId="58" applyFont="1" applyFill="1" applyAlignment="1">
      <alignment horizontal="center" vertical="center"/>
    </xf>
    <xf numFmtId="0" fontId="37" fillId="3" borderId="0" xfId="58" applyFont="1" applyFill="1" applyAlignment="1">
      <alignment vertical="center"/>
    </xf>
    <xf numFmtId="0" fontId="28" fillId="3" borderId="0" xfId="58" applyFont="1" applyFill="1" applyAlignment="1" applyProtection="1">
      <alignment vertical="center"/>
      <protection hidden="1"/>
    </xf>
    <xf numFmtId="0" fontId="37" fillId="3" borderId="0" xfId="58" applyFont="1" applyFill="1" applyAlignment="1" applyProtection="1">
      <alignment vertical="center"/>
      <protection locked="0"/>
    </xf>
    <xf numFmtId="0" fontId="0" fillId="0" borderId="0" xfId="0" applyFont="1" quotePrefix="1">
      <alignment vertical="center"/>
    </xf>
    <xf numFmtId="49" fontId="4" fillId="11" borderId="3" xfId="51" applyNumberFormat="1" applyFont="1" applyFill="1" applyBorder="1" applyAlignment="1" applyProtection="1" quotePrefix="1">
      <alignment vertical="center"/>
    </xf>
    <xf numFmtId="178" fontId="4" fillId="11" borderId="3" xfId="0" applyNumberFormat="1" applyFont="1" applyFill="1" applyBorder="1" applyAlignment="1" quotePrefix="1">
      <alignment horizontal="left" vertical="center"/>
    </xf>
    <xf numFmtId="0" fontId="4" fillId="3" borderId="4" xfId="51" applyFont="1" applyFill="1" applyBorder="1" applyAlignment="1" quotePrefix="1">
      <alignment horizontal="center" vertical="center"/>
    </xf>
    <xf numFmtId="49" fontId="4" fillId="6" borderId="3" xfId="67" applyNumberFormat="1" applyFont="1" applyFill="1" applyBorder="1" quotePrefix="1"/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" xfId="49"/>
    <cellStyle name="百分比 2" xfId="50"/>
    <cellStyle name="常规 2" xfId="51"/>
    <cellStyle name="常规 12" xfId="52"/>
    <cellStyle name="差_保定市2015年预算表格（八张全表不含定州）" xfId="53"/>
    <cellStyle name="差_部门基本支出预算统计表2016发海娟" xfId="54"/>
    <cellStyle name="常规 2 2" xfId="55"/>
    <cellStyle name="常规 2 2 2" xfId="56"/>
    <cellStyle name="常规 2 3" xfId="57"/>
    <cellStyle name="常规 2 4" xfId="58"/>
    <cellStyle name="常规 2 4 2" xfId="59"/>
    <cellStyle name="常规 2_保定市2015年预算表格（八张全表不含定州）" xfId="60"/>
    <cellStyle name="常规 3 2 2" xfId="61"/>
    <cellStyle name="常规 3_保定市2015年预算表格（八张全表不含定州）" xfId="62"/>
    <cellStyle name="常规 11" xfId="63"/>
    <cellStyle name="常规_下花园" xfId="64"/>
    <cellStyle name="常规 3" xfId="65"/>
    <cellStyle name="常规 11 7" xfId="66"/>
    <cellStyle name="常规 4" xfId="67"/>
    <cellStyle name="常规_涿鹿" xfId="68"/>
    <cellStyle name="常规_沽源" xfId="69"/>
    <cellStyle name="常规 4_阳原" xfId="70"/>
    <cellStyle name="好_部门基本支出预算统计表2016发海娟" xfId="71"/>
    <cellStyle name="好_保定市2015年预算表格（八张全表不含定州）" xfId="72"/>
    <cellStyle name="常规 10" xfId="73"/>
    <cellStyle name="常规 3 2" xfId="74"/>
    <cellStyle name="常规_赤城" xfId="75"/>
    <cellStyle name="常规 16" xfId="76"/>
    <cellStyle name="常规 4_☆广阳区(3月2日)" xfId="77"/>
    <cellStyle name="常规 5" xfId="78"/>
    <cellStyle name="常规_怀来" xfId="79"/>
    <cellStyle name="常规 4_康保" xfId="80"/>
    <cellStyle name="常规 4 3" xfId="81"/>
    <cellStyle name="常规_张北" xfId="82"/>
    <cellStyle name="常规 4 2" xfId="83"/>
  </cellStyles>
  <dxfs count="2">
    <dxf>
      <numFmt numFmtId="184" formatCode="0.0000_ ;[Red]\-0.0000\ ;"/>
    </dxf>
    <dxf>
      <numFmt numFmtId="185" formatCode="0.00_ ;[Red]\-0.00\ ;"/>
    </dxf>
  </dxf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8255</xdr:colOff>
      <xdr:row>1</xdr:row>
      <xdr:rowOff>179070</xdr:rowOff>
    </xdr:from>
    <xdr:ext cx="309880" cy="273685"/>
    <xdr:sp>
      <xdr:nvSpPr>
        <xdr:cNvPr id="2" name="文本框 1"/>
        <xdr:cNvSpPr txBox="1"/>
      </xdr:nvSpPr>
      <xdr:spPr>
        <a:xfrm>
          <a:off x="8255" y="379095"/>
          <a:ext cx="30988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 b="1">
            <a:solidFill>
              <a:srgbClr val="FF0000"/>
            </a:solidFill>
            <a:effectLst/>
            <a:latin typeface="Times New Roman" panose="02020603050405020304" pitchFamily="18" charset="0"/>
            <a:ea typeface="仿宋_GB2312" panose="02010609030101010101" pitchFamily="49" charset="-122"/>
            <a:cs typeface="Times New Roman" panose="02020603050405020304" pitchFamily="18" charset="0"/>
          </a:endParaRPr>
        </a:p>
      </xdr:txBody>
    </xdr:sp>
    <xdr:clientData fPrintsWithSheet="0"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5817871</xdr:colOff>
      <xdr:row>0</xdr:row>
      <xdr:rowOff>205741</xdr:rowOff>
    </xdr:from>
    <xdr:ext cx="4796790" cy="1154430"/>
    <xdr:sp>
      <xdr:nvSpPr>
        <xdr:cNvPr id="2" name="文本框 1"/>
        <xdr:cNvSpPr txBox="1"/>
      </xdr:nvSpPr>
      <xdr:spPr>
        <a:xfrm>
          <a:off x="5817870" y="205740"/>
          <a:ext cx="4796790" cy="11544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zh-CN">
            <a:solidFill>
              <a:srgbClr val="FF0000"/>
            </a:solidFill>
            <a:effectLst/>
            <a:latin typeface="仿宋_GB2312" panose="02010609030101010101" pitchFamily="49" charset="-122"/>
            <a:ea typeface="仿宋_GB2312" panose="02010609030101010101" pitchFamily="49" charset="-122"/>
          </a:endParaRPr>
        </a:p>
        <a:p>
          <a:endParaRPr lang="zh-CN" altLang="en-US" sz="1100">
            <a:solidFill>
              <a:srgbClr val="FF0000"/>
            </a:solidFill>
            <a:latin typeface="仿宋_GB2312" panose="02010609030101010101" pitchFamily="49" charset="-122"/>
            <a:ea typeface="仿宋_GB2312" panose="02010609030101010101" pitchFamily="49" charset="-122"/>
          </a:endParaRPr>
        </a:p>
      </xdr:txBody>
    </xdr:sp>
    <xdr:clientData fPrintsWithSheet="0"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1</xdr:row>
      <xdr:rowOff>7620</xdr:rowOff>
    </xdr:from>
    <xdr:ext cx="4511428" cy="292452"/>
    <xdr:sp>
      <xdr:nvSpPr>
        <xdr:cNvPr id="2" name="文本框 1"/>
        <xdr:cNvSpPr txBox="1"/>
      </xdr:nvSpPr>
      <xdr:spPr>
        <a:xfrm>
          <a:off x="0" y="188595"/>
          <a:ext cx="4511040" cy="292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本表用于全省汇总，将各地区第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6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行复制粘贴到第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374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行以后。</a:t>
          </a:r>
          <a:endParaRPr lang="zh-CN" altLang="en-US" sz="1200" b="1">
            <a:solidFill>
              <a:srgbClr val="FF0000"/>
            </a:solidFill>
            <a:latin typeface="仿宋_GB2312" panose="02010609030101010101" pitchFamily="49" charset="-122"/>
            <a:ea typeface="仿宋_GB2312" panose="02010609030101010101" pitchFamily="49" charset="-122"/>
          </a:endParaRPr>
        </a:p>
      </xdr:txBody>
    </xdr:sp>
    <xdr:clientData fPrintsWithSheet="0"/>
  </xdr:oneCellAnchor>
  <xdr:oneCellAnchor>
    <xdr:from>
      <xdr:col>60</xdr:col>
      <xdr:colOff>266700</xdr:colOff>
      <xdr:row>1</xdr:row>
      <xdr:rowOff>72390</xdr:rowOff>
    </xdr:from>
    <xdr:ext cx="2419350" cy="1620957"/>
    <xdr:sp>
      <xdr:nvSpPr>
        <xdr:cNvPr id="3" name="文本框 2"/>
        <xdr:cNvSpPr txBox="1"/>
      </xdr:nvSpPr>
      <xdr:spPr>
        <a:xfrm>
          <a:off x="40436165" y="253365"/>
          <a:ext cx="2419350" cy="16205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zh-CN" altLang="en-US" sz="1100">
              <a:solidFill>
                <a:srgbClr val="FF0000"/>
              </a:solidFill>
            </a:rPr>
            <a:t>    各级次录入数据应与人大批复一致，默认冲抵规则为：</a:t>
          </a:r>
          <a:endParaRPr lang="en-US" altLang="zh-CN" sz="1100">
            <a:solidFill>
              <a:srgbClr val="FF0000"/>
            </a:solidFill>
          </a:endParaRPr>
        </a:p>
        <a:p>
          <a:r>
            <a:rPr lang="en-US" altLang="zh-CN" sz="1100">
              <a:solidFill>
                <a:srgbClr val="FF0000"/>
              </a:solidFill>
            </a:rPr>
            <a:t>     </a:t>
          </a:r>
          <a:r>
            <a:rPr lang="zh-CN" altLang="en-US" sz="1100">
              <a:solidFill>
                <a:srgbClr val="FF0000"/>
              </a:solidFill>
            </a:rPr>
            <a:t>冲抵合计小于</a:t>
          </a:r>
          <a:r>
            <a:rPr lang="en-US" altLang="zh-CN" sz="1100">
              <a:solidFill>
                <a:srgbClr val="FF0000"/>
              </a:solidFill>
            </a:rPr>
            <a:t>0</a:t>
          </a:r>
          <a:r>
            <a:rPr lang="zh-CN" altLang="en-US" sz="1100">
              <a:solidFill>
                <a:srgbClr val="FF0000"/>
              </a:solidFill>
            </a:rPr>
            <a:t>，按“年终结余”、“安排预算稳定调节基金”及线上支出的顺序依次调减；</a:t>
          </a:r>
          <a:endParaRPr lang="en-US" altLang="zh-CN" sz="1100">
            <a:solidFill>
              <a:srgbClr val="FF0000"/>
            </a:solidFill>
          </a:endParaRPr>
        </a:p>
        <a:p>
          <a:r>
            <a:rPr lang="en-US" altLang="zh-CN" sz="1100">
              <a:solidFill>
                <a:srgbClr val="FF0000"/>
              </a:solidFill>
            </a:rPr>
            <a:t>     </a:t>
          </a:r>
          <a:r>
            <a:rPr lang="zh-CN" altLang="en-US" sz="1100">
              <a:solidFill>
                <a:srgbClr val="FF0000"/>
              </a:solidFill>
            </a:rPr>
            <a:t>冲抵合计大于</a:t>
          </a:r>
          <a:r>
            <a:rPr lang="en-US" altLang="zh-CN" sz="1100">
              <a:solidFill>
                <a:srgbClr val="FF0000"/>
              </a:solidFill>
            </a:rPr>
            <a:t>0</a:t>
          </a:r>
          <a:r>
            <a:rPr lang="zh-CN" altLang="en-US" sz="1100">
              <a:solidFill>
                <a:srgbClr val="FF0000"/>
              </a:solidFill>
            </a:rPr>
            <a:t>，调增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“</a:t>
          </a:r>
          <a:r>
            <a:rPr lang="zh-CN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安排预算稳定调节基金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”</a:t>
          </a:r>
          <a:r>
            <a:rPr lang="zh-CN" altLang="en-US" sz="1100">
              <a:solidFill>
                <a:srgbClr val="FF0000"/>
              </a:solidFill>
            </a:rPr>
            <a:t>。</a:t>
          </a:r>
          <a:endParaRPr lang="en-US" altLang="zh-CN" sz="1100">
            <a:solidFill>
              <a:srgbClr val="FF0000"/>
            </a:solidFill>
          </a:endParaRPr>
        </a:p>
        <a:p>
          <a:r>
            <a:rPr lang="zh-CN" altLang="en-US" sz="1100">
              <a:solidFill>
                <a:srgbClr val="FF0000"/>
              </a:solidFill>
            </a:rPr>
            <a:t>（若有其他冲抵意见可联系修改公式）</a:t>
          </a:r>
          <a:endParaRPr lang="zh-CN" altLang="en-US" sz="1100">
            <a:solidFill>
              <a:srgbClr val="FF0000"/>
            </a:solidFill>
          </a:endParaRPr>
        </a:p>
      </xdr:txBody>
    </xdr:sp>
    <xdr:clientData fPrintsWithSheet="0"/>
  </xdr:oneCellAnchor>
  <xdr:oneCellAnchor>
    <xdr:from>
      <xdr:col>0</xdr:col>
      <xdr:colOff>0</xdr:colOff>
      <xdr:row>1</xdr:row>
      <xdr:rowOff>228600</xdr:rowOff>
    </xdr:from>
    <xdr:ext cx="4511428" cy="292452"/>
    <xdr:sp>
      <xdr:nvSpPr>
        <xdr:cNvPr id="5" name="文本框 4"/>
        <xdr:cNvSpPr txBox="1"/>
      </xdr:nvSpPr>
      <xdr:spPr>
        <a:xfrm>
          <a:off x="0" y="409575"/>
          <a:ext cx="4511040" cy="292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A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列可筛选，比如北京市单击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A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列自动筛选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_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文本筛选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_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开头是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11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。</a:t>
          </a:r>
          <a:endParaRPr lang="zh-CN" altLang="en-US" sz="1200" b="1">
            <a:solidFill>
              <a:srgbClr val="FF0000"/>
            </a:solidFill>
            <a:latin typeface="仿宋_GB2312" panose="02010609030101010101" pitchFamily="49" charset="-122"/>
            <a:ea typeface="仿宋_GB2312" panose="02010609030101010101" pitchFamily="49" charset="-122"/>
          </a:endParaRPr>
        </a:p>
      </xdr:txBody>
    </xdr:sp>
    <xdr:clientData fPrintsWithSheet="0"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1</xdr:row>
      <xdr:rowOff>0</xdr:rowOff>
    </xdr:from>
    <xdr:ext cx="4252061" cy="292452"/>
    <xdr:sp>
      <xdr:nvSpPr>
        <xdr:cNvPr id="2" name="文本框 1"/>
        <xdr:cNvSpPr txBox="1"/>
      </xdr:nvSpPr>
      <xdr:spPr>
        <a:xfrm>
          <a:off x="0" y="180975"/>
          <a:ext cx="4251960" cy="292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本表用于全省汇总</a:t>
          </a:r>
          <a:r>
            <a:rPr lang="zh-CN" altLang="zh-CN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，将各地区第</a:t>
          </a:r>
          <a:r>
            <a:rPr lang="en-US" altLang="zh-CN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6</a:t>
          </a:r>
          <a:r>
            <a:rPr lang="zh-CN" altLang="zh-CN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行复制粘贴到</a:t>
          </a:r>
          <a:r>
            <a:rPr lang="zh-CN" altLang="en-US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第</a:t>
          </a:r>
          <a:r>
            <a:rPr lang="en-US" altLang="zh-CN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374</a:t>
          </a:r>
          <a:r>
            <a:rPr lang="zh-CN" altLang="zh-CN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行以后。</a:t>
          </a:r>
          <a:endParaRPr lang="zh-CN" altLang="en-US" sz="1200" b="1">
            <a:solidFill>
              <a:srgbClr val="FF0000"/>
            </a:solidFill>
            <a:latin typeface="Times New Roman" panose="02020603050405020304" pitchFamily="18" charset="0"/>
            <a:ea typeface="仿宋_GB2312" panose="02010609030101010101" pitchFamily="49" charset="-122"/>
            <a:cs typeface="Times New Roman" panose="02020603050405020304" pitchFamily="18" charset="0"/>
          </a:endParaRPr>
        </a:p>
      </xdr:txBody>
    </xdr:sp>
    <xdr:clientData fPrintsWithSheet="0"/>
  </xdr:oneCellAnchor>
  <xdr:oneCellAnchor>
    <xdr:from>
      <xdr:col>40</xdr:col>
      <xdr:colOff>220980</xdr:colOff>
      <xdr:row>0</xdr:row>
      <xdr:rowOff>167640</xdr:rowOff>
    </xdr:from>
    <xdr:ext cx="2419350" cy="1248326"/>
    <xdr:sp>
      <xdr:nvSpPr>
        <xdr:cNvPr id="4" name="文本框 3"/>
        <xdr:cNvSpPr txBox="1"/>
      </xdr:nvSpPr>
      <xdr:spPr>
        <a:xfrm>
          <a:off x="26720165" y="167640"/>
          <a:ext cx="2419350" cy="12477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zh-CN" altLang="en-US" sz="1100">
              <a:solidFill>
                <a:srgbClr val="FF0000"/>
              </a:solidFill>
            </a:rPr>
            <a:t>    各级次录入数据应与人大批复一致，默认冲抵规则为：</a:t>
          </a:r>
          <a:endParaRPr lang="en-US" altLang="zh-CN" sz="1100">
            <a:solidFill>
              <a:srgbClr val="FF0000"/>
            </a:solidFill>
          </a:endParaRPr>
        </a:p>
        <a:p>
          <a:r>
            <a:rPr lang="en-US" altLang="zh-CN" sz="1100">
              <a:solidFill>
                <a:srgbClr val="FF0000"/>
              </a:solidFill>
            </a:rPr>
            <a:t>     </a:t>
          </a:r>
          <a:r>
            <a:rPr lang="zh-CN" altLang="en-US" sz="1100">
              <a:solidFill>
                <a:srgbClr val="FF0000"/>
              </a:solidFill>
            </a:rPr>
            <a:t>冲抵合计小于</a:t>
          </a:r>
          <a:r>
            <a:rPr lang="en-US" altLang="zh-CN" sz="1100">
              <a:solidFill>
                <a:srgbClr val="FF0000"/>
              </a:solidFill>
            </a:rPr>
            <a:t>0</a:t>
          </a:r>
          <a:r>
            <a:rPr lang="zh-CN" altLang="en-US" sz="1100">
              <a:solidFill>
                <a:srgbClr val="FF0000"/>
              </a:solidFill>
            </a:rPr>
            <a:t>，按“年终结余”、线上支出的顺序依次调减；</a:t>
          </a:r>
          <a:endParaRPr lang="en-US" altLang="zh-CN" sz="1100">
            <a:solidFill>
              <a:srgbClr val="FF0000"/>
            </a:solidFill>
          </a:endParaRPr>
        </a:p>
        <a:p>
          <a:r>
            <a:rPr lang="en-US" altLang="zh-CN" sz="1100">
              <a:solidFill>
                <a:srgbClr val="FF0000"/>
              </a:solidFill>
            </a:rPr>
            <a:t>     </a:t>
          </a:r>
          <a:r>
            <a:rPr lang="zh-CN" altLang="en-US" sz="1100">
              <a:solidFill>
                <a:srgbClr val="FF0000"/>
              </a:solidFill>
            </a:rPr>
            <a:t>冲抵合计大于</a:t>
          </a:r>
          <a:r>
            <a:rPr lang="en-US" altLang="zh-CN" sz="1100">
              <a:solidFill>
                <a:srgbClr val="FF0000"/>
              </a:solidFill>
            </a:rPr>
            <a:t>0</a:t>
          </a:r>
          <a:r>
            <a:rPr lang="zh-CN" altLang="en-US" sz="1100">
              <a:solidFill>
                <a:srgbClr val="FF0000"/>
              </a:solidFill>
            </a:rPr>
            <a:t>，调增“年终结余”。</a:t>
          </a:r>
          <a:endParaRPr lang="en-US" altLang="zh-CN" sz="1100">
            <a:solidFill>
              <a:srgbClr val="FF0000"/>
            </a:solidFill>
          </a:endParaRPr>
        </a:p>
        <a:p>
          <a:r>
            <a:rPr lang="zh-CN" altLang="en-US" sz="1100">
              <a:solidFill>
                <a:srgbClr val="FF0000"/>
              </a:solidFill>
            </a:rPr>
            <a:t>（若有其他冲抵意见可联系修改公式）</a:t>
          </a:r>
          <a:endParaRPr lang="zh-CN" altLang="en-US" sz="1100">
            <a:solidFill>
              <a:srgbClr val="FF0000"/>
            </a:solidFill>
          </a:endParaRPr>
        </a:p>
      </xdr:txBody>
    </xdr:sp>
    <xdr:clientData fPrintsWithSheet="0"/>
  </xdr:oneCellAnchor>
  <xdr:oneCellAnchor>
    <xdr:from>
      <xdr:col>0</xdr:col>
      <xdr:colOff>0</xdr:colOff>
      <xdr:row>1</xdr:row>
      <xdr:rowOff>217170</xdr:rowOff>
    </xdr:from>
    <xdr:ext cx="4511428" cy="292452"/>
    <xdr:sp>
      <xdr:nvSpPr>
        <xdr:cNvPr id="5" name="文本框 4"/>
        <xdr:cNvSpPr txBox="1"/>
      </xdr:nvSpPr>
      <xdr:spPr>
        <a:xfrm>
          <a:off x="0" y="398145"/>
          <a:ext cx="4511040" cy="292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A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列可筛选，比如北京市单击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A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列自动筛选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_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文本筛选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_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开头是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11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。</a:t>
          </a:r>
          <a:endParaRPr lang="zh-CN" altLang="en-US" sz="1200" b="1">
            <a:solidFill>
              <a:srgbClr val="FF0000"/>
            </a:solidFill>
            <a:latin typeface="仿宋_GB2312" panose="02010609030101010101" pitchFamily="49" charset="-122"/>
            <a:ea typeface="仿宋_GB2312" panose="02010609030101010101" pitchFamily="49" charset="-122"/>
          </a:endParaRPr>
        </a:p>
      </xdr:txBody>
    </xdr:sp>
    <xdr:clientData fPrintsWithSheet="0"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1</xdr:row>
      <xdr:rowOff>0</xdr:rowOff>
    </xdr:from>
    <xdr:ext cx="4252061" cy="292452"/>
    <xdr:sp>
      <xdr:nvSpPr>
        <xdr:cNvPr id="2" name="文本框 1"/>
        <xdr:cNvSpPr txBox="1"/>
      </xdr:nvSpPr>
      <xdr:spPr>
        <a:xfrm>
          <a:off x="0" y="180975"/>
          <a:ext cx="4251960" cy="292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本表用于全省汇总</a:t>
          </a:r>
          <a:r>
            <a:rPr lang="zh-CN" altLang="zh-CN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，将各地区第</a:t>
          </a:r>
          <a:r>
            <a:rPr lang="en-US" altLang="zh-CN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6</a:t>
          </a:r>
          <a:r>
            <a:rPr lang="zh-CN" altLang="zh-CN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行复制粘贴到</a:t>
          </a:r>
          <a:r>
            <a:rPr lang="zh-CN" altLang="en-US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第</a:t>
          </a:r>
          <a:r>
            <a:rPr lang="en-US" altLang="zh-CN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374</a:t>
          </a:r>
          <a:r>
            <a:rPr lang="zh-CN" altLang="zh-CN" sz="11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仿宋_GB2312" panose="02010609030101010101" pitchFamily="49" charset="-122"/>
              <a:cs typeface="Times New Roman" panose="02020603050405020304" pitchFamily="18" charset="0"/>
            </a:rPr>
            <a:t>行以后。</a:t>
          </a:r>
          <a:endParaRPr lang="zh-CN" altLang="en-US" sz="1200" b="1">
            <a:solidFill>
              <a:srgbClr val="FF0000"/>
            </a:solidFill>
            <a:latin typeface="Times New Roman" panose="02020603050405020304" pitchFamily="18" charset="0"/>
            <a:ea typeface="仿宋_GB2312" panose="02010609030101010101" pitchFamily="49" charset="-122"/>
            <a:cs typeface="Times New Roman" panose="02020603050405020304" pitchFamily="18" charset="0"/>
          </a:endParaRPr>
        </a:p>
      </xdr:txBody>
    </xdr:sp>
    <xdr:clientData fPrintsWithSheet="0"/>
  </xdr:oneCellAnchor>
  <xdr:oneCellAnchor>
    <xdr:from>
      <xdr:col>31</xdr:col>
      <xdr:colOff>224790</xdr:colOff>
      <xdr:row>1</xdr:row>
      <xdr:rowOff>0</xdr:rowOff>
    </xdr:from>
    <xdr:ext cx="2419350" cy="1238801"/>
    <xdr:sp>
      <xdr:nvSpPr>
        <xdr:cNvPr id="3" name="文本框 2"/>
        <xdr:cNvSpPr txBox="1"/>
      </xdr:nvSpPr>
      <xdr:spPr>
        <a:xfrm>
          <a:off x="20547965" y="180975"/>
          <a:ext cx="2419350" cy="12382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zh-CN" altLang="en-US" sz="1100">
              <a:solidFill>
                <a:srgbClr val="FF0000"/>
              </a:solidFill>
            </a:rPr>
            <a:t>    各级次录入数据应与人大批复一致，默认冲抵规则为：</a:t>
          </a:r>
          <a:endParaRPr lang="zh-CN" altLang="en-US" sz="1100">
            <a:solidFill>
              <a:srgbClr val="FF0000"/>
            </a:solidFill>
          </a:endParaRPr>
        </a:p>
        <a:p>
          <a:r>
            <a:rPr lang="zh-CN" altLang="en-US" sz="1100">
              <a:solidFill>
                <a:srgbClr val="FF0000"/>
              </a:solidFill>
            </a:rPr>
            <a:t>     冲抵合计小于</a:t>
          </a:r>
          <a:r>
            <a:rPr lang="en-US" altLang="zh-CN" sz="1100">
              <a:solidFill>
                <a:srgbClr val="FF0000"/>
              </a:solidFill>
            </a:rPr>
            <a:t>0</a:t>
          </a:r>
          <a:r>
            <a:rPr lang="zh-CN" altLang="en-US" sz="1100">
              <a:solidFill>
                <a:srgbClr val="FF0000"/>
              </a:solidFill>
            </a:rPr>
            <a:t>，按“年终结余”、线上支出的顺序依次调减；</a:t>
          </a:r>
          <a:endParaRPr lang="zh-CN" altLang="en-US" sz="1100">
            <a:solidFill>
              <a:srgbClr val="FF0000"/>
            </a:solidFill>
          </a:endParaRPr>
        </a:p>
        <a:p>
          <a:r>
            <a:rPr lang="zh-CN" altLang="en-US" sz="1100">
              <a:solidFill>
                <a:srgbClr val="FF0000"/>
              </a:solidFill>
            </a:rPr>
            <a:t>     冲抵合计大于</a:t>
          </a:r>
          <a:r>
            <a:rPr lang="en-US" altLang="zh-CN" sz="1100">
              <a:solidFill>
                <a:srgbClr val="FF0000"/>
              </a:solidFill>
            </a:rPr>
            <a:t>0</a:t>
          </a:r>
          <a:r>
            <a:rPr lang="zh-CN" altLang="en-US" sz="1100">
              <a:solidFill>
                <a:srgbClr val="FF0000"/>
              </a:solidFill>
            </a:rPr>
            <a:t>，调增“年终结余”。</a:t>
          </a:r>
          <a:endParaRPr lang="zh-CN" altLang="en-US" sz="1100">
            <a:solidFill>
              <a:srgbClr val="FF0000"/>
            </a:solidFill>
          </a:endParaRPr>
        </a:p>
        <a:p>
          <a:r>
            <a:rPr lang="zh-CN" altLang="en-US" sz="1100">
              <a:solidFill>
                <a:srgbClr val="FF0000"/>
              </a:solidFill>
            </a:rPr>
            <a:t>（若有其他冲抵意见可联系修改公式）</a:t>
          </a:r>
          <a:endParaRPr lang="zh-CN" altLang="en-US" sz="1100">
            <a:solidFill>
              <a:srgbClr val="FF0000"/>
            </a:solidFill>
          </a:endParaRPr>
        </a:p>
      </xdr:txBody>
    </xdr:sp>
    <xdr:clientData fPrintsWithSheet="0"/>
  </xdr:oneCellAnchor>
  <xdr:oneCellAnchor>
    <xdr:from>
      <xdr:col>0</xdr:col>
      <xdr:colOff>0</xdr:colOff>
      <xdr:row>1</xdr:row>
      <xdr:rowOff>209550</xdr:rowOff>
    </xdr:from>
    <xdr:ext cx="4511428" cy="292452"/>
    <xdr:sp>
      <xdr:nvSpPr>
        <xdr:cNvPr id="4" name="文本框 3"/>
        <xdr:cNvSpPr txBox="1"/>
      </xdr:nvSpPr>
      <xdr:spPr>
        <a:xfrm>
          <a:off x="0" y="390525"/>
          <a:ext cx="4511040" cy="292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A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列可筛选，比如北京市单击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A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列自动筛选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_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文本筛选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_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开头是</a:t>
          </a:r>
          <a:r>
            <a:rPr lang="en-US" altLang="zh-CN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11</a:t>
          </a:r>
          <a:r>
            <a:rPr lang="zh-CN" altLang="en-US" sz="1200" b="1">
              <a:solidFill>
                <a:srgbClr val="FF0000"/>
              </a:solidFill>
              <a:latin typeface="仿宋_GB2312" panose="02010609030101010101" pitchFamily="49" charset="-122"/>
              <a:ea typeface="仿宋_GB2312" panose="02010609030101010101" pitchFamily="49" charset="-122"/>
            </a:rPr>
            <a:t>。</a:t>
          </a:r>
          <a:endParaRPr lang="zh-CN" altLang="en-US" sz="1200" b="1">
            <a:solidFill>
              <a:srgbClr val="FF0000"/>
            </a:solidFill>
            <a:latin typeface="仿宋_GB2312" panose="02010609030101010101" pitchFamily="49" charset="-122"/>
            <a:ea typeface="仿宋_GB2312" panose="02010609030101010101" pitchFamily="49" charset="-122"/>
          </a:endParaRPr>
        </a:p>
      </xdr:txBody>
    </xdr:sp>
    <xdr:clientData fPrint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lenovo\Documents\xwechat_files\wxid_7379193779212_f7d7\msg\file\2026-03\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411421_&#27665;&#26435;&#21439;_2026&#24180;&#22320;&#26041;&#36130;&#25919;&#39044;&#31639;&#34920;&#65288;&#20154;&#22823;&#25209;&#22797;&#21475;&#24452;&#65289;_20260312%20154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简介"/>
      <sheetName val="使用说明"/>
      <sheetName val="封面"/>
      <sheetName val="内置数据"/>
      <sheetName val="目录"/>
      <sheetName val="表一（录入表）"/>
      <sheetName val="表二"/>
      <sheetName val="表二（录入表）"/>
      <sheetName val="表三"/>
      <sheetName val="表三（录入表）"/>
      <sheetName val="表四（录入表）"/>
      <sheetName val="表五（录入表）"/>
      <sheetName val="表六（1）"/>
      <sheetName val="表六（2）"/>
      <sheetName val="表七（1）"/>
      <sheetName val="表七（2）"/>
      <sheetName val="表八（录入表）"/>
      <sheetName val="表九"/>
      <sheetName val="表九（录入表）"/>
      <sheetName val="表十（录入表）"/>
      <sheetName val="表十一"/>
      <sheetName val="表十二（录入表）"/>
      <sheetName val="表十三（录入表）"/>
      <sheetName val="表十四"/>
      <sheetName val="数据汇集"/>
    </sheetNames>
    <sheetDataSet>
      <sheetData sheetId="0"/>
      <sheetData sheetId="1"/>
      <sheetData sheetId="2"/>
      <sheetData sheetId="3"/>
      <sheetData sheetId="4"/>
      <sheetData sheetId="5">
        <row r="1">
          <cell r="L1" t="str">
            <v>不能提取！原因：上年地方财政预算表名称校验不通过！</v>
          </cell>
        </row>
      </sheetData>
      <sheetData sheetId="6"/>
      <sheetData sheetId="7">
        <row r="10">
          <cell r="F10">
            <v>8504</v>
          </cell>
        </row>
        <row r="11">
          <cell r="C11">
            <v>0</v>
          </cell>
        </row>
        <row r="11">
          <cell r="E11">
            <v>0</v>
          </cell>
          <cell r="F11">
            <v>0</v>
          </cell>
        </row>
        <row r="12">
          <cell r="C12">
            <v>0</v>
          </cell>
        </row>
        <row r="12">
          <cell r="E12">
            <v>0</v>
          </cell>
          <cell r="F12">
            <v>0</v>
          </cell>
        </row>
        <row r="13">
          <cell r="C13">
            <v>478</v>
          </cell>
        </row>
        <row r="13">
          <cell r="E13">
            <v>558</v>
          </cell>
          <cell r="F13">
            <v>568</v>
          </cell>
        </row>
        <row r="14">
          <cell r="C14">
            <v>0</v>
          </cell>
        </row>
        <row r="14">
          <cell r="E14">
            <v>0</v>
          </cell>
          <cell r="F14">
            <v>0</v>
          </cell>
        </row>
        <row r="15">
          <cell r="C15">
            <v>0</v>
          </cell>
        </row>
        <row r="15">
          <cell r="E15">
            <v>0</v>
          </cell>
          <cell r="F15">
            <v>0</v>
          </cell>
        </row>
        <row r="16">
          <cell r="C16">
            <v>2635</v>
          </cell>
        </row>
        <row r="16">
          <cell r="E16">
            <v>2992</v>
          </cell>
          <cell r="F16">
            <v>2930</v>
          </cell>
        </row>
        <row r="17">
          <cell r="C17">
            <v>110</v>
          </cell>
        </row>
        <row r="17">
          <cell r="E17">
            <v>64</v>
          </cell>
          <cell r="F17">
            <v>0</v>
          </cell>
        </row>
        <row r="18">
          <cell r="C18">
            <v>335</v>
          </cell>
        </row>
        <row r="18">
          <cell r="E18">
            <v>373</v>
          </cell>
          <cell r="F18">
            <v>349</v>
          </cell>
        </row>
        <row r="19">
          <cell r="E19">
            <v>0</v>
          </cell>
          <cell r="F19">
            <v>0</v>
          </cell>
        </row>
        <row r="20">
          <cell r="E20">
            <v>0</v>
          </cell>
          <cell r="F20">
            <v>0</v>
          </cell>
        </row>
        <row r="21">
          <cell r="C21">
            <v>71</v>
          </cell>
        </row>
        <row r="21">
          <cell r="E21">
            <v>53</v>
          </cell>
          <cell r="F21">
            <v>70</v>
          </cell>
        </row>
        <row r="22">
          <cell r="E22">
            <v>0</v>
          </cell>
          <cell r="F22">
            <v>0</v>
          </cell>
        </row>
        <row r="23">
          <cell r="C23">
            <v>18</v>
          </cell>
        </row>
        <row r="23">
          <cell r="E23">
            <v>13</v>
          </cell>
          <cell r="F23">
            <v>18</v>
          </cell>
        </row>
        <row r="24">
          <cell r="C24">
            <v>18</v>
          </cell>
        </row>
        <row r="24">
          <cell r="E24">
            <v>4</v>
          </cell>
          <cell r="F24">
            <v>18</v>
          </cell>
        </row>
        <row r="25">
          <cell r="C25">
            <v>58</v>
          </cell>
        </row>
        <row r="25">
          <cell r="E25">
            <v>37</v>
          </cell>
          <cell r="F25">
            <v>57</v>
          </cell>
        </row>
        <row r="26">
          <cell r="F26">
            <v>0</v>
          </cell>
        </row>
        <row r="27">
          <cell r="E27">
            <v>0</v>
          </cell>
          <cell r="F27">
            <v>0</v>
          </cell>
        </row>
        <row r="28">
          <cell r="C28">
            <v>14</v>
          </cell>
        </row>
        <row r="28">
          <cell r="E28">
            <v>4</v>
          </cell>
          <cell r="F28">
            <v>13</v>
          </cell>
        </row>
        <row r="29">
          <cell r="C29">
            <v>258</v>
          </cell>
        </row>
        <row r="29">
          <cell r="E29">
            <v>297</v>
          </cell>
          <cell r="F29">
            <v>289</v>
          </cell>
        </row>
        <row r="30">
          <cell r="E30">
            <v>0</v>
          </cell>
          <cell r="F30">
            <v>0</v>
          </cell>
        </row>
        <row r="31">
          <cell r="E31">
            <v>0</v>
          </cell>
          <cell r="F31">
            <v>0</v>
          </cell>
        </row>
        <row r="32">
          <cell r="C32">
            <v>54</v>
          </cell>
        </row>
        <row r="32">
          <cell r="E32">
            <v>45</v>
          </cell>
          <cell r="F32">
            <v>54</v>
          </cell>
        </row>
        <row r="33">
          <cell r="C33">
            <v>12</v>
          </cell>
        </row>
        <row r="33">
          <cell r="E33">
            <v>6</v>
          </cell>
          <cell r="F33">
            <v>5</v>
          </cell>
        </row>
        <row r="34">
          <cell r="E34">
            <v>0</v>
          </cell>
          <cell r="F34">
            <v>0</v>
          </cell>
        </row>
        <row r="35">
          <cell r="E35">
            <v>0</v>
          </cell>
          <cell r="F35">
            <v>0</v>
          </cell>
        </row>
        <row r="36">
          <cell r="C36">
            <v>128</v>
          </cell>
        </row>
        <row r="36">
          <cell r="E36">
            <v>111</v>
          </cell>
          <cell r="F36">
            <v>135</v>
          </cell>
        </row>
        <row r="37">
          <cell r="C37">
            <v>5654</v>
          </cell>
        </row>
        <row r="37">
          <cell r="E37">
            <v>7479</v>
          </cell>
          <cell r="F37">
            <v>6230</v>
          </cell>
        </row>
        <row r="38">
          <cell r="E38">
            <v>0</v>
          </cell>
          <cell r="F38">
            <v>0</v>
          </cell>
        </row>
        <row r="39">
          <cell r="E39">
            <v>39</v>
          </cell>
          <cell r="F39">
            <v>0</v>
          </cell>
        </row>
        <row r="40">
          <cell r="E40">
            <v>0</v>
          </cell>
          <cell r="F40">
            <v>0</v>
          </cell>
        </row>
        <row r="41">
          <cell r="C41">
            <v>128</v>
          </cell>
        </row>
        <row r="41">
          <cell r="E41">
            <v>127</v>
          </cell>
          <cell r="F41">
            <v>127</v>
          </cell>
        </row>
        <row r="42">
          <cell r="E42">
            <v>0</v>
          </cell>
          <cell r="F42">
            <v>0</v>
          </cell>
        </row>
        <row r="43">
          <cell r="E43">
            <v>0</v>
          </cell>
          <cell r="F43">
            <v>0</v>
          </cell>
        </row>
        <row r="44">
          <cell r="C44">
            <v>10817</v>
          </cell>
        </row>
        <row r="44">
          <cell r="E44">
            <v>8765</v>
          </cell>
          <cell r="F44">
            <v>10585</v>
          </cell>
        </row>
        <row r="45">
          <cell r="C45">
            <v>43633</v>
          </cell>
        </row>
        <row r="45">
          <cell r="E45">
            <v>22820</v>
          </cell>
          <cell r="F45">
            <v>38331</v>
          </cell>
        </row>
        <row r="46">
          <cell r="C46">
            <v>167</v>
          </cell>
        </row>
        <row r="46">
          <cell r="E46">
            <v>206</v>
          </cell>
          <cell r="F46">
            <v>195</v>
          </cell>
        </row>
        <row r="47">
          <cell r="E47">
            <v>0</v>
          </cell>
          <cell r="F47">
            <v>0</v>
          </cell>
        </row>
        <row r="48">
          <cell r="E48">
            <v>0</v>
          </cell>
          <cell r="F48">
            <v>0</v>
          </cell>
        </row>
        <row r="49">
          <cell r="E49">
            <v>0</v>
          </cell>
          <cell r="F49">
            <v>0</v>
          </cell>
        </row>
        <row r="50">
          <cell r="E50">
            <v>0</v>
          </cell>
          <cell r="F50">
            <v>0</v>
          </cell>
        </row>
        <row r="51">
          <cell r="E51">
            <v>57</v>
          </cell>
          <cell r="F51">
            <v>0</v>
          </cell>
        </row>
        <row r="52">
          <cell r="E52">
            <v>0</v>
          </cell>
          <cell r="F52">
            <v>0</v>
          </cell>
        </row>
        <row r="53">
          <cell r="E53">
            <v>3</v>
          </cell>
          <cell r="F53">
            <v>0</v>
          </cell>
        </row>
        <row r="54">
          <cell r="C54">
            <v>272</v>
          </cell>
        </row>
        <row r="54">
          <cell r="E54">
            <v>283</v>
          </cell>
          <cell r="F54">
            <v>309</v>
          </cell>
        </row>
        <row r="55">
          <cell r="C55">
            <v>54</v>
          </cell>
        </row>
        <row r="55">
          <cell r="E55">
            <v>165</v>
          </cell>
          <cell r="F55">
            <v>54</v>
          </cell>
        </row>
        <row r="56">
          <cell r="C56">
            <v>147</v>
          </cell>
        </row>
        <row r="56">
          <cell r="E56">
            <v>178</v>
          </cell>
          <cell r="F56">
            <v>182</v>
          </cell>
        </row>
        <row r="57">
          <cell r="E57">
            <v>0</v>
          </cell>
          <cell r="F57">
            <v>0</v>
          </cell>
        </row>
        <row r="58">
          <cell r="E58">
            <v>0</v>
          </cell>
          <cell r="F58">
            <v>0</v>
          </cell>
        </row>
        <row r="59">
          <cell r="E59">
            <v>0</v>
          </cell>
          <cell r="F59">
            <v>0</v>
          </cell>
        </row>
        <row r="60">
          <cell r="E60">
            <v>21</v>
          </cell>
          <cell r="F60">
            <v>0</v>
          </cell>
        </row>
        <row r="61">
          <cell r="E61">
            <v>5</v>
          </cell>
          <cell r="F61">
            <v>0</v>
          </cell>
        </row>
        <row r="62">
          <cell r="F62">
            <v>200</v>
          </cell>
        </row>
        <row r="63">
          <cell r="E63">
            <v>16</v>
          </cell>
          <cell r="F63">
            <v>0</v>
          </cell>
        </row>
        <row r="64">
          <cell r="E64">
            <v>0</v>
          </cell>
          <cell r="F64">
            <v>0</v>
          </cell>
        </row>
        <row r="65">
          <cell r="C65">
            <v>61</v>
          </cell>
        </row>
        <row r="65">
          <cell r="E65">
            <v>112</v>
          </cell>
          <cell r="F65">
            <v>60</v>
          </cell>
        </row>
        <row r="66">
          <cell r="C66">
            <v>1583</v>
          </cell>
        </row>
        <row r="66">
          <cell r="E66">
            <v>1751</v>
          </cell>
          <cell r="F66">
            <v>1623</v>
          </cell>
        </row>
        <row r="67">
          <cell r="E67">
            <v>0</v>
          </cell>
          <cell r="F67">
            <v>0</v>
          </cell>
        </row>
        <row r="68">
          <cell r="E68">
            <v>0</v>
          </cell>
          <cell r="F68">
            <v>0</v>
          </cell>
        </row>
        <row r="69">
          <cell r="E69">
            <v>0</v>
          </cell>
          <cell r="F69">
            <v>0</v>
          </cell>
        </row>
        <row r="70">
          <cell r="E70">
            <v>0</v>
          </cell>
          <cell r="F70">
            <v>0</v>
          </cell>
        </row>
        <row r="71">
          <cell r="E71">
            <v>0</v>
          </cell>
          <cell r="F71">
            <v>0</v>
          </cell>
        </row>
        <row r="72">
          <cell r="C72">
            <v>111</v>
          </cell>
        </row>
        <row r="72">
          <cell r="E72">
            <v>87</v>
          </cell>
          <cell r="F72">
            <v>40</v>
          </cell>
        </row>
        <row r="73">
          <cell r="C73">
            <v>409</v>
          </cell>
        </row>
        <row r="73">
          <cell r="E73">
            <v>283</v>
          </cell>
          <cell r="F73">
            <v>441</v>
          </cell>
        </row>
        <row r="74">
          <cell r="C74">
            <v>222</v>
          </cell>
        </row>
        <row r="74">
          <cell r="E74">
            <v>163</v>
          </cell>
          <cell r="F74">
            <v>219</v>
          </cell>
        </row>
        <row r="75">
          <cell r="C75">
            <v>289</v>
          </cell>
        </row>
        <row r="75">
          <cell r="E75">
            <v>306</v>
          </cell>
          <cell r="F75">
            <v>255</v>
          </cell>
        </row>
        <row r="76">
          <cell r="C76">
            <v>0</v>
          </cell>
        </row>
        <row r="76">
          <cell r="F76">
            <v>0</v>
          </cell>
        </row>
        <row r="77">
          <cell r="C77">
            <v>0</v>
          </cell>
        </row>
        <row r="77">
          <cell r="E77">
            <v>0</v>
          </cell>
          <cell r="F77">
            <v>0</v>
          </cell>
        </row>
        <row r="78">
          <cell r="C78">
            <v>0</v>
          </cell>
        </row>
        <row r="78">
          <cell r="E78">
            <v>0</v>
          </cell>
          <cell r="F78">
            <v>0</v>
          </cell>
        </row>
        <row r="79">
          <cell r="C79">
            <v>0</v>
          </cell>
        </row>
        <row r="79">
          <cell r="E79">
            <v>0</v>
          </cell>
          <cell r="F79">
            <v>0</v>
          </cell>
        </row>
        <row r="80">
          <cell r="C80">
            <v>0</v>
          </cell>
        </row>
        <row r="80">
          <cell r="E80">
            <v>0</v>
          </cell>
          <cell r="F80">
            <v>0</v>
          </cell>
        </row>
        <row r="81">
          <cell r="C81">
            <v>0</v>
          </cell>
        </row>
        <row r="81">
          <cell r="E81">
            <v>0</v>
          </cell>
          <cell r="F81">
            <v>0</v>
          </cell>
        </row>
        <row r="82">
          <cell r="C82">
            <v>0</v>
          </cell>
        </row>
        <row r="82">
          <cell r="E82">
            <v>0</v>
          </cell>
          <cell r="F82">
            <v>0</v>
          </cell>
        </row>
        <row r="83">
          <cell r="C83">
            <v>111</v>
          </cell>
        </row>
        <row r="83">
          <cell r="E83">
            <v>176</v>
          </cell>
          <cell r="F83">
            <v>141</v>
          </cell>
        </row>
        <row r="84">
          <cell r="C84">
            <v>0</v>
          </cell>
        </row>
        <row r="84">
          <cell r="E84">
            <v>0</v>
          </cell>
          <cell r="F84">
            <v>0</v>
          </cell>
        </row>
        <row r="85">
          <cell r="C85">
            <v>0</v>
          </cell>
        </row>
        <row r="85">
          <cell r="E85">
            <v>0</v>
          </cell>
          <cell r="F85">
            <v>0</v>
          </cell>
        </row>
        <row r="86">
          <cell r="C86">
            <v>0</v>
          </cell>
        </row>
        <row r="86">
          <cell r="E86">
            <v>146</v>
          </cell>
          <cell r="F86">
            <v>0</v>
          </cell>
        </row>
        <row r="87">
          <cell r="C87">
            <v>0</v>
          </cell>
        </row>
        <row r="87">
          <cell r="E87">
            <v>0</v>
          </cell>
          <cell r="F87">
            <v>0</v>
          </cell>
        </row>
        <row r="88">
          <cell r="C88">
            <v>0</v>
          </cell>
        </row>
        <row r="88">
          <cell r="E88">
            <v>0</v>
          </cell>
          <cell r="F88">
            <v>0</v>
          </cell>
        </row>
        <row r="89">
          <cell r="C89">
            <v>316</v>
          </cell>
        </row>
        <row r="89">
          <cell r="E89">
            <v>302</v>
          </cell>
          <cell r="F89">
            <v>329</v>
          </cell>
        </row>
        <row r="90">
          <cell r="C90">
            <v>277</v>
          </cell>
        </row>
        <row r="90">
          <cell r="E90">
            <v>131</v>
          </cell>
          <cell r="F90">
            <v>277</v>
          </cell>
        </row>
        <row r="91">
          <cell r="C91">
            <v>0</v>
          </cell>
        </row>
        <row r="91">
          <cell r="E91">
            <v>0</v>
          </cell>
          <cell r="F91">
            <v>0</v>
          </cell>
        </row>
        <row r="92">
          <cell r="C92">
            <v>0</v>
          </cell>
        </row>
        <row r="92">
          <cell r="E92">
            <v>0</v>
          </cell>
          <cell r="F92">
            <v>0</v>
          </cell>
        </row>
        <row r="93">
          <cell r="C93">
            <v>0</v>
          </cell>
        </row>
        <row r="93">
          <cell r="E93">
            <v>0</v>
          </cell>
          <cell r="F93">
            <v>0</v>
          </cell>
        </row>
        <row r="94">
          <cell r="C94">
            <v>0</v>
          </cell>
        </row>
        <row r="94">
          <cell r="E94">
            <v>0</v>
          </cell>
          <cell r="F94">
            <v>0</v>
          </cell>
        </row>
        <row r="95">
          <cell r="C95">
            <v>0</v>
          </cell>
        </row>
        <row r="95">
          <cell r="E95">
            <v>0</v>
          </cell>
          <cell r="F95">
            <v>0</v>
          </cell>
        </row>
        <row r="96">
          <cell r="C96">
            <v>0</v>
          </cell>
        </row>
        <row r="96">
          <cell r="E96">
            <v>0</v>
          </cell>
          <cell r="F96">
            <v>0</v>
          </cell>
        </row>
        <row r="97">
          <cell r="C97">
            <v>0</v>
          </cell>
        </row>
        <row r="97">
          <cell r="E97">
            <v>0</v>
          </cell>
          <cell r="F97">
            <v>0</v>
          </cell>
        </row>
        <row r="98">
          <cell r="C98">
            <v>0</v>
          </cell>
        </row>
        <row r="98">
          <cell r="E98">
            <v>0</v>
          </cell>
          <cell r="F98">
            <v>0</v>
          </cell>
        </row>
        <row r="99">
          <cell r="C99">
            <v>0</v>
          </cell>
        </row>
        <row r="99">
          <cell r="E99">
            <v>0</v>
          </cell>
          <cell r="F99">
            <v>0</v>
          </cell>
        </row>
        <row r="100">
          <cell r="C100">
            <v>0</v>
          </cell>
        </row>
        <row r="100">
          <cell r="E100">
            <v>0</v>
          </cell>
          <cell r="F100">
            <v>0</v>
          </cell>
        </row>
        <row r="101">
          <cell r="C101">
            <v>0</v>
          </cell>
        </row>
        <row r="101">
          <cell r="E101">
            <v>0</v>
          </cell>
          <cell r="F101">
            <v>0</v>
          </cell>
        </row>
        <row r="102">
          <cell r="C102">
            <v>0</v>
          </cell>
        </row>
        <row r="102">
          <cell r="E102">
            <v>0</v>
          </cell>
          <cell r="F102">
            <v>0</v>
          </cell>
        </row>
        <row r="103">
          <cell r="C103">
            <v>1237</v>
          </cell>
        </row>
        <row r="103">
          <cell r="E103">
            <v>1477</v>
          </cell>
          <cell r="F103">
            <v>1492</v>
          </cell>
        </row>
        <row r="104">
          <cell r="E104">
            <v>0</v>
          </cell>
          <cell r="F104">
            <v>0</v>
          </cell>
        </row>
        <row r="105">
          <cell r="E105">
            <v>0</v>
          </cell>
          <cell r="F105">
            <v>0</v>
          </cell>
        </row>
        <row r="106">
          <cell r="C106">
            <v>2334</v>
          </cell>
        </row>
        <row r="106">
          <cell r="E106">
            <v>660</v>
          </cell>
          <cell r="F106">
            <v>1700</v>
          </cell>
        </row>
        <row r="107">
          <cell r="C107">
            <v>135</v>
          </cell>
        </row>
        <row r="107">
          <cell r="E107">
            <v>77</v>
          </cell>
          <cell r="F107">
            <v>135</v>
          </cell>
        </row>
        <row r="108">
          <cell r="C108">
            <v>108</v>
          </cell>
        </row>
        <row r="108">
          <cell r="E108">
            <v>103</v>
          </cell>
          <cell r="F108">
            <v>108</v>
          </cell>
        </row>
        <row r="109">
          <cell r="C109">
            <v>416</v>
          </cell>
        </row>
        <row r="109">
          <cell r="E109">
            <v>190</v>
          </cell>
          <cell r="F109">
            <v>484</v>
          </cell>
        </row>
        <row r="110">
          <cell r="C110">
            <v>2184</v>
          </cell>
        </row>
        <row r="110">
          <cell r="E110">
            <v>545</v>
          </cell>
          <cell r="F110">
            <v>2115</v>
          </cell>
        </row>
        <row r="111">
          <cell r="C111">
            <v>207</v>
          </cell>
        </row>
        <row r="111">
          <cell r="E111">
            <v>229</v>
          </cell>
          <cell r="F111">
            <v>212</v>
          </cell>
        </row>
        <row r="112">
          <cell r="E112">
            <v>0</v>
          </cell>
          <cell r="F112">
            <v>0</v>
          </cell>
        </row>
        <row r="113">
          <cell r="E113">
            <v>0</v>
          </cell>
          <cell r="F113">
            <v>0</v>
          </cell>
        </row>
        <row r="114">
          <cell r="E114">
            <v>25</v>
          </cell>
          <cell r="F114">
            <v>0</v>
          </cell>
        </row>
        <row r="115">
          <cell r="E115">
            <v>0</v>
          </cell>
          <cell r="F115">
            <v>0</v>
          </cell>
        </row>
        <row r="116">
          <cell r="E116">
            <v>0</v>
          </cell>
          <cell r="F116">
            <v>0</v>
          </cell>
        </row>
        <row r="117">
          <cell r="E117">
            <v>0</v>
          </cell>
          <cell r="F117">
            <v>0</v>
          </cell>
        </row>
        <row r="118">
          <cell r="C118">
            <v>440</v>
          </cell>
        </row>
        <row r="118">
          <cell r="E118">
            <v>261</v>
          </cell>
          <cell r="F118">
            <v>355</v>
          </cell>
        </row>
        <row r="119">
          <cell r="E119">
            <v>0</v>
          </cell>
          <cell r="F119">
            <v>0</v>
          </cell>
        </row>
        <row r="120">
          <cell r="C120">
            <v>331</v>
          </cell>
        </row>
        <row r="120">
          <cell r="E120">
            <v>594</v>
          </cell>
          <cell r="F120">
            <v>353</v>
          </cell>
        </row>
        <row r="121">
          <cell r="C121">
            <v>0</v>
          </cell>
        </row>
        <row r="121">
          <cell r="E121">
            <v>0</v>
          </cell>
          <cell r="F121">
            <v>0</v>
          </cell>
        </row>
        <row r="122">
          <cell r="C122">
            <v>0</v>
          </cell>
        </row>
        <row r="122">
          <cell r="E122">
            <v>0</v>
          </cell>
          <cell r="F122">
            <v>0</v>
          </cell>
        </row>
        <row r="123">
          <cell r="C123">
            <v>0</v>
          </cell>
        </row>
        <row r="123">
          <cell r="E123">
            <v>0</v>
          </cell>
          <cell r="F123">
            <v>0</v>
          </cell>
        </row>
        <row r="124">
          <cell r="C124">
            <v>0</v>
          </cell>
        </row>
        <row r="124">
          <cell r="E124">
            <v>0</v>
          </cell>
          <cell r="F124">
            <v>0</v>
          </cell>
        </row>
        <row r="125">
          <cell r="C125">
            <v>0</v>
          </cell>
        </row>
        <row r="125">
          <cell r="E125">
            <v>0</v>
          </cell>
          <cell r="F125">
            <v>0</v>
          </cell>
        </row>
        <row r="126">
          <cell r="C126">
            <v>0</v>
          </cell>
        </row>
        <row r="126">
          <cell r="E126">
            <v>0</v>
          </cell>
          <cell r="F126">
            <v>0</v>
          </cell>
        </row>
        <row r="127">
          <cell r="C127">
            <v>0</v>
          </cell>
        </row>
        <row r="127">
          <cell r="E127">
            <v>0</v>
          </cell>
          <cell r="F127">
            <v>0</v>
          </cell>
        </row>
        <row r="128">
          <cell r="C128">
            <v>0</v>
          </cell>
        </row>
        <row r="128">
          <cell r="E128">
            <v>0</v>
          </cell>
          <cell r="F128">
            <v>0</v>
          </cell>
        </row>
        <row r="129">
          <cell r="C129">
            <v>0</v>
          </cell>
        </row>
        <row r="129">
          <cell r="E129">
            <v>0</v>
          </cell>
          <cell r="F129">
            <v>0</v>
          </cell>
        </row>
        <row r="130">
          <cell r="C130">
            <v>0</v>
          </cell>
        </row>
        <row r="130">
          <cell r="E130">
            <v>0</v>
          </cell>
          <cell r="F130">
            <v>0</v>
          </cell>
        </row>
        <row r="131">
          <cell r="C131">
            <v>5</v>
          </cell>
        </row>
        <row r="131">
          <cell r="E131">
            <v>5</v>
          </cell>
          <cell r="F131">
            <v>5</v>
          </cell>
        </row>
        <row r="132">
          <cell r="C132">
            <v>0</v>
          </cell>
        </row>
        <row r="132">
          <cell r="E132">
            <v>0</v>
          </cell>
          <cell r="F132">
            <v>0</v>
          </cell>
        </row>
        <row r="133">
          <cell r="C133">
            <v>0</v>
          </cell>
        </row>
        <row r="133">
          <cell r="E133">
            <v>0</v>
          </cell>
          <cell r="F133">
            <v>0</v>
          </cell>
        </row>
        <row r="134">
          <cell r="C134">
            <v>0</v>
          </cell>
        </row>
        <row r="134">
          <cell r="E134">
            <v>0</v>
          </cell>
          <cell r="F134">
            <v>0</v>
          </cell>
        </row>
        <row r="135">
          <cell r="C135">
            <v>11</v>
          </cell>
        </row>
        <row r="135">
          <cell r="E135">
            <v>0</v>
          </cell>
          <cell r="F135">
            <v>0</v>
          </cell>
        </row>
        <row r="136">
          <cell r="C136">
            <v>0</v>
          </cell>
        </row>
        <row r="136">
          <cell r="E136">
            <v>0</v>
          </cell>
          <cell r="F136">
            <v>0</v>
          </cell>
        </row>
        <row r="137">
          <cell r="C137">
            <v>0</v>
          </cell>
        </row>
        <row r="137">
          <cell r="E137">
            <v>0</v>
          </cell>
          <cell r="F137">
            <v>0</v>
          </cell>
        </row>
        <row r="138">
          <cell r="C138">
            <v>0</v>
          </cell>
        </row>
        <row r="138">
          <cell r="E138">
            <v>0</v>
          </cell>
          <cell r="F138">
            <v>0</v>
          </cell>
        </row>
        <row r="139">
          <cell r="C139">
            <v>0</v>
          </cell>
        </row>
        <row r="139">
          <cell r="E139">
            <v>0</v>
          </cell>
          <cell r="F139">
            <v>0</v>
          </cell>
        </row>
        <row r="140">
          <cell r="C140">
            <v>0</v>
          </cell>
        </row>
        <row r="140">
          <cell r="E140">
            <v>0</v>
          </cell>
          <cell r="F140">
            <v>0</v>
          </cell>
        </row>
        <row r="141">
          <cell r="C141">
            <v>0</v>
          </cell>
        </row>
        <row r="141">
          <cell r="E141">
            <v>0</v>
          </cell>
          <cell r="F141">
            <v>0</v>
          </cell>
        </row>
        <row r="142">
          <cell r="C142">
            <v>0</v>
          </cell>
        </row>
        <row r="142">
          <cell r="E142">
            <v>0</v>
          </cell>
          <cell r="F142">
            <v>0</v>
          </cell>
        </row>
        <row r="143">
          <cell r="C143">
            <v>0</v>
          </cell>
        </row>
        <row r="143">
          <cell r="E143">
            <v>0</v>
          </cell>
          <cell r="F143">
            <v>0</v>
          </cell>
        </row>
        <row r="144">
          <cell r="C144">
            <v>0</v>
          </cell>
        </row>
        <row r="144">
          <cell r="E144">
            <v>0</v>
          </cell>
          <cell r="F144">
            <v>0</v>
          </cell>
        </row>
        <row r="145">
          <cell r="C145">
            <v>0</v>
          </cell>
        </row>
        <row r="145">
          <cell r="E145">
            <v>4</v>
          </cell>
          <cell r="F145">
            <v>0</v>
          </cell>
        </row>
        <row r="146">
          <cell r="C146">
            <v>0</v>
          </cell>
        </row>
        <row r="146">
          <cell r="E146">
            <v>0</v>
          </cell>
          <cell r="F146">
            <v>0</v>
          </cell>
        </row>
        <row r="147">
          <cell r="C147">
            <v>0</v>
          </cell>
        </row>
        <row r="147">
          <cell r="E147">
            <v>0</v>
          </cell>
          <cell r="F147">
            <v>0</v>
          </cell>
        </row>
        <row r="148">
          <cell r="C148">
            <v>0</v>
          </cell>
        </row>
        <row r="148">
          <cell r="E148">
            <v>0</v>
          </cell>
          <cell r="F148">
            <v>0</v>
          </cell>
        </row>
        <row r="149">
          <cell r="C149">
            <v>98</v>
          </cell>
        </row>
        <row r="149">
          <cell r="E149">
            <v>115</v>
          </cell>
          <cell r="F149">
            <v>115</v>
          </cell>
        </row>
        <row r="150">
          <cell r="C150">
            <v>28</v>
          </cell>
        </row>
        <row r="150">
          <cell r="E150">
            <v>38</v>
          </cell>
          <cell r="F150">
            <v>32</v>
          </cell>
        </row>
        <row r="151">
          <cell r="C151">
            <v>0</v>
          </cell>
        </row>
        <row r="151">
          <cell r="E151">
            <v>0</v>
          </cell>
          <cell r="F151">
            <v>0</v>
          </cell>
        </row>
        <row r="152">
          <cell r="C152">
            <v>0</v>
          </cell>
        </row>
        <row r="152">
          <cell r="E152">
            <v>0</v>
          </cell>
          <cell r="F152">
            <v>0</v>
          </cell>
        </row>
        <row r="153">
          <cell r="C153">
            <v>0</v>
          </cell>
        </row>
        <row r="153">
          <cell r="E153">
            <v>0</v>
          </cell>
          <cell r="F153">
            <v>0</v>
          </cell>
        </row>
        <row r="154">
          <cell r="C154">
            <v>0</v>
          </cell>
        </row>
        <row r="154">
          <cell r="E154">
            <v>0</v>
          </cell>
          <cell r="F154">
            <v>0</v>
          </cell>
        </row>
        <row r="155">
          <cell r="C155">
            <v>6</v>
          </cell>
        </row>
        <row r="155">
          <cell r="E155">
            <v>7</v>
          </cell>
          <cell r="F155">
            <v>6</v>
          </cell>
        </row>
        <row r="156">
          <cell r="C156">
            <v>0</v>
          </cell>
        </row>
        <row r="156">
          <cell r="E156">
            <v>0</v>
          </cell>
          <cell r="F156">
            <v>0</v>
          </cell>
        </row>
        <row r="157">
          <cell r="C157">
            <v>0</v>
          </cell>
        </row>
        <row r="157">
          <cell r="E157">
            <v>0</v>
          </cell>
          <cell r="F157">
            <v>0</v>
          </cell>
        </row>
        <row r="158">
          <cell r="C158">
            <v>0</v>
          </cell>
        </row>
        <row r="158">
          <cell r="E158">
            <v>0</v>
          </cell>
          <cell r="F158">
            <v>0</v>
          </cell>
        </row>
        <row r="159">
          <cell r="C159">
            <v>0</v>
          </cell>
        </row>
        <row r="159">
          <cell r="E159">
            <v>0</v>
          </cell>
          <cell r="F159">
            <v>0</v>
          </cell>
        </row>
        <row r="160">
          <cell r="C160">
            <v>205</v>
          </cell>
        </row>
        <row r="160">
          <cell r="E160">
            <v>225</v>
          </cell>
          <cell r="F160">
            <v>209</v>
          </cell>
        </row>
        <row r="161">
          <cell r="C161">
            <v>49</v>
          </cell>
        </row>
        <row r="161">
          <cell r="E161">
            <v>53</v>
          </cell>
          <cell r="F161">
            <v>49</v>
          </cell>
        </row>
        <row r="162">
          <cell r="C162">
            <v>554</v>
          </cell>
        </row>
        <row r="162">
          <cell r="E162">
            <v>604</v>
          </cell>
          <cell r="F162">
            <v>533</v>
          </cell>
        </row>
        <row r="163">
          <cell r="C163">
            <v>0</v>
          </cell>
        </row>
        <row r="163">
          <cell r="E163">
            <v>0</v>
          </cell>
          <cell r="F163">
            <v>0</v>
          </cell>
        </row>
        <row r="164">
          <cell r="C164">
            <v>233</v>
          </cell>
        </row>
        <row r="164">
          <cell r="E164">
            <v>296</v>
          </cell>
          <cell r="F164">
            <v>685</v>
          </cell>
        </row>
        <row r="165">
          <cell r="C165">
            <v>0</v>
          </cell>
        </row>
        <row r="165">
          <cell r="E165">
            <v>10</v>
          </cell>
          <cell r="F165">
            <v>0</v>
          </cell>
        </row>
        <row r="166">
          <cell r="C166">
            <v>0</v>
          </cell>
        </row>
        <row r="166">
          <cell r="E166">
            <v>24</v>
          </cell>
          <cell r="F166">
            <v>0</v>
          </cell>
        </row>
        <row r="167">
          <cell r="C167">
            <v>1042</v>
          </cell>
        </row>
        <row r="167">
          <cell r="E167">
            <v>1254</v>
          </cell>
          <cell r="F167">
            <v>736</v>
          </cell>
        </row>
        <row r="168">
          <cell r="C168">
            <v>343</v>
          </cell>
        </row>
        <row r="168">
          <cell r="E168">
            <v>389</v>
          </cell>
          <cell r="F168">
            <v>352</v>
          </cell>
        </row>
        <row r="169">
          <cell r="C169">
            <v>0</v>
          </cell>
        </row>
        <row r="169">
          <cell r="E169">
            <v>0</v>
          </cell>
          <cell r="F169">
            <v>0</v>
          </cell>
        </row>
        <row r="170">
          <cell r="C170">
            <v>0</v>
          </cell>
        </row>
        <row r="170">
          <cell r="E170">
            <v>0</v>
          </cell>
          <cell r="F170">
            <v>0</v>
          </cell>
        </row>
        <row r="171">
          <cell r="C171">
            <v>0</v>
          </cell>
        </row>
        <row r="171">
          <cell r="E171">
            <v>0</v>
          </cell>
          <cell r="F171">
            <v>0</v>
          </cell>
        </row>
        <row r="172">
          <cell r="C172">
            <v>17</v>
          </cell>
        </row>
        <row r="172">
          <cell r="E172">
            <v>10</v>
          </cell>
          <cell r="F172">
            <v>16</v>
          </cell>
        </row>
        <row r="173">
          <cell r="C173">
            <v>724</v>
          </cell>
        </row>
        <row r="173">
          <cell r="E173">
            <v>418</v>
          </cell>
          <cell r="F173">
            <v>624</v>
          </cell>
        </row>
        <row r="174">
          <cell r="C174">
            <v>240</v>
          </cell>
        </row>
        <row r="174">
          <cell r="E174">
            <v>260</v>
          </cell>
          <cell r="F174">
            <v>264</v>
          </cell>
        </row>
        <row r="175">
          <cell r="C175">
            <v>0</v>
          </cell>
        </row>
        <row r="175">
          <cell r="E175">
            <v>0</v>
          </cell>
          <cell r="F175">
            <v>0</v>
          </cell>
        </row>
        <row r="176">
          <cell r="C176">
            <v>0</v>
          </cell>
        </row>
        <row r="176">
          <cell r="E176">
            <v>0</v>
          </cell>
          <cell r="F176">
            <v>0</v>
          </cell>
        </row>
        <row r="177">
          <cell r="C177">
            <v>1450</v>
          </cell>
        </row>
        <row r="177">
          <cell r="E177">
            <v>1045</v>
          </cell>
          <cell r="F177">
            <v>1309</v>
          </cell>
        </row>
        <row r="178">
          <cell r="E178">
            <v>6</v>
          </cell>
          <cell r="F178">
            <v>22</v>
          </cell>
        </row>
        <row r="179">
          <cell r="C179">
            <v>494</v>
          </cell>
        </row>
        <row r="179">
          <cell r="E179">
            <v>844</v>
          </cell>
          <cell r="F179">
            <v>449</v>
          </cell>
        </row>
        <row r="180">
          <cell r="C180">
            <v>150</v>
          </cell>
        </row>
        <row r="180">
          <cell r="E180">
            <v>179</v>
          </cell>
          <cell r="F180">
            <v>187</v>
          </cell>
        </row>
        <row r="181">
          <cell r="C181">
            <v>0</v>
          </cell>
        </row>
        <row r="181">
          <cell r="E181">
            <v>0</v>
          </cell>
          <cell r="F181">
            <v>0</v>
          </cell>
        </row>
        <row r="182">
          <cell r="C182">
            <v>0</v>
          </cell>
        </row>
        <row r="182">
          <cell r="E182">
            <v>0</v>
          </cell>
          <cell r="F182">
            <v>0</v>
          </cell>
        </row>
        <row r="183">
          <cell r="C183">
            <v>9</v>
          </cell>
        </row>
        <row r="183">
          <cell r="E183">
            <v>19</v>
          </cell>
          <cell r="F183">
            <v>14</v>
          </cell>
        </row>
        <row r="184">
          <cell r="C184">
            <v>16</v>
          </cell>
        </row>
        <row r="184">
          <cell r="E184">
            <v>9</v>
          </cell>
          <cell r="F184">
            <v>15</v>
          </cell>
        </row>
        <row r="185">
          <cell r="C185">
            <v>67</v>
          </cell>
        </row>
        <row r="185">
          <cell r="E185">
            <v>79</v>
          </cell>
          <cell r="F185">
            <v>86</v>
          </cell>
        </row>
        <row r="186">
          <cell r="C186">
            <v>97</v>
          </cell>
        </row>
        <row r="186">
          <cell r="E186">
            <v>66</v>
          </cell>
          <cell r="F186">
            <v>103</v>
          </cell>
        </row>
        <row r="187">
          <cell r="C187">
            <v>0</v>
          </cell>
        </row>
        <row r="187">
          <cell r="E187">
            <v>0</v>
          </cell>
          <cell r="F187">
            <v>0</v>
          </cell>
        </row>
        <row r="188">
          <cell r="C188">
            <v>0</v>
          </cell>
        </row>
        <row r="188">
          <cell r="E188">
            <v>0</v>
          </cell>
          <cell r="F188">
            <v>0</v>
          </cell>
        </row>
        <row r="189">
          <cell r="C189">
            <v>0</v>
          </cell>
        </row>
        <row r="189">
          <cell r="E189">
            <v>0</v>
          </cell>
          <cell r="F189">
            <v>0</v>
          </cell>
        </row>
        <row r="190">
          <cell r="C190">
            <v>0</v>
          </cell>
        </row>
        <row r="190">
          <cell r="E190">
            <v>0</v>
          </cell>
          <cell r="F190">
            <v>0</v>
          </cell>
        </row>
        <row r="191">
          <cell r="C191">
            <v>0</v>
          </cell>
        </row>
        <row r="191">
          <cell r="E191">
            <v>0</v>
          </cell>
          <cell r="F191">
            <v>0</v>
          </cell>
        </row>
        <row r="192">
          <cell r="C192">
            <v>421</v>
          </cell>
        </row>
        <row r="192">
          <cell r="E192">
            <v>602</v>
          </cell>
          <cell r="F192">
            <v>464</v>
          </cell>
        </row>
        <row r="193">
          <cell r="C193">
            <v>0</v>
          </cell>
        </row>
        <row r="193">
          <cell r="E193">
            <v>0</v>
          </cell>
          <cell r="F193">
            <v>0</v>
          </cell>
        </row>
        <row r="194">
          <cell r="C194">
            <v>0</v>
          </cell>
        </row>
        <row r="194">
          <cell r="E194">
            <v>0</v>
          </cell>
          <cell r="F194">
            <v>0</v>
          </cell>
        </row>
        <row r="195">
          <cell r="C195">
            <v>56</v>
          </cell>
        </row>
        <row r="195">
          <cell r="E195">
            <v>50</v>
          </cell>
          <cell r="F195">
            <v>68</v>
          </cell>
        </row>
        <row r="196">
          <cell r="C196">
            <v>1232</v>
          </cell>
        </row>
        <row r="196">
          <cell r="E196">
            <v>472</v>
          </cell>
          <cell r="F196">
            <v>525</v>
          </cell>
        </row>
        <row r="197">
          <cell r="C197">
            <v>0</v>
          </cell>
        </row>
        <row r="197">
          <cell r="E197">
            <v>0</v>
          </cell>
          <cell r="F197">
            <v>0</v>
          </cell>
        </row>
        <row r="198">
          <cell r="C198">
            <v>0</v>
          </cell>
        </row>
        <row r="198">
          <cell r="E198">
            <v>0</v>
          </cell>
          <cell r="F198">
            <v>0</v>
          </cell>
        </row>
        <row r="199">
          <cell r="C199">
            <v>0</v>
          </cell>
        </row>
        <row r="199">
          <cell r="E199">
            <v>0</v>
          </cell>
          <cell r="F199">
            <v>0</v>
          </cell>
        </row>
        <row r="200">
          <cell r="C200">
            <v>0</v>
          </cell>
        </row>
        <row r="200">
          <cell r="E200">
            <v>0</v>
          </cell>
          <cell r="F200">
            <v>0</v>
          </cell>
        </row>
        <row r="201">
          <cell r="C201">
            <v>0</v>
          </cell>
        </row>
        <row r="201">
          <cell r="E201">
            <v>0</v>
          </cell>
          <cell r="F201">
            <v>0</v>
          </cell>
        </row>
        <row r="202">
          <cell r="C202">
            <v>0</v>
          </cell>
        </row>
        <row r="202">
          <cell r="E202">
            <v>0</v>
          </cell>
          <cell r="F202">
            <v>0</v>
          </cell>
        </row>
        <row r="203">
          <cell r="C203">
            <v>2266</v>
          </cell>
        </row>
        <row r="203">
          <cell r="E203">
            <v>2682</v>
          </cell>
          <cell r="F203">
            <v>2559</v>
          </cell>
        </row>
        <row r="204">
          <cell r="E204">
            <v>0</v>
          </cell>
          <cell r="F204">
            <v>5</v>
          </cell>
        </row>
        <row r="205">
          <cell r="E205">
            <v>0</v>
          </cell>
          <cell r="F205">
            <v>0</v>
          </cell>
        </row>
        <row r="206">
          <cell r="C206">
            <v>38</v>
          </cell>
        </row>
        <row r="206">
          <cell r="E206">
            <v>37</v>
          </cell>
          <cell r="F206">
            <v>37</v>
          </cell>
        </row>
        <row r="207">
          <cell r="C207">
            <v>476</v>
          </cell>
        </row>
        <row r="207">
          <cell r="E207">
            <v>304</v>
          </cell>
          <cell r="F207">
            <v>476</v>
          </cell>
        </row>
        <row r="208">
          <cell r="E208">
            <v>0</v>
          </cell>
          <cell r="F208">
            <v>0</v>
          </cell>
        </row>
        <row r="209">
          <cell r="E209">
            <v>0</v>
          </cell>
          <cell r="F209">
            <v>0</v>
          </cell>
        </row>
        <row r="210">
          <cell r="C210">
            <v>1</v>
          </cell>
        </row>
        <row r="210">
          <cell r="E210">
            <v>10</v>
          </cell>
          <cell r="F210">
            <v>0</v>
          </cell>
        </row>
        <row r="211">
          <cell r="E211">
            <v>0</v>
          </cell>
          <cell r="F211">
            <v>0</v>
          </cell>
        </row>
        <row r="212">
          <cell r="E212">
            <v>0</v>
          </cell>
          <cell r="F212">
            <v>0</v>
          </cell>
        </row>
        <row r="213">
          <cell r="C213">
            <v>14</v>
          </cell>
        </row>
        <row r="213">
          <cell r="E213">
            <v>21</v>
          </cell>
          <cell r="F213">
            <v>14</v>
          </cell>
        </row>
        <row r="214">
          <cell r="C214">
            <v>56</v>
          </cell>
        </row>
        <row r="214">
          <cell r="E214">
            <v>112</v>
          </cell>
          <cell r="F214">
            <v>56</v>
          </cell>
        </row>
        <row r="215">
          <cell r="C215">
            <v>352</v>
          </cell>
        </row>
        <row r="215">
          <cell r="E215">
            <v>364</v>
          </cell>
          <cell r="F215">
            <v>496</v>
          </cell>
        </row>
        <row r="216">
          <cell r="C216">
            <v>475</v>
          </cell>
        </row>
        <row r="216">
          <cell r="E216">
            <v>387</v>
          </cell>
          <cell r="F216">
            <v>329</v>
          </cell>
        </row>
        <row r="217">
          <cell r="C217">
            <v>36</v>
          </cell>
        </row>
        <row r="217">
          <cell r="E217">
            <v>52</v>
          </cell>
          <cell r="F217">
            <v>65</v>
          </cell>
        </row>
        <row r="218">
          <cell r="E218">
            <v>0</v>
          </cell>
          <cell r="F218">
            <v>0</v>
          </cell>
        </row>
        <row r="219">
          <cell r="E219">
            <v>0</v>
          </cell>
          <cell r="F219">
            <v>0</v>
          </cell>
        </row>
        <row r="220">
          <cell r="E220">
            <v>0</v>
          </cell>
          <cell r="F220">
            <v>0</v>
          </cell>
        </row>
        <row r="221">
          <cell r="C221">
            <v>20</v>
          </cell>
        </row>
        <row r="221">
          <cell r="E221">
            <v>38</v>
          </cell>
          <cell r="F221">
            <v>720</v>
          </cell>
        </row>
        <row r="222">
          <cell r="C222">
            <v>0</v>
          </cell>
        </row>
        <row r="222">
          <cell r="F222">
            <v>0</v>
          </cell>
        </row>
        <row r="223">
          <cell r="C223">
            <v>0</v>
          </cell>
        </row>
        <row r="223">
          <cell r="E223">
            <v>0</v>
          </cell>
          <cell r="F223">
            <v>0</v>
          </cell>
        </row>
        <row r="224">
          <cell r="C224">
            <v>0</v>
          </cell>
        </row>
        <row r="224">
          <cell r="E224">
            <v>0</v>
          </cell>
          <cell r="F224">
            <v>0</v>
          </cell>
        </row>
        <row r="225">
          <cell r="C225">
            <v>45</v>
          </cell>
        </row>
        <row r="225">
          <cell r="E225">
            <v>45</v>
          </cell>
          <cell r="F225">
            <v>0</v>
          </cell>
        </row>
        <row r="226">
          <cell r="E226">
            <v>0</v>
          </cell>
          <cell r="F226">
            <v>0</v>
          </cell>
        </row>
        <row r="227">
          <cell r="C227">
            <v>42</v>
          </cell>
        </row>
        <row r="227">
          <cell r="E227">
            <v>85</v>
          </cell>
          <cell r="F227">
            <v>83</v>
          </cell>
        </row>
        <row r="228">
          <cell r="C228">
            <v>0</v>
          </cell>
        </row>
        <row r="228">
          <cell r="E228">
            <v>0</v>
          </cell>
          <cell r="F228">
            <v>0</v>
          </cell>
        </row>
        <row r="229">
          <cell r="C229">
            <v>0</v>
          </cell>
        </row>
        <row r="229">
          <cell r="E229">
            <v>0</v>
          </cell>
          <cell r="F229">
            <v>0</v>
          </cell>
        </row>
        <row r="230">
          <cell r="C230">
            <v>0</v>
          </cell>
        </row>
        <row r="230">
          <cell r="E230">
            <v>0</v>
          </cell>
          <cell r="F230">
            <v>0</v>
          </cell>
        </row>
        <row r="231">
          <cell r="C231">
            <v>0</v>
          </cell>
        </row>
        <row r="231">
          <cell r="E231">
            <v>0</v>
          </cell>
          <cell r="F231">
            <v>0</v>
          </cell>
        </row>
        <row r="232">
          <cell r="C232">
            <v>0</v>
          </cell>
        </row>
        <row r="232">
          <cell r="E232">
            <v>0</v>
          </cell>
          <cell r="F232">
            <v>0</v>
          </cell>
        </row>
        <row r="233">
          <cell r="C233">
            <v>0</v>
          </cell>
        </row>
        <row r="233">
          <cell r="E233">
            <v>0</v>
          </cell>
          <cell r="F233">
            <v>0</v>
          </cell>
        </row>
        <row r="234">
          <cell r="C234">
            <v>0</v>
          </cell>
        </row>
        <row r="234">
          <cell r="E234">
            <v>0</v>
          </cell>
          <cell r="F234">
            <v>0</v>
          </cell>
        </row>
        <row r="235">
          <cell r="C235">
            <v>0</v>
          </cell>
        </row>
        <row r="235">
          <cell r="E235">
            <v>0</v>
          </cell>
          <cell r="F235">
            <v>0</v>
          </cell>
        </row>
        <row r="236">
          <cell r="C236">
            <v>0</v>
          </cell>
        </row>
        <row r="236">
          <cell r="E236">
            <v>0</v>
          </cell>
          <cell r="F236">
            <v>0</v>
          </cell>
        </row>
        <row r="237">
          <cell r="C237">
            <v>0</v>
          </cell>
        </row>
        <row r="237">
          <cell r="E237">
            <v>0</v>
          </cell>
          <cell r="F237">
            <v>0</v>
          </cell>
        </row>
        <row r="238">
          <cell r="C238">
            <v>0</v>
          </cell>
        </row>
        <row r="238">
          <cell r="E238">
            <v>0</v>
          </cell>
          <cell r="F238">
            <v>0</v>
          </cell>
        </row>
        <row r="239">
          <cell r="C239">
            <v>0</v>
          </cell>
        </row>
        <row r="239">
          <cell r="E239">
            <v>0</v>
          </cell>
          <cell r="F239">
            <v>0</v>
          </cell>
        </row>
        <row r="240">
          <cell r="C240">
            <v>0</v>
          </cell>
        </row>
        <row r="240">
          <cell r="E240">
            <v>0</v>
          </cell>
          <cell r="F240">
            <v>0</v>
          </cell>
        </row>
        <row r="241">
          <cell r="C241">
            <v>0</v>
          </cell>
        </row>
        <row r="241">
          <cell r="E241">
            <v>0</v>
          </cell>
          <cell r="F241">
            <v>0</v>
          </cell>
        </row>
        <row r="242">
          <cell r="C242">
            <v>0</v>
          </cell>
        </row>
        <row r="242">
          <cell r="E242">
            <v>0</v>
          </cell>
          <cell r="F242">
            <v>0</v>
          </cell>
        </row>
        <row r="243">
          <cell r="C243">
            <v>0</v>
          </cell>
        </row>
        <row r="243">
          <cell r="E243">
            <v>0</v>
          </cell>
          <cell r="F243">
            <v>0</v>
          </cell>
        </row>
        <row r="244">
          <cell r="C244">
            <v>0</v>
          </cell>
        </row>
        <row r="244">
          <cell r="E244">
            <v>0</v>
          </cell>
          <cell r="F244">
            <v>0</v>
          </cell>
        </row>
        <row r="245">
          <cell r="C245">
            <v>0</v>
          </cell>
        </row>
        <row r="245">
          <cell r="E245">
            <v>0</v>
          </cell>
          <cell r="F245">
            <v>0</v>
          </cell>
        </row>
        <row r="246">
          <cell r="C246">
            <v>0</v>
          </cell>
        </row>
        <row r="246">
          <cell r="E246">
            <v>0</v>
          </cell>
          <cell r="F246">
            <v>0</v>
          </cell>
        </row>
        <row r="247">
          <cell r="C247">
            <v>0</v>
          </cell>
        </row>
        <row r="247">
          <cell r="E247">
            <v>0</v>
          </cell>
          <cell r="F247">
            <v>0</v>
          </cell>
        </row>
        <row r="248">
          <cell r="C248">
            <v>0</v>
          </cell>
        </row>
        <row r="248">
          <cell r="E248">
            <v>0</v>
          </cell>
          <cell r="F248">
            <v>0</v>
          </cell>
        </row>
        <row r="249">
          <cell r="C249">
            <v>0</v>
          </cell>
        </row>
        <row r="249">
          <cell r="E249">
            <v>0</v>
          </cell>
          <cell r="F249">
            <v>0</v>
          </cell>
        </row>
        <row r="250">
          <cell r="C250">
            <v>0</v>
          </cell>
        </row>
        <row r="250">
          <cell r="E250">
            <v>0</v>
          </cell>
          <cell r="F250">
            <v>0</v>
          </cell>
        </row>
        <row r="251">
          <cell r="C251">
            <v>0</v>
          </cell>
        </row>
        <row r="251">
          <cell r="E251">
            <v>0</v>
          </cell>
          <cell r="F251">
            <v>0</v>
          </cell>
        </row>
        <row r="252">
          <cell r="C252">
            <v>0</v>
          </cell>
        </row>
        <row r="252">
          <cell r="E252">
            <v>0</v>
          </cell>
          <cell r="F252">
            <v>0</v>
          </cell>
        </row>
        <row r="253">
          <cell r="C253">
            <v>0</v>
          </cell>
        </row>
        <row r="253">
          <cell r="E253">
            <v>0</v>
          </cell>
          <cell r="F253">
            <v>0</v>
          </cell>
        </row>
        <row r="254">
          <cell r="C254">
            <v>0</v>
          </cell>
        </row>
        <row r="254">
          <cell r="E254">
            <v>0</v>
          </cell>
          <cell r="F254">
            <v>0</v>
          </cell>
        </row>
        <row r="255">
          <cell r="C255">
            <v>0</v>
          </cell>
        </row>
        <row r="255">
          <cell r="E255">
            <v>0</v>
          </cell>
          <cell r="F255">
            <v>0</v>
          </cell>
        </row>
        <row r="256">
          <cell r="C256">
            <v>0</v>
          </cell>
        </row>
        <row r="256">
          <cell r="E256">
            <v>0</v>
          </cell>
          <cell r="F256">
            <v>0</v>
          </cell>
        </row>
        <row r="257">
          <cell r="C257">
            <v>0</v>
          </cell>
        </row>
        <row r="257">
          <cell r="E257">
            <v>0</v>
          </cell>
          <cell r="F257">
            <v>0</v>
          </cell>
        </row>
        <row r="258">
          <cell r="C258">
            <v>0</v>
          </cell>
        </row>
        <row r="258">
          <cell r="E258">
            <v>0</v>
          </cell>
          <cell r="F258">
            <v>0</v>
          </cell>
        </row>
        <row r="259">
          <cell r="C259">
            <v>0</v>
          </cell>
        </row>
        <row r="259">
          <cell r="E259">
            <v>0</v>
          </cell>
          <cell r="F259">
            <v>0</v>
          </cell>
        </row>
        <row r="260">
          <cell r="C260">
            <v>0</v>
          </cell>
        </row>
        <row r="260">
          <cell r="E260">
            <v>0</v>
          </cell>
          <cell r="F260">
            <v>0</v>
          </cell>
        </row>
        <row r="261">
          <cell r="C261">
            <v>0</v>
          </cell>
        </row>
        <row r="261">
          <cell r="E261">
            <v>0</v>
          </cell>
          <cell r="F261">
            <v>0</v>
          </cell>
        </row>
        <row r="262">
          <cell r="C262">
            <v>0</v>
          </cell>
        </row>
        <row r="262">
          <cell r="E262">
            <v>0</v>
          </cell>
          <cell r="F262">
            <v>0</v>
          </cell>
        </row>
        <row r="263">
          <cell r="C263">
            <v>0</v>
          </cell>
        </row>
        <row r="263">
          <cell r="E263">
            <v>0</v>
          </cell>
          <cell r="F263">
            <v>0</v>
          </cell>
        </row>
        <row r="264">
          <cell r="C264">
            <v>0</v>
          </cell>
        </row>
        <row r="264">
          <cell r="E264">
            <v>0</v>
          </cell>
          <cell r="F264">
            <v>0</v>
          </cell>
        </row>
        <row r="265">
          <cell r="C265">
            <v>0</v>
          </cell>
        </row>
        <row r="265">
          <cell r="E265">
            <v>0</v>
          </cell>
          <cell r="F265">
            <v>0</v>
          </cell>
        </row>
        <row r="266">
          <cell r="C266">
            <v>0</v>
          </cell>
        </row>
        <row r="266">
          <cell r="E266">
            <v>0</v>
          </cell>
          <cell r="F266">
            <v>0</v>
          </cell>
        </row>
        <row r="267">
          <cell r="C267">
            <v>0</v>
          </cell>
        </row>
        <row r="267">
          <cell r="E267">
            <v>0</v>
          </cell>
          <cell r="F267">
            <v>0</v>
          </cell>
        </row>
        <row r="268">
          <cell r="C268">
            <v>0</v>
          </cell>
        </row>
        <row r="268">
          <cell r="E268">
            <v>0</v>
          </cell>
          <cell r="F268">
            <v>0</v>
          </cell>
        </row>
        <row r="269">
          <cell r="C269">
            <v>0</v>
          </cell>
        </row>
        <row r="269">
          <cell r="E269">
            <v>0</v>
          </cell>
          <cell r="F269">
            <v>0</v>
          </cell>
        </row>
        <row r="270">
          <cell r="C270">
            <v>0</v>
          </cell>
        </row>
        <row r="270">
          <cell r="E270">
            <v>0</v>
          </cell>
          <cell r="F270">
            <v>0</v>
          </cell>
        </row>
        <row r="271">
          <cell r="C271">
            <v>0</v>
          </cell>
        </row>
        <row r="271">
          <cell r="E271">
            <v>0</v>
          </cell>
          <cell r="F271">
            <v>0</v>
          </cell>
        </row>
        <row r="272">
          <cell r="C272">
            <v>0</v>
          </cell>
        </row>
        <row r="272">
          <cell r="E272">
            <v>0</v>
          </cell>
          <cell r="F272">
            <v>0</v>
          </cell>
        </row>
        <row r="273">
          <cell r="C273">
            <v>0</v>
          </cell>
        </row>
        <row r="273">
          <cell r="E273">
            <v>0</v>
          </cell>
          <cell r="F273">
            <v>0</v>
          </cell>
        </row>
        <row r="274">
          <cell r="C274">
            <v>51</v>
          </cell>
        </row>
        <row r="274">
          <cell r="E274">
            <v>64</v>
          </cell>
          <cell r="F274">
            <v>58</v>
          </cell>
        </row>
        <row r="275">
          <cell r="F275">
            <v>0</v>
          </cell>
        </row>
        <row r="276">
          <cell r="C276">
            <v>117</v>
          </cell>
        </row>
        <row r="276">
          <cell r="E276">
            <v>117</v>
          </cell>
          <cell r="F276">
            <v>117</v>
          </cell>
        </row>
        <row r="277">
          <cell r="C277">
            <v>0</v>
          </cell>
        </row>
        <row r="277">
          <cell r="E277">
            <v>0</v>
          </cell>
          <cell r="F277">
            <v>0</v>
          </cell>
        </row>
        <row r="278">
          <cell r="C278">
            <v>0</v>
          </cell>
        </row>
        <row r="278">
          <cell r="E278">
            <v>0</v>
          </cell>
          <cell r="F278">
            <v>0</v>
          </cell>
        </row>
        <row r="279">
          <cell r="C279">
            <v>0</v>
          </cell>
        </row>
        <row r="279">
          <cell r="E279">
            <v>0</v>
          </cell>
          <cell r="F279">
            <v>0</v>
          </cell>
        </row>
        <row r="280">
          <cell r="C280">
            <v>5753</v>
          </cell>
        </row>
        <row r="280">
          <cell r="E280">
            <v>6554</v>
          </cell>
          <cell r="F280">
            <v>6384</v>
          </cell>
        </row>
        <row r="281">
          <cell r="C281">
            <v>400</v>
          </cell>
        </row>
        <row r="281">
          <cell r="E281">
            <v>0</v>
          </cell>
          <cell r="F281">
            <v>400</v>
          </cell>
        </row>
        <row r="282">
          <cell r="E282">
            <v>0</v>
          </cell>
          <cell r="F282">
            <v>0</v>
          </cell>
        </row>
        <row r="283">
          <cell r="E283">
            <v>4</v>
          </cell>
          <cell r="F283">
            <v>0</v>
          </cell>
        </row>
        <row r="284">
          <cell r="C284">
            <v>3579</v>
          </cell>
        </row>
        <row r="284">
          <cell r="E284">
            <v>2768</v>
          </cell>
          <cell r="F284">
            <v>3394</v>
          </cell>
        </row>
        <row r="285">
          <cell r="E285">
            <v>0</v>
          </cell>
          <cell r="F285">
            <v>0</v>
          </cell>
        </row>
        <row r="286">
          <cell r="E286">
            <v>0</v>
          </cell>
          <cell r="F286">
            <v>0</v>
          </cell>
        </row>
        <row r="287">
          <cell r="F287">
            <v>0</v>
          </cell>
        </row>
        <row r="288">
          <cell r="C288">
            <v>3462</v>
          </cell>
        </row>
        <row r="288">
          <cell r="E288">
            <v>2971</v>
          </cell>
          <cell r="F288">
            <v>491</v>
          </cell>
        </row>
        <row r="289">
          <cell r="C289">
            <v>918</v>
          </cell>
        </row>
        <row r="289">
          <cell r="E289">
            <v>2583</v>
          </cell>
          <cell r="F289">
            <v>4946</v>
          </cell>
        </row>
        <row r="290">
          <cell r="C290">
            <v>0</v>
          </cell>
        </row>
        <row r="290">
          <cell r="E290">
            <v>0</v>
          </cell>
          <cell r="F290">
            <v>0</v>
          </cell>
        </row>
        <row r="291">
          <cell r="C291">
            <v>0</v>
          </cell>
        </row>
        <row r="291">
          <cell r="E291">
            <v>0</v>
          </cell>
          <cell r="F291">
            <v>0</v>
          </cell>
        </row>
        <row r="292">
          <cell r="C292">
            <v>0</v>
          </cell>
        </row>
        <row r="292">
          <cell r="E292">
            <v>0</v>
          </cell>
          <cell r="F292">
            <v>0</v>
          </cell>
        </row>
        <row r="293">
          <cell r="C293">
            <v>0</v>
          </cell>
        </row>
        <row r="293">
          <cell r="E293">
            <v>0</v>
          </cell>
          <cell r="F293">
            <v>0</v>
          </cell>
        </row>
        <row r="294">
          <cell r="C294">
            <v>0</v>
          </cell>
        </row>
        <row r="294">
          <cell r="E294">
            <v>0</v>
          </cell>
          <cell r="F294">
            <v>0</v>
          </cell>
        </row>
        <row r="295">
          <cell r="C295">
            <v>0</v>
          </cell>
        </row>
        <row r="295">
          <cell r="E295">
            <v>0</v>
          </cell>
          <cell r="F295">
            <v>0</v>
          </cell>
        </row>
        <row r="296">
          <cell r="C296">
            <v>0</v>
          </cell>
        </row>
        <row r="296">
          <cell r="E296">
            <v>0</v>
          </cell>
          <cell r="F296">
            <v>0</v>
          </cell>
        </row>
        <row r="297">
          <cell r="C297">
            <v>0</v>
          </cell>
        </row>
        <row r="297">
          <cell r="E297">
            <v>0</v>
          </cell>
          <cell r="F297">
            <v>0</v>
          </cell>
        </row>
        <row r="298">
          <cell r="C298">
            <v>0</v>
          </cell>
        </row>
        <row r="298">
          <cell r="E298">
            <v>0</v>
          </cell>
          <cell r="F298">
            <v>0</v>
          </cell>
        </row>
        <row r="299">
          <cell r="C299">
            <v>0</v>
          </cell>
        </row>
        <row r="299">
          <cell r="E299">
            <v>0</v>
          </cell>
          <cell r="F299">
            <v>0</v>
          </cell>
        </row>
        <row r="300">
          <cell r="C300">
            <v>0</v>
          </cell>
        </row>
        <row r="300">
          <cell r="E300">
            <v>0</v>
          </cell>
          <cell r="F300">
            <v>0</v>
          </cell>
        </row>
        <row r="301">
          <cell r="C301">
            <v>0</v>
          </cell>
        </row>
        <row r="301">
          <cell r="E301">
            <v>0</v>
          </cell>
          <cell r="F301">
            <v>0</v>
          </cell>
        </row>
        <row r="302">
          <cell r="C302">
            <v>0</v>
          </cell>
        </row>
        <row r="302">
          <cell r="E302">
            <v>0</v>
          </cell>
          <cell r="F302">
            <v>0</v>
          </cell>
        </row>
        <row r="303">
          <cell r="C303">
            <v>0</v>
          </cell>
        </row>
        <row r="303">
          <cell r="E303">
            <v>0</v>
          </cell>
          <cell r="F303">
            <v>0</v>
          </cell>
        </row>
        <row r="304">
          <cell r="C304">
            <v>0</v>
          </cell>
        </row>
        <row r="304">
          <cell r="E304">
            <v>0</v>
          </cell>
          <cell r="F304">
            <v>0</v>
          </cell>
        </row>
        <row r="305">
          <cell r="C305">
            <v>0</v>
          </cell>
        </row>
        <row r="305">
          <cell r="E305">
            <v>0</v>
          </cell>
          <cell r="F305">
            <v>0</v>
          </cell>
        </row>
        <row r="306">
          <cell r="C306">
            <v>0</v>
          </cell>
        </row>
        <row r="306">
          <cell r="E306">
            <v>0</v>
          </cell>
          <cell r="F306">
            <v>0</v>
          </cell>
        </row>
        <row r="307">
          <cell r="C307">
            <v>0</v>
          </cell>
        </row>
        <row r="307">
          <cell r="E307">
            <v>0</v>
          </cell>
          <cell r="F307">
            <v>0</v>
          </cell>
        </row>
        <row r="308">
          <cell r="C308">
            <v>0</v>
          </cell>
        </row>
        <row r="308">
          <cell r="E308">
            <v>0</v>
          </cell>
          <cell r="F308">
            <v>0</v>
          </cell>
        </row>
        <row r="309">
          <cell r="C309">
            <v>0</v>
          </cell>
        </row>
        <row r="309">
          <cell r="E309">
            <v>0</v>
          </cell>
          <cell r="F309">
            <v>0</v>
          </cell>
        </row>
        <row r="310">
          <cell r="C310">
            <v>0</v>
          </cell>
        </row>
        <row r="310">
          <cell r="E310">
            <v>0</v>
          </cell>
          <cell r="F310">
            <v>0</v>
          </cell>
        </row>
        <row r="311">
          <cell r="C311">
            <v>632</v>
          </cell>
        </row>
        <row r="311">
          <cell r="E311">
            <v>700</v>
          </cell>
          <cell r="F311">
            <v>705</v>
          </cell>
        </row>
        <row r="312">
          <cell r="C312">
            <v>36</v>
          </cell>
        </row>
        <row r="312">
          <cell r="E312">
            <v>16</v>
          </cell>
          <cell r="F312">
            <v>60</v>
          </cell>
        </row>
        <row r="313">
          <cell r="E313">
            <v>0</v>
          </cell>
          <cell r="F313">
            <v>0</v>
          </cell>
        </row>
        <row r="314">
          <cell r="E314">
            <v>0</v>
          </cell>
          <cell r="F314">
            <v>94</v>
          </cell>
        </row>
        <row r="315">
          <cell r="E315">
            <v>0</v>
          </cell>
          <cell r="F315">
            <v>0</v>
          </cell>
        </row>
        <row r="316">
          <cell r="E316">
            <v>0</v>
          </cell>
          <cell r="F316">
            <v>0</v>
          </cell>
        </row>
        <row r="317">
          <cell r="C317">
            <v>13</v>
          </cell>
        </row>
        <row r="317">
          <cell r="E317">
            <v>17</v>
          </cell>
          <cell r="F317">
            <v>13</v>
          </cell>
        </row>
        <row r="318">
          <cell r="E318">
            <v>0</v>
          </cell>
          <cell r="F318">
            <v>0</v>
          </cell>
        </row>
        <row r="319">
          <cell r="E319">
            <v>0</v>
          </cell>
          <cell r="F319">
            <v>0</v>
          </cell>
        </row>
        <row r="320">
          <cell r="E320">
            <v>0</v>
          </cell>
          <cell r="F320">
            <v>0</v>
          </cell>
        </row>
        <row r="321">
          <cell r="E321">
            <v>0</v>
          </cell>
          <cell r="F321">
            <v>0</v>
          </cell>
        </row>
        <row r="322">
          <cell r="C322">
            <v>1</v>
          </cell>
        </row>
        <row r="322">
          <cell r="E322">
            <v>1</v>
          </cell>
          <cell r="F322">
            <v>0</v>
          </cell>
        </row>
        <row r="323">
          <cell r="C323">
            <v>346</v>
          </cell>
        </row>
        <row r="323">
          <cell r="E323">
            <v>231</v>
          </cell>
          <cell r="F323">
            <v>344</v>
          </cell>
        </row>
        <row r="324">
          <cell r="C324">
            <v>0</v>
          </cell>
        </row>
        <row r="324">
          <cell r="E324">
            <v>0</v>
          </cell>
          <cell r="F324">
            <v>0</v>
          </cell>
        </row>
        <row r="325">
          <cell r="C325">
            <v>0</v>
          </cell>
        </row>
        <row r="325">
          <cell r="E325">
            <v>0</v>
          </cell>
          <cell r="F325">
            <v>0</v>
          </cell>
        </row>
        <row r="326">
          <cell r="C326">
            <v>0</v>
          </cell>
        </row>
        <row r="326">
          <cell r="E326">
            <v>0</v>
          </cell>
          <cell r="F326">
            <v>0</v>
          </cell>
        </row>
        <row r="327">
          <cell r="C327">
            <v>0</v>
          </cell>
        </row>
        <row r="327">
          <cell r="E327">
            <v>0</v>
          </cell>
          <cell r="F327">
            <v>0</v>
          </cell>
        </row>
        <row r="328">
          <cell r="C328">
            <v>0</v>
          </cell>
        </row>
        <row r="328">
          <cell r="E328">
            <v>0</v>
          </cell>
          <cell r="F328">
            <v>0</v>
          </cell>
        </row>
        <row r="329">
          <cell r="C329">
            <v>0</v>
          </cell>
        </row>
        <row r="329">
          <cell r="E329">
            <v>0</v>
          </cell>
          <cell r="F329">
            <v>0</v>
          </cell>
        </row>
        <row r="330">
          <cell r="C330">
            <v>0</v>
          </cell>
        </row>
        <row r="330">
          <cell r="E330">
            <v>0</v>
          </cell>
          <cell r="F330">
            <v>0</v>
          </cell>
        </row>
        <row r="331">
          <cell r="C331">
            <v>0</v>
          </cell>
        </row>
        <row r="331">
          <cell r="E331">
            <v>0</v>
          </cell>
          <cell r="F331">
            <v>0</v>
          </cell>
        </row>
        <row r="332">
          <cell r="C332">
            <v>0</v>
          </cell>
        </row>
        <row r="332">
          <cell r="E332">
            <v>0</v>
          </cell>
          <cell r="F332">
            <v>0</v>
          </cell>
        </row>
        <row r="333">
          <cell r="C333">
            <v>0</v>
          </cell>
        </row>
        <row r="333">
          <cell r="E333">
            <v>0</v>
          </cell>
          <cell r="F333">
            <v>0</v>
          </cell>
        </row>
        <row r="334">
          <cell r="C334">
            <v>0</v>
          </cell>
        </row>
        <row r="334">
          <cell r="E334">
            <v>0</v>
          </cell>
          <cell r="F334">
            <v>0</v>
          </cell>
        </row>
        <row r="335">
          <cell r="C335">
            <v>0</v>
          </cell>
        </row>
        <row r="335">
          <cell r="E335">
            <v>0</v>
          </cell>
          <cell r="F335">
            <v>0</v>
          </cell>
        </row>
        <row r="336">
          <cell r="C336">
            <v>0</v>
          </cell>
        </row>
        <row r="336">
          <cell r="E336">
            <v>0</v>
          </cell>
          <cell r="F336">
            <v>0</v>
          </cell>
        </row>
        <row r="337">
          <cell r="C337">
            <v>0</v>
          </cell>
        </row>
        <row r="337">
          <cell r="E337">
            <v>0</v>
          </cell>
          <cell r="F337">
            <v>0</v>
          </cell>
        </row>
        <row r="338">
          <cell r="C338">
            <v>0</v>
          </cell>
        </row>
        <row r="338">
          <cell r="E338">
            <v>0</v>
          </cell>
          <cell r="F338">
            <v>0</v>
          </cell>
        </row>
        <row r="339">
          <cell r="C339">
            <v>0</v>
          </cell>
        </row>
        <row r="339">
          <cell r="E339">
            <v>0</v>
          </cell>
          <cell r="F339">
            <v>0</v>
          </cell>
        </row>
        <row r="340">
          <cell r="C340">
            <v>0</v>
          </cell>
        </row>
        <row r="340">
          <cell r="E340">
            <v>0</v>
          </cell>
          <cell r="F340">
            <v>0</v>
          </cell>
        </row>
        <row r="341">
          <cell r="C341">
            <v>0</v>
          </cell>
        </row>
        <row r="341">
          <cell r="E341">
            <v>0</v>
          </cell>
          <cell r="F341">
            <v>0</v>
          </cell>
        </row>
        <row r="342">
          <cell r="C342">
            <v>0</v>
          </cell>
        </row>
        <row r="342">
          <cell r="E342">
            <v>0</v>
          </cell>
          <cell r="F342">
            <v>0</v>
          </cell>
        </row>
        <row r="343">
          <cell r="C343">
            <v>0</v>
          </cell>
        </row>
        <row r="343">
          <cell r="E343">
            <v>0</v>
          </cell>
          <cell r="F343">
            <v>0</v>
          </cell>
        </row>
        <row r="344">
          <cell r="C344">
            <v>0</v>
          </cell>
        </row>
        <row r="344">
          <cell r="E344">
            <v>0</v>
          </cell>
          <cell r="F344">
            <v>0</v>
          </cell>
        </row>
        <row r="345">
          <cell r="C345">
            <v>0</v>
          </cell>
        </row>
        <row r="345">
          <cell r="E345">
            <v>0</v>
          </cell>
          <cell r="F345">
            <v>0</v>
          </cell>
        </row>
        <row r="346">
          <cell r="C346">
            <v>0</v>
          </cell>
        </row>
        <row r="346">
          <cell r="E346">
            <v>0</v>
          </cell>
          <cell r="F346">
            <v>0</v>
          </cell>
        </row>
        <row r="347">
          <cell r="C347">
            <v>0</v>
          </cell>
        </row>
        <row r="347">
          <cell r="E347">
            <v>0</v>
          </cell>
          <cell r="F347">
            <v>0</v>
          </cell>
        </row>
        <row r="348">
          <cell r="C348">
            <v>0</v>
          </cell>
        </row>
        <row r="348">
          <cell r="E348">
            <v>0</v>
          </cell>
          <cell r="F348">
            <v>0</v>
          </cell>
        </row>
        <row r="349">
          <cell r="C349">
            <v>0</v>
          </cell>
        </row>
        <row r="349">
          <cell r="E349">
            <v>0</v>
          </cell>
          <cell r="F349">
            <v>0</v>
          </cell>
        </row>
        <row r="350">
          <cell r="C350">
            <v>0</v>
          </cell>
        </row>
        <row r="350">
          <cell r="E350">
            <v>0</v>
          </cell>
          <cell r="F350">
            <v>0</v>
          </cell>
        </row>
        <row r="351">
          <cell r="C351">
            <v>0</v>
          </cell>
        </row>
        <row r="351">
          <cell r="E351">
            <v>0</v>
          </cell>
          <cell r="F351">
            <v>0</v>
          </cell>
        </row>
        <row r="352">
          <cell r="C352">
            <v>0</v>
          </cell>
        </row>
        <row r="352">
          <cell r="E352">
            <v>0</v>
          </cell>
          <cell r="F352">
            <v>0</v>
          </cell>
        </row>
        <row r="353">
          <cell r="C353">
            <v>0</v>
          </cell>
        </row>
        <row r="353">
          <cell r="E353">
            <v>0</v>
          </cell>
          <cell r="F353">
            <v>0</v>
          </cell>
        </row>
        <row r="354">
          <cell r="C354">
            <v>0</v>
          </cell>
        </row>
        <row r="354">
          <cell r="E354">
            <v>0</v>
          </cell>
          <cell r="F354">
            <v>0</v>
          </cell>
        </row>
        <row r="355">
          <cell r="C355">
            <v>0</v>
          </cell>
        </row>
        <row r="355">
          <cell r="E355">
            <v>18</v>
          </cell>
          <cell r="F355">
            <v>0</v>
          </cell>
        </row>
        <row r="356">
          <cell r="C356">
            <v>5855</v>
          </cell>
        </row>
        <row r="356">
          <cell r="E356">
            <v>952</v>
          </cell>
          <cell r="F356">
            <v>93</v>
          </cell>
        </row>
        <row r="357">
          <cell r="E357">
            <v>0</v>
          </cell>
          <cell r="F357">
            <v>0</v>
          </cell>
        </row>
        <row r="358">
          <cell r="E358">
            <v>0</v>
          </cell>
          <cell r="F358">
            <v>0</v>
          </cell>
        </row>
        <row r="359">
          <cell r="C359">
            <v>2224</v>
          </cell>
        </row>
        <row r="359">
          <cell r="E359">
            <v>1500</v>
          </cell>
          <cell r="F359">
            <v>914</v>
          </cell>
        </row>
        <row r="360">
          <cell r="C360">
            <v>887</v>
          </cell>
        </row>
        <row r="360">
          <cell r="E360">
            <v>3518</v>
          </cell>
          <cell r="F360">
            <v>5978</v>
          </cell>
        </row>
        <row r="361">
          <cell r="C361">
            <v>49873</v>
          </cell>
        </row>
        <row r="361">
          <cell r="E361">
            <v>50348</v>
          </cell>
          <cell r="F361">
            <v>58850</v>
          </cell>
        </row>
        <row r="362">
          <cell r="C362">
            <v>22393</v>
          </cell>
        </row>
        <row r="362">
          <cell r="E362">
            <v>22817</v>
          </cell>
          <cell r="F362">
            <v>28111</v>
          </cell>
        </row>
        <row r="363">
          <cell r="C363">
            <v>7572</v>
          </cell>
        </row>
        <row r="363">
          <cell r="E363">
            <v>7834</v>
          </cell>
          <cell r="F363">
            <v>10494</v>
          </cell>
        </row>
        <row r="364">
          <cell r="C364">
            <v>12</v>
          </cell>
        </row>
        <row r="364">
          <cell r="E364">
            <v>29</v>
          </cell>
          <cell r="F364">
            <v>3</v>
          </cell>
        </row>
        <row r="365">
          <cell r="E365">
            <v>575</v>
          </cell>
          <cell r="F365">
            <v>0</v>
          </cell>
        </row>
        <row r="366">
          <cell r="E366">
            <v>0</v>
          </cell>
          <cell r="F366">
            <v>0</v>
          </cell>
        </row>
        <row r="367">
          <cell r="C367">
            <v>1920</v>
          </cell>
        </row>
        <row r="367">
          <cell r="E367">
            <v>3197</v>
          </cell>
          <cell r="F367">
            <v>2490</v>
          </cell>
        </row>
        <row r="368">
          <cell r="E368">
            <v>0</v>
          </cell>
          <cell r="F368">
            <v>0</v>
          </cell>
        </row>
        <row r="369">
          <cell r="E369">
            <v>0</v>
          </cell>
          <cell r="F369">
            <v>0</v>
          </cell>
        </row>
        <row r="370">
          <cell r="E370">
            <v>0</v>
          </cell>
          <cell r="F370">
            <v>0</v>
          </cell>
        </row>
        <row r="371">
          <cell r="E371">
            <v>0</v>
          </cell>
          <cell r="F371">
            <v>0</v>
          </cell>
        </row>
        <row r="372">
          <cell r="E372">
            <v>0</v>
          </cell>
          <cell r="F372">
            <v>0</v>
          </cell>
        </row>
        <row r="373">
          <cell r="E373">
            <v>0</v>
          </cell>
          <cell r="F373">
            <v>0</v>
          </cell>
        </row>
        <row r="374">
          <cell r="E374">
            <v>0</v>
          </cell>
          <cell r="F374">
            <v>0</v>
          </cell>
        </row>
        <row r="375">
          <cell r="E375">
            <v>0</v>
          </cell>
          <cell r="F375">
            <v>0</v>
          </cell>
        </row>
        <row r="376">
          <cell r="E376">
            <v>0</v>
          </cell>
          <cell r="F376">
            <v>0</v>
          </cell>
        </row>
        <row r="377">
          <cell r="E377">
            <v>0</v>
          </cell>
          <cell r="F377">
            <v>0</v>
          </cell>
        </row>
        <row r="378">
          <cell r="E378">
            <v>0</v>
          </cell>
          <cell r="F378">
            <v>0</v>
          </cell>
        </row>
        <row r="379">
          <cell r="E379">
            <v>0</v>
          </cell>
          <cell r="F379">
            <v>0</v>
          </cell>
        </row>
        <row r="380">
          <cell r="E380">
            <v>0</v>
          </cell>
          <cell r="F380">
            <v>0</v>
          </cell>
        </row>
        <row r="381">
          <cell r="E381">
            <v>0</v>
          </cell>
          <cell r="F381">
            <v>0</v>
          </cell>
        </row>
        <row r="382">
          <cell r="C382">
            <v>859</v>
          </cell>
        </row>
        <row r="382">
          <cell r="E382">
            <v>775</v>
          </cell>
          <cell r="F382">
            <v>939</v>
          </cell>
        </row>
        <row r="383">
          <cell r="E383">
            <v>0</v>
          </cell>
          <cell r="F383">
            <v>0</v>
          </cell>
        </row>
        <row r="384">
          <cell r="E384">
            <v>0</v>
          </cell>
          <cell r="F384">
            <v>0</v>
          </cell>
        </row>
        <row r="385">
          <cell r="E385">
            <v>10</v>
          </cell>
          <cell r="F385">
            <v>0</v>
          </cell>
        </row>
        <row r="386">
          <cell r="C386">
            <v>274</v>
          </cell>
        </row>
        <row r="386">
          <cell r="E386">
            <v>338</v>
          </cell>
          <cell r="F386">
            <v>290</v>
          </cell>
        </row>
        <row r="387">
          <cell r="E387">
            <v>0</v>
          </cell>
          <cell r="F387">
            <v>0</v>
          </cell>
        </row>
        <row r="388">
          <cell r="E388">
            <v>0</v>
          </cell>
          <cell r="F388">
            <v>0</v>
          </cell>
        </row>
        <row r="389">
          <cell r="E389">
            <v>0</v>
          </cell>
          <cell r="F389">
            <v>0</v>
          </cell>
        </row>
        <row r="390">
          <cell r="E390">
            <v>0</v>
          </cell>
          <cell r="F390">
            <v>0</v>
          </cell>
        </row>
        <row r="391">
          <cell r="E391">
            <v>0</v>
          </cell>
          <cell r="F391">
            <v>0</v>
          </cell>
        </row>
        <row r="392">
          <cell r="E392">
            <v>0</v>
          </cell>
          <cell r="F392">
            <v>0</v>
          </cell>
        </row>
        <row r="393">
          <cell r="E393">
            <v>0</v>
          </cell>
          <cell r="F393">
            <v>0</v>
          </cell>
        </row>
        <row r="394">
          <cell r="C394">
            <v>720</v>
          </cell>
        </row>
        <row r="394">
          <cell r="E394">
            <v>245</v>
          </cell>
          <cell r="F394">
            <v>976</v>
          </cell>
        </row>
        <row r="395">
          <cell r="C395">
            <v>1766</v>
          </cell>
        </row>
        <row r="395">
          <cell r="E395">
            <v>245</v>
          </cell>
          <cell r="F395">
            <v>2604</v>
          </cell>
        </row>
        <row r="396">
          <cell r="C396">
            <v>711</v>
          </cell>
        </row>
        <row r="396">
          <cell r="E396">
            <v>963</v>
          </cell>
          <cell r="F396">
            <v>787</v>
          </cell>
        </row>
        <row r="397">
          <cell r="C397">
            <v>75</v>
          </cell>
        </row>
        <row r="397">
          <cell r="E397">
            <v>94</v>
          </cell>
          <cell r="F397">
            <v>113</v>
          </cell>
        </row>
        <row r="398">
          <cell r="E398">
            <v>0</v>
          </cell>
          <cell r="F398">
            <v>0</v>
          </cell>
        </row>
        <row r="399">
          <cell r="E399">
            <v>0</v>
          </cell>
          <cell r="F399">
            <v>0</v>
          </cell>
        </row>
        <row r="400">
          <cell r="C400">
            <v>528</v>
          </cell>
        </row>
        <row r="400">
          <cell r="E400">
            <v>550</v>
          </cell>
          <cell r="F400">
            <v>622</v>
          </cell>
        </row>
        <row r="401">
          <cell r="E401">
            <v>0</v>
          </cell>
          <cell r="F401">
            <v>0</v>
          </cell>
        </row>
        <row r="402">
          <cell r="E402">
            <v>0</v>
          </cell>
          <cell r="F402">
            <v>0</v>
          </cell>
        </row>
        <row r="403">
          <cell r="E403">
            <v>0</v>
          </cell>
          <cell r="F403">
            <v>0</v>
          </cell>
        </row>
        <row r="404">
          <cell r="E404">
            <v>0</v>
          </cell>
          <cell r="F404">
            <v>0</v>
          </cell>
        </row>
        <row r="405">
          <cell r="E405">
            <v>0</v>
          </cell>
          <cell r="F405">
            <v>0</v>
          </cell>
        </row>
        <row r="406">
          <cell r="E406">
            <v>0</v>
          </cell>
          <cell r="F406">
            <v>0</v>
          </cell>
        </row>
        <row r="407">
          <cell r="E407">
            <v>0</v>
          </cell>
          <cell r="F407">
            <v>0</v>
          </cell>
        </row>
        <row r="408">
          <cell r="E408">
            <v>0</v>
          </cell>
          <cell r="F408">
            <v>0</v>
          </cell>
        </row>
        <row r="409">
          <cell r="E409">
            <v>0</v>
          </cell>
          <cell r="F409">
            <v>0</v>
          </cell>
        </row>
        <row r="410">
          <cell r="E410">
            <v>59</v>
          </cell>
          <cell r="F410">
            <v>0</v>
          </cell>
        </row>
        <row r="411">
          <cell r="E411">
            <v>0</v>
          </cell>
          <cell r="F411">
            <v>0</v>
          </cell>
        </row>
        <row r="412">
          <cell r="E412">
            <v>0</v>
          </cell>
          <cell r="F412">
            <v>0</v>
          </cell>
        </row>
        <row r="413">
          <cell r="E413">
            <v>0</v>
          </cell>
          <cell r="F413">
            <v>0</v>
          </cell>
        </row>
        <row r="414">
          <cell r="E414">
            <v>0</v>
          </cell>
          <cell r="F414">
            <v>0</v>
          </cell>
        </row>
        <row r="415">
          <cell r="E415">
            <v>0</v>
          </cell>
          <cell r="F415">
            <v>0</v>
          </cell>
        </row>
        <row r="416">
          <cell r="E416">
            <v>0</v>
          </cell>
          <cell r="F416">
            <v>0</v>
          </cell>
        </row>
        <row r="417">
          <cell r="E417">
            <v>1406</v>
          </cell>
          <cell r="F417">
            <v>0</v>
          </cell>
        </row>
        <row r="418">
          <cell r="E418">
            <v>0</v>
          </cell>
          <cell r="F418">
            <v>0</v>
          </cell>
        </row>
        <row r="419">
          <cell r="E419">
            <v>0</v>
          </cell>
          <cell r="F419">
            <v>0</v>
          </cell>
        </row>
        <row r="420">
          <cell r="E420">
            <v>0</v>
          </cell>
          <cell r="F420">
            <v>0</v>
          </cell>
        </row>
        <row r="421">
          <cell r="E421">
            <v>0</v>
          </cell>
          <cell r="F421">
            <v>0</v>
          </cell>
        </row>
        <row r="422">
          <cell r="E422">
            <v>0</v>
          </cell>
          <cell r="F422">
            <v>0</v>
          </cell>
        </row>
        <row r="423">
          <cell r="E423">
            <v>0</v>
          </cell>
          <cell r="F423">
            <v>0</v>
          </cell>
        </row>
        <row r="424">
          <cell r="E424">
            <v>0</v>
          </cell>
          <cell r="F424">
            <v>0</v>
          </cell>
        </row>
        <row r="425">
          <cell r="E425">
            <v>0</v>
          </cell>
          <cell r="F425">
            <v>0</v>
          </cell>
        </row>
        <row r="426">
          <cell r="E426">
            <v>0</v>
          </cell>
          <cell r="F426">
            <v>0</v>
          </cell>
        </row>
        <row r="427">
          <cell r="C427">
            <v>85</v>
          </cell>
        </row>
        <row r="427">
          <cell r="E427">
            <v>87</v>
          </cell>
          <cell r="F427">
            <v>85</v>
          </cell>
        </row>
        <row r="428">
          <cell r="E428">
            <v>0</v>
          </cell>
          <cell r="F428">
            <v>0</v>
          </cell>
        </row>
        <row r="429">
          <cell r="E429">
            <v>0</v>
          </cell>
          <cell r="F429">
            <v>0</v>
          </cell>
        </row>
        <row r="430">
          <cell r="E430">
            <v>0</v>
          </cell>
          <cell r="F430">
            <v>0</v>
          </cell>
        </row>
        <row r="431">
          <cell r="E431">
            <v>0</v>
          </cell>
          <cell r="F431">
            <v>0</v>
          </cell>
        </row>
        <row r="432">
          <cell r="E432">
            <v>0</v>
          </cell>
          <cell r="F432">
            <v>0</v>
          </cell>
        </row>
        <row r="433">
          <cell r="E433">
            <v>0</v>
          </cell>
          <cell r="F433">
            <v>0</v>
          </cell>
        </row>
        <row r="434">
          <cell r="E434">
            <v>0</v>
          </cell>
          <cell r="F434">
            <v>0</v>
          </cell>
        </row>
        <row r="435">
          <cell r="E435">
            <v>0</v>
          </cell>
          <cell r="F435">
            <v>0</v>
          </cell>
        </row>
        <row r="436">
          <cell r="E436">
            <v>0</v>
          </cell>
          <cell r="F436">
            <v>0</v>
          </cell>
        </row>
        <row r="437">
          <cell r="E437">
            <v>0</v>
          </cell>
          <cell r="F437">
            <v>0</v>
          </cell>
        </row>
        <row r="438">
          <cell r="E438">
            <v>0</v>
          </cell>
          <cell r="F438">
            <v>0</v>
          </cell>
        </row>
        <row r="439">
          <cell r="E439">
            <v>0</v>
          </cell>
          <cell r="F439">
            <v>0</v>
          </cell>
        </row>
        <row r="440">
          <cell r="E440">
            <v>0</v>
          </cell>
          <cell r="F440">
            <v>0</v>
          </cell>
        </row>
        <row r="441">
          <cell r="C441">
            <v>133</v>
          </cell>
        </row>
        <row r="441">
          <cell r="E441">
            <v>25813</v>
          </cell>
          <cell r="F441">
            <v>68</v>
          </cell>
        </row>
        <row r="442">
          <cell r="C442">
            <v>77</v>
          </cell>
        </row>
        <row r="442">
          <cell r="E442">
            <v>102</v>
          </cell>
          <cell r="F442">
            <v>104</v>
          </cell>
        </row>
        <row r="443">
          <cell r="E443">
            <v>0</v>
          </cell>
          <cell r="F443">
            <v>0</v>
          </cell>
        </row>
        <row r="444">
          <cell r="E444">
            <v>0</v>
          </cell>
          <cell r="F444">
            <v>0</v>
          </cell>
        </row>
        <row r="445">
          <cell r="C445">
            <v>54</v>
          </cell>
        </row>
        <row r="445">
          <cell r="E445">
            <v>59</v>
          </cell>
          <cell r="F445">
            <v>56</v>
          </cell>
        </row>
        <row r="446">
          <cell r="C446">
            <v>214</v>
          </cell>
        </row>
        <row r="446">
          <cell r="E446">
            <v>219</v>
          </cell>
          <cell r="F446">
            <v>234</v>
          </cell>
        </row>
        <row r="447">
          <cell r="C447">
            <v>163</v>
          </cell>
        </row>
        <row r="447">
          <cell r="E447">
            <v>184</v>
          </cell>
          <cell r="F447">
            <v>175</v>
          </cell>
        </row>
        <row r="448">
          <cell r="E448">
            <v>0</v>
          </cell>
          <cell r="F448">
            <v>0</v>
          </cell>
        </row>
        <row r="449">
          <cell r="E449">
            <v>0</v>
          </cell>
          <cell r="F449">
            <v>0</v>
          </cell>
        </row>
        <row r="450">
          <cell r="E450">
            <v>0</v>
          </cell>
          <cell r="F450">
            <v>0</v>
          </cell>
        </row>
        <row r="451">
          <cell r="E451">
            <v>0</v>
          </cell>
          <cell r="F451">
            <v>0</v>
          </cell>
        </row>
        <row r="452">
          <cell r="E452">
            <v>4</v>
          </cell>
          <cell r="F452">
            <v>0</v>
          </cell>
        </row>
        <row r="453">
          <cell r="C453">
            <v>75</v>
          </cell>
        </row>
        <row r="453">
          <cell r="E453">
            <v>70</v>
          </cell>
          <cell r="F453">
            <v>75</v>
          </cell>
        </row>
        <row r="454">
          <cell r="C454">
            <v>86</v>
          </cell>
        </row>
        <row r="454">
          <cell r="E454">
            <v>101</v>
          </cell>
          <cell r="F454">
            <v>87</v>
          </cell>
        </row>
        <row r="455">
          <cell r="E455">
            <v>92</v>
          </cell>
          <cell r="F455">
            <v>0</v>
          </cell>
        </row>
        <row r="456">
          <cell r="C456">
            <v>675</v>
          </cell>
        </row>
        <row r="456">
          <cell r="E456">
            <v>1014</v>
          </cell>
          <cell r="F456">
            <v>887</v>
          </cell>
        </row>
        <row r="457">
          <cell r="E457">
            <v>0</v>
          </cell>
          <cell r="F457">
            <v>0</v>
          </cell>
        </row>
        <row r="458">
          <cell r="E458">
            <v>0</v>
          </cell>
          <cell r="F458">
            <v>0</v>
          </cell>
        </row>
        <row r="459">
          <cell r="E459">
            <v>0</v>
          </cell>
          <cell r="F459">
            <v>0</v>
          </cell>
        </row>
        <row r="460">
          <cell r="C460">
            <v>6</v>
          </cell>
        </row>
        <row r="460">
          <cell r="E460">
            <v>6</v>
          </cell>
          <cell r="F460">
            <v>3</v>
          </cell>
        </row>
        <row r="461">
          <cell r="C461">
            <v>35</v>
          </cell>
        </row>
        <row r="461">
          <cell r="E461">
            <v>41</v>
          </cell>
          <cell r="F461">
            <v>39</v>
          </cell>
        </row>
        <row r="462">
          <cell r="E462">
            <v>0</v>
          </cell>
          <cell r="F462">
            <v>0</v>
          </cell>
        </row>
        <row r="463">
          <cell r="E463">
            <v>0</v>
          </cell>
          <cell r="F463">
            <v>0</v>
          </cell>
        </row>
        <row r="464">
          <cell r="E464">
            <v>0</v>
          </cell>
          <cell r="F464">
            <v>0</v>
          </cell>
        </row>
        <row r="465">
          <cell r="E465">
            <v>0</v>
          </cell>
          <cell r="F465">
            <v>0</v>
          </cell>
        </row>
        <row r="466">
          <cell r="E466">
            <v>0</v>
          </cell>
          <cell r="F466">
            <v>0</v>
          </cell>
        </row>
        <row r="467">
          <cell r="E467">
            <v>0</v>
          </cell>
          <cell r="F467">
            <v>0</v>
          </cell>
        </row>
        <row r="468">
          <cell r="E468">
            <v>19</v>
          </cell>
          <cell r="F468">
            <v>0</v>
          </cell>
        </row>
        <row r="469">
          <cell r="E469">
            <v>0</v>
          </cell>
          <cell r="F469">
            <v>0</v>
          </cell>
        </row>
        <row r="470">
          <cell r="E470">
            <v>0</v>
          </cell>
          <cell r="F470">
            <v>0</v>
          </cell>
        </row>
        <row r="471">
          <cell r="E471">
            <v>0</v>
          </cell>
          <cell r="F471">
            <v>0</v>
          </cell>
        </row>
        <row r="472">
          <cell r="E472">
            <v>0</v>
          </cell>
          <cell r="F472">
            <v>0</v>
          </cell>
        </row>
        <row r="473">
          <cell r="C473">
            <v>72</v>
          </cell>
        </row>
        <row r="473">
          <cell r="E473">
            <v>81</v>
          </cell>
          <cell r="F473">
            <v>65</v>
          </cell>
        </row>
        <row r="474">
          <cell r="E474">
            <v>0</v>
          </cell>
          <cell r="F474">
            <v>0</v>
          </cell>
        </row>
        <row r="475">
          <cell r="E475">
            <v>0</v>
          </cell>
          <cell r="F475">
            <v>0</v>
          </cell>
        </row>
        <row r="476">
          <cell r="E476">
            <v>0</v>
          </cell>
          <cell r="F476">
            <v>0</v>
          </cell>
        </row>
        <row r="477">
          <cell r="E477">
            <v>0</v>
          </cell>
          <cell r="F477">
            <v>0</v>
          </cell>
        </row>
        <row r="478">
          <cell r="E478">
            <v>0</v>
          </cell>
          <cell r="F478">
            <v>0</v>
          </cell>
        </row>
        <row r="479">
          <cell r="E479">
            <v>0</v>
          </cell>
          <cell r="F479">
            <v>0</v>
          </cell>
        </row>
        <row r="480">
          <cell r="C480">
            <v>14</v>
          </cell>
        </row>
        <row r="480">
          <cell r="E480">
            <v>12</v>
          </cell>
          <cell r="F480">
            <v>13</v>
          </cell>
        </row>
        <row r="481">
          <cell r="E481">
            <v>0</v>
          </cell>
          <cell r="F481">
            <v>0</v>
          </cell>
        </row>
        <row r="482">
          <cell r="E482">
            <v>0</v>
          </cell>
          <cell r="F482">
            <v>0</v>
          </cell>
        </row>
        <row r="483">
          <cell r="E483">
            <v>0</v>
          </cell>
          <cell r="F483">
            <v>0</v>
          </cell>
        </row>
        <row r="484">
          <cell r="E484">
            <v>0</v>
          </cell>
          <cell r="F484">
            <v>0</v>
          </cell>
        </row>
        <row r="485">
          <cell r="E485">
            <v>0</v>
          </cell>
          <cell r="F485">
            <v>0</v>
          </cell>
        </row>
        <row r="486">
          <cell r="E486">
            <v>0</v>
          </cell>
          <cell r="F486">
            <v>0</v>
          </cell>
        </row>
        <row r="487">
          <cell r="E487">
            <v>0</v>
          </cell>
          <cell r="F487">
            <v>0</v>
          </cell>
        </row>
        <row r="488">
          <cell r="C488">
            <v>82</v>
          </cell>
        </row>
        <row r="488">
          <cell r="E488">
            <v>107</v>
          </cell>
          <cell r="F488">
            <v>91</v>
          </cell>
        </row>
        <row r="489">
          <cell r="E489">
            <v>0</v>
          </cell>
          <cell r="F489">
            <v>0</v>
          </cell>
        </row>
        <row r="490">
          <cell r="C490">
            <v>152</v>
          </cell>
        </row>
        <row r="490">
          <cell r="E490">
            <v>217</v>
          </cell>
          <cell r="F490">
            <v>171</v>
          </cell>
        </row>
        <row r="491">
          <cell r="C491">
            <v>235</v>
          </cell>
        </row>
        <row r="491">
          <cell r="E491">
            <v>262</v>
          </cell>
          <cell r="F491">
            <v>277</v>
          </cell>
        </row>
        <row r="492">
          <cell r="E492">
            <v>0</v>
          </cell>
          <cell r="F492">
            <v>0</v>
          </cell>
        </row>
        <row r="493">
          <cell r="E493">
            <v>0</v>
          </cell>
          <cell r="F493">
            <v>0</v>
          </cell>
        </row>
        <row r="494">
          <cell r="E494">
            <v>0</v>
          </cell>
          <cell r="F494">
            <v>0</v>
          </cell>
        </row>
        <row r="495">
          <cell r="C495">
            <v>72</v>
          </cell>
        </row>
        <row r="495">
          <cell r="E495">
            <v>68</v>
          </cell>
          <cell r="F495">
            <v>0</v>
          </cell>
        </row>
        <row r="496">
          <cell r="C496">
            <v>238</v>
          </cell>
        </row>
        <row r="496">
          <cell r="E496">
            <v>238</v>
          </cell>
          <cell r="F496">
            <v>232</v>
          </cell>
        </row>
        <row r="497">
          <cell r="E497">
            <v>0</v>
          </cell>
          <cell r="F497">
            <v>0</v>
          </cell>
        </row>
        <row r="498">
          <cell r="E498">
            <v>0</v>
          </cell>
          <cell r="F498">
            <v>0</v>
          </cell>
        </row>
        <row r="499">
          <cell r="C499">
            <v>535</v>
          </cell>
        </row>
        <row r="499">
          <cell r="E499">
            <v>512</v>
          </cell>
          <cell r="F499">
            <v>535</v>
          </cell>
        </row>
        <row r="500">
          <cell r="E500">
            <v>0</v>
          </cell>
          <cell r="F500">
            <v>0</v>
          </cell>
        </row>
        <row r="501">
          <cell r="E501">
            <v>0</v>
          </cell>
          <cell r="F501">
            <v>0</v>
          </cell>
        </row>
        <row r="502">
          <cell r="C502">
            <v>27</v>
          </cell>
        </row>
        <row r="502">
          <cell r="E502">
            <v>29</v>
          </cell>
          <cell r="F502">
            <v>29</v>
          </cell>
        </row>
        <row r="503">
          <cell r="E503">
            <v>0</v>
          </cell>
          <cell r="F503">
            <v>0</v>
          </cell>
        </row>
        <row r="504">
          <cell r="E504">
            <v>0</v>
          </cell>
          <cell r="F504">
            <v>0</v>
          </cell>
        </row>
        <row r="505">
          <cell r="E505">
            <v>0</v>
          </cell>
          <cell r="F505">
            <v>0</v>
          </cell>
        </row>
        <row r="506">
          <cell r="C506">
            <v>2</v>
          </cell>
        </row>
        <row r="506">
          <cell r="E506">
            <v>2</v>
          </cell>
          <cell r="F506">
            <v>0</v>
          </cell>
        </row>
        <row r="507">
          <cell r="C507">
            <v>12</v>
          </cell>
        </row>
        <row r="507">
          <cell r="E507">
            <v>1</v>
          </cell>
          <cell r="F507">
            <v>5</v>
          </cell>
        </row>
        <row r="508">
          <cell r="C508">
            <v>121</v>
          </cell>
        </row>
        <row r="508">
          <cell r="E508">
            <v>139</v>
          </cell>
          <cell r="F508">
            <v>143</v>
          </cell>
        </row>
        <row r="509">
          <cell r="C509">
            <v>129</v>
          </cell>
        </row>
        <row r="509">
          <cell r="E509">
            <v>160</v>
          </cell>
          <cell r="F509">
            <v>141</v>
          </cell>
        </row>
        <row r="510">
          <cell r="E510">
            <v>0</v>
          </cell>
          <cell r="F510">
            <v>0</v>
          </cell>
        </row>
        <row r="511">
          <cell r="E511">
            <v>0</v>
          </cell>
          <cell r="F511">
            <v>0</v>
          </cell>
        </row>
        <row r="512">
          <cell r="E512">
            <v>0</v>
          </cell>
          <cell r="F512">
            <v>0</v>
          </cell>
        </row>
        <row r="513">
          <cell r="C513">
            <v>27</v>
          </cell>
        </row>
        <row r="513">
          <cell r="E513">
            <v>11</v>
          </cell>
          <cell r="F513">
            <v>27</v>
          </cell>
        </row>
        <row r="514">
          <cell r="C514">
            <v>545</v>
          </cell>
        </row>
        <row r="514">
          <cell r="E514">
            <v>347</v>
          </cell>
          <cell r="F514">
            <v>289</v>
          </cell>
        </row>
        <row r="515">
          <cell r="C515">
            <v>912</v>
          </cell>
        </row>
        <row r="515">
          <cell r="E515">
            <v>1169</v>
          </cell>
          <cell r="F515">
            <v>904</v>
          </cell>
        </row>
        <row r="516">
          <cell r="C516">
            <v>3383</v>
          </cell>
        </row>
        <row r="516">
          <cell r="E516">
            <v>4104</v>
          </cell>
          <cell r="F516">
            <v>3453</v>
          </cell>
        </row>
        <row r="517">
          <cell r="E517">
            <v>0</v>
          </cell>
          <cell r="F517">
            <v>0</v>
          </cell>
        </row>
        <row r="518">
          <cell r="C518">
            <v>14218</v>
          </cell>
        </row>
        <row r="518">
          <cell r="E518">
            <v>16335</v>
          </cell>
          <cell r="F518">
            <v>16688</v>
          </cell>
        </row>
        <row r="519">
          <cell r="F519">
            <v>0</v>
          </cell>
        </row>
        <row r="520">
          <cell r="C520">
            <v>15000</v>
          </cell>
        </row>
        <row r="520">
          <cell r="E520">
            <v>13685</v>
          </cell>
          <cell r="F520">
            <v>13200</v>
          </cell>
        </row>
        <row r="521">
          <cell r="E521">
            <v>421</v>
          </cell>
          <cell r="F521">
            <v>0</v>
          </cell>
        </row>
        <row r="522">
          <cell r="E522">
            <v>0</v>
          </cell>
          <cell r="F522">
            <v>0</v>
          </cell>
        </row>
        <row r="523">
          <cell r="E523">
            <v>0</v>
          </cell>
          <cell r="F523">
            <v>0</v>
          </cell>
        </row>
        <row r="524">
          <cell r="E524">
            <v>0</v>
          </cell>
          <cell r="F524">
            <v>0</v>
          </cell>
        </row>
        <row r="525">
          <cell r="E525">
            <v>0</v>
          </cell>
          <cell r="F525">
            <v>0</v>
          </cell>
        </row>
        <row r="526">
          <cell r="E526">
            <v>0</v>
          </cell>
          <cell r="F526">
            <v>0</v>
          </cell>
        </row>
        <row r="527">
          <cell r="E527">
            <v>0</v>
          </cell>
          <cell r="F527">
            <v>0</v>
          </cell>
        </row>
        <row r="528">
          <cell r="E528">
            <v>0</v>
          </cell>
          <cell r="F528">
            <v>0</v>
          </cell>
        </row>
        <row r="529">
          <cell r="E529">
            <v>0</v>
          </cell>
          <cell r="F529">
            <v>0</v>
          </cell>
        </row>
        <row r="530">
          <cell r="E530">
            <v>0</v>
          </cell>
          <cell r="F530">
            <v>0</v>
          </cell>
        </row>
        <row r="531">
          <cell r="E531">
            <v>0</v>
          </cell>
          <cell r="F531">
            <v>240</v>
          </cell>
        </row>
        <row r="532">
          <cell r="E532">
            <v>0</v>
          </cell>
          <cell r="F532">
            <v>0</v>
          </cell>
        </row>
        <row r="533">
          <cell r="E533">
            <v>0</v>
          </cell>
          <cell r="F533">
            <v>0</v>
          </cell>
        </row>
        <row r="534">
          <cell r="C534">
            <v>1648</v>
          </cell>
        </row>
        <row r="534">
          <cell r="E534">
            <v>1727</v>
          </cell>
          <cell r="F534">
            <v>523</v>
          </cell>
        </row>
        <row r="535">
          <cell r="C535">
            <v>2500</v>
          </cell>
        </row>
        <row r="535">
          <cell r="E535">
            <v>944</v>
          </cell>
          <cell r="F535">
            <v>3950</v>
          </cell>
        </row>
        <row r="536">
          <cell r="E536">
            <v>75</v>
          </cell>
          <cell r="F536">
            <v>0</v>
          </cell>
        </row>
        <row r="537">
          <cell r="C537">
            <v>15</v>
          </cell>
        </row>
        <row r="537">
          <cell r="E537">
            <v>3</v>
          </cell>
          <cell r="F537">
            <v>0</v>
          </cell>
        </row>
        <row r="538">
          <cell r="C538">
            <v>1308</v>
          </cell>
        </row>
        <row r="538">
          <cell r="E538">
            <v>1306</v>
          </cell>
          <cell r="F538">
            <v>1416</v>
          </cell>
        </row>
        <row r="539">
          <cell r="C539">
            <v>3745</v>
          </cell>
        </row>
        <row r="539">
          <cell r="E539">
            <v>3989</v>
          </cell>
          <cell r="F539">
            <v>3789</v>
          </cell>
        </row>
        <row r="540">
          <cell r="E540">
            <v>0</v>
          </cell>
          <cell r="F540">
            <v>0</v>
          </cell>
        </row>
        <row r="541">
          <cell r="C541">
            <v>12</v>
          </cell>
        </row>
        <row r="541">
          <cell r="E541">
            <v>31</v>
          </cell>
          <cell r="F541">
            <v>14</v>
          </cell>
        </row>
        <row r="542">
          <cell r="C542">
            <v>262</v>
          </cell>
        </row>
        <row r="542">
          <cell r="E542">
            <v>270</v>
          </cell>
          <cell r="F542">
            <v>351</v>
          </cell>
        </row>
        <row r="543">
          <cell r="C543">
            <v>366</v>
          </cell>
        </row>
        <row r="543">
          <cell r="E543">
            <v>287</v>
          </cell>
          <cell r="F543">
            <v>320</v>
          </cell>
        </row>
        <row r="544">
          <cell r="E544">
            <v>0</v>
          </cell>
          <cell r="F544">
            <v>0</v>
          </cell>
        </row>
        <row r="545">
          <cell r="C545">
            <v>178</v>
          </cell>
        </row>
        <row r="545">
          <cell r="E545">
            <v>157</v>
          </cell>
          <cell r="F545">
            <v>225</v>
          </cell>
        </row>
        <row r="546">
          <cell r="E546">
            <v>31</v>
          </cell>
          <cell r="F546">
            <v>0</v>
          </cell>
        </row>
        <row r="547">
          <cell r="C547">
            <v>6</v>
          </cell>
        </row>
        <row r="547">
          <cell r="E547">
            <v>13</v>
          </cell>
          <cell r="F547">
            <v>348</v>
          </cell>
        </row>
        <row r="548">
          <cell r="C548">
            <v>260</v>
          </cell>
        </row>
        <row r="548">
          <cell r="E548">
            <v>38</v>
          </cell>
          <cell r="F548">
            <v>41</v>
          </cell>
        </row>
        <row r="549">
          <cell r="C549">
            <v>714</v>
          </cell>
        </row>
        <row r="549">
          <cell r="E549">
            <v>632</v>
          </cell>
          <cell r="F549">
            <v>631</v>
          </cell>
        </row>
        <row r="550">
          <cell r="C550">
            <v>1366</v>
          </cell>
        </row>
        <row r="550">
          <cell r="E550">
            <v>1343</v>
          </cell>
          <cell r="F550">
            <v>1425</v>
          </cell>
        </row>
        <row r="551">
          <cell r="E551">
            <v>0</v>
          </cell>
          <cell r="F551">
            <v>0</v>
          </cell>
        </row>
        <row r="552">
          <cell r="C552">
            <v>356</v>
          </cell>
        </row>
        <row r="552">
          <cell r="E552">
            <v>155</v>
          </cell>
          <cell r="F552">
            <v>377</v>
          </cell>
        </row>
        <row r="553">
          <cell r="C553">
            <v>79</v>
          </cell>
        </row>
        <row r="553">
          <cell r="E553">
            <v>98</v>
          </cell>
          <cell r="F553">
            <v>161</v>
          </cell>
        </row>
        <row r="554">
          <cell r="E554">
            <v>0</v>
          </cell>
          <cell r="F554">
            <v>0</v>
          </cell>
        </row>
        <row r="555">
          <cell r="E555">
            <v>0</v>
          </cell>
          <cell r="F555">
            <v>0</v>
          </cell>
        </row>
        <row r="556">
          <cell r="E556">
            <v>0</v>
          </cell>
          <cell r="F556">
            <v>0</v>
          </cell>
        </row>
        <row r="557">
          <cell r="E557">
            <v>0</v>
          </cell>
          <cell r="F557">
            <v>0</v>
          </cell>
        </row>
        <row r="558">
          <cell r="E558">
            <v>0</v>
          </cell>
          <cell r="F558">
            <v>0</v>
          </cell>
        </row>
        <row r="559">
          <cell r="C559">
            <v>7</v>
          </cell>
        </row>
        <row r="559">
          <cell r="E559">
            <v>0</v>
          </cell>
          <cell r="F559">
            <v>70</v>
          </cell>
        </row>
        <row r="560">
          <cell r="C560">
            <v>6</v>
          </cell>
        </row>
        <row r="560">
          <cell r="E560">
            <v>11</v>
          </cell>
          <cell r="F560">
            <v>5</v>
          </cell>
        </row>
        <row r="561">
          <cell r="E561">
            <v>0</v>
          </cell>
          <cell r="F561">
            <v>0</v>
          </cell>
        </row>
        <row r="562">
          <cell r="C562">
            <v>2153</v>
          </cell>
        </row>
        <row r="562">
          <cell r="E562">
            <v>2349</v>
          </cell>
          <cell r="F562">
            <v>2319</v>
          </cell>
        </row>
        <row r="563">
          <cell r="C563">
            <v>424</v>
          </cell>
        </row>
        <row r="563">
          <cell r="E563">
            <v>274</v>
          </cell>
          <cell r="F563">
            <v>404</v>
          </cell>
        </row>
        <row r="564">
          <cell r="E564">
            <v>0</v>
          </cell>
          <cell r="F564">
            <v>0</v>
          </cell>
        </row>
        <row r="565">
          <cell r="E565">
            <v>0</v>
          </cell>
          <cell r="F565">
            <v>0</v>
          </cell>
        </row>
        <row r="566">
          <cell r="E566">
            <v>0</v>
          </cell>
          <cell r="F566">
            <v>0</v>
          </cell>
        </row>
        <row r="567">
          <cell r="C567">
            <v>14</v>
          </cell>
        </row>
        <row r="567">
          <cell r="E567">
            <v>19</v>
          </cell>
          <cell r="F567">
            <v>26</v>
          </cell>
        </row>
        <row r="568">
          <cell r="C568">
            <v>3</v>
          </cell>
        </row>
        <row r="568">
          <cell r="E568">
            <v>3</v>
          </cell>
          <cell r="F568">
            <v>3</v>
          </cell>
        </row>
        <row r="569">
          <cell r="C569">
            <v>350</v>
          </cell>
        </row>
        <row r="569">
          <cell r="E569">
            <v>268</v>
          </cell>
          <cell r="F569">
            <v>290</v>
          </cell>
        </row>
        <row r="570">
          <cell r="C570">
            <v>9766</v>
          </cell>
        </row>
        <row r="570">
          <cell r="E570">
            <v>10258</v>
          </cell>
          <cell r="F570">
            <v>10950</v>
          </cell>
        </row>
        <row r="571">
          <cell r="C571">
            <v>260</v>
          </cell>
        </row>
        <row r="571">
          <cell r="E571">
            <v>231</v>
          </cell>
          <cell r="F571">
            <v>220</v>
          </cell>
        </row>
        <row r="572">
          <cell r="C572">
            <v>60</v>
          </cell>
        </row>
        <row r="572">
          <cell r="E572">
            <v>49</v>
          </cell>
          <cell r="F572">
            <v>80</v>
          </cell>
        </row>
        <row r="573">
          <cell r="E573">
            <v>0</v>
          </cell>
          <cell r="F573">
            <v>0</v>
          </cell>
        </row>
        <row r="574">
          <cell r="C574">
            <v>2850</v>
          </cell>
        </row>
        <row r="574">
          <cell r="E574">
            <v>3575</v>
          </cell>
          <cell r="F574">
            <v>3490</v>
          </cell>
        </row>
        <row r="575">
          <cell r="E575">
            <v>0</v>
          </cell>
          <cell r="F575">
            <v>0</v>
          </cell>
        </row>
        <row r="576">
          <cell r="E576">
            <v>0</v>
          </cell>
          <cell r="F576">
            <v>0</v>
          </cell>
        </row>
        <row r="577">
          <cell r="E577">
            <v>0</v>
          </cell>
          <cell r="F577">
            <v>0</v>
          </cell>
        </row>
        <row r="578">
          <cell r="E578">
            <v>0</v>
          </cell>
          <cell r="F578">
            <v>0</v>
          </cell>
        </row>
        <row r="579">
          <cell r="E579">
            <v>0</v>
          </cell>
          <cell r="F579">
            <v>0</v>
          </cell>
        </row>
        <row r="580">
          <cell r="C580">
            <v>3823</v>
          </cell>
        </row>
        <row r="580">
          <cell r="E580">
            <v>4114</v>
          </cell>
          <cell r="F580">
            <v>4481</v>
          </cell>
        </row>
        <row r="581">
          <cell r="E581">
            <v>0</v>
          </cell>
          <cell r="F581">
            <v>0</v>
          </cell>
        </row>
        <row r="582">
          <cell r="E582">
            <v>0</v>
          </cell>
          <cell r="F582">
            <v>0</v>
          </cell>
        </row>
        <row r="583">
          <cell r="E583">
            <v>0</v>
          </cell>
          <cell r="F583">
            <v>0</v>
          </cell>
        </row>
        <row r="584">
          <cell r="E584">
            <v>0</v>
          </cell>
          <cell r="F584">
            <v>0</v>
          </cell>
        </row>
        <row r="585">
          <cell r="C585">
            <v>255</v>
          </cell>
        </row>
        <row r="585">
          <cell r="E585">
            <v>303</v>
          </cell>
          <cell r="F585">
            <v>301</v>
          </cell>
        </row>
        <row r="586">
          <cell r="E586">
            <v>0</v>
          </cell>
          <cell r="F586">
            <v>0</v>
          </cell>
        </row>
        <row r="587">
          <cell r="E587">
            <v>0</v>
          </cell>
          <cell r="F587">
            <v>0</v>
          </cell>
        </row>
        <row r="588">
          <cell r="C588">
            <v>54</v>
          </cell>
        </row>
        <row r="588">
          <cell r="E588">
            <v>33</v>
          </cell>
          <cell r="F588">
            <v>120</v>
          </cell>
        </row>
        <row r="589">
          <cell r="E589">
            <v>0</v>
          </cell>
          <cell r="F589">
            <v>0</v>
          </cell>
        </row>
        <row r="590">
          <cell r="E590">
            <v>0</v>
          </cell>
          <cell r="F590">
            <v>0</v>
          </cell>
        </row>
        <row r="591">
          <cell r="E591">
            <v>0</v>
          </cell>
          <cell r="F591">
            <v>21</v>
          </cell>
        </row>
        <row r="592">
          <cell r="C592">
            <v>120</v>
          </cell>
        </row>
        <row r="592">
          <cell r="E592">
            <v>92</v>
          </cell>
          <cell r="F592">
            <v>45</v>
          </cell>
        </row>
        <row r="593">
          <cell r="E593">
            <v>0</v>
          </cell>
          <cell r="F593">
            <v>0</v>
          </cell>
        </row>
        <row r="594">
          <cell r="E594">
            <v>0</v>
          </cell>
          <cell r="F594">
            <v>0</v>
          </cell>
        </row>
        <row r="595">
          <cell r="C595">
            <v>289</v>
          </cell>
        </row>
        <row r="595">
          <cell r="E595">
            <v>92</v>
          </cell>
          <cell r="F595">
            <v>270</v>
          </cell>
        </row>
        <row r="596">
          <cell r="C596">
            <v>367</v>
          </cell>
        </row>
        <row r="596">
          <cell r="E596">
            <v>338</v>
          </cell>
          <cell r="F596">
            <v>320</v>
          </cell>
        </row>
        <row r="597">
          <cell r="E597">
            <v>0</v>
          </cell>
          <cell r="F597">
            <v>0</v>
          </cell>
        </row>
        <row r="598">
          <cell r="E598">
            <v>0</v>
          </cell>
          <cell r="F598">
            <v>0</v>
          </cell>
        </row>
        <row r="599">
          <cell r="C599">
            <v>852</v>
          </cell>
        </row>
        <row r="599">
          <cell r="E599">
            <v>275</v>
          </cell>
          <cell r="F599">
            <v>468</v>
          </cell>
        </row>
        <row r="600">
          <cell r="C600">
            <v>967</v>
          </cell>
        </row>
        <row r="600">
          <cell r="E600">
            <v>1122</v>
          </cell>
          <cell r="F600">
            <v>1066</v>
          </cell>
        </row>
        <row r="601">
          <cell r="C601">
            <v>299</v>
          </cell>
        </row>
        <row r="601">
          <cell r="E601">
            <v>315</v>
          </cell>
          <cell r="F601">
            <v>299</v>
          </cell>
        </row>
        <row r="602">
          <cell r="E602">
            <v>0</v>
          </cell>
          <cell r="F602">
            <v>0</v>
          </cell>
        </row>
        <row r="603">
          <cell r="E603">
            <v>0</v>
          </cell>
          <cell r="F603">
            <v>0</v>
          </cell>
        </row>
        <row r="604">
          <cell r="E604">
            <v>0</v>
          </cell>
          <cell r="F604">
            <v>0</v>
          </cell>
        </row>
        <row r="605">
          <cell r="E605">
            <v>0</v>
          </cell>
          <cell r="F605">
            <v>0</v>
          </cell>
        </row>
        <row r="606">
          <cell r="E606">
            <v>0</v>
          </cell>
          <cell r="F606">
            <v>0</v>
          </cell>
        </row>
        <row r="607">
          <cell r="E607">
            <v>0</v>
          </cell>
          <cell r="F607">
            <v>0</v>
          </cell>
        </row>
        <row r="608">
          <cell r="E608">
            <v>0</v>
          </cell>
          <cell r="F608">
            <v>0</v>
          </cell>
        </row>
        <row r="609">
          <cell r="E609">
            <v>0</v>
          </cell>
          <cell r="F609">
            <v>0</v>
          </cell>
        </row>
        <row r="610">
          <cell r="E610">
            <v>0</v>
          </cell>
          <cell r="F610">
            <v>0</v>
          </cell>
        </row>
        <row r="611">
          <cell r="E611">
            <v>0</v>
          </cell>
          <cell r="F611">
            <v>0</v>
          </cell>
        </row>
        <row r="612">
          <cell r="E612">
            <v>0</v>
          </cell>
          <cell r="F612">
            <v>0</v>
          </cell>
        </row>
        <row r="613">
          <cell r="C613">
            <v>346</v>
          </cell>
        </row>
        <row r="613">
          <cell r="E613">
            <v>194</v>
          </cell>
          <cell r="F613">
            <v>100</v>
          </cell>
        </row>
        <row r="614">
          <cell r="E614">
            <v>0</v>
          </cell>
          <cell r="F614">
            <v>0</v>
          </cell>
        </row>
        <row r="615">
          <cell r="C615">
            <v>1276</v>
          </cell>
        </row>
        <row r="615">
          <cell r="E615">
            <v>1613</v>
          </cell>
          <cell r="F615">
            <v>1716</v>
          </cell>
        </row>
        <row r="616">
          <cell r="E616">
            <v>224</v>
          </cell>
          <cell r="F616">
            <v>1086</v>
          </cell>
        </row>
        <row r="617">
          <cell r="C617">
            <v>1872</v>
          </cell>
        </row>
        <row r="617">
          <cell r="E617">
            <v>1726</v>
          </cell>
          <cell r="F617">
            <v>2086</v>
          </cell>
        </row>
        <row r="618">
          <cell r="C618">
            <v>276</v>
          </cell>
        </row>
        <row r="618">
          <cell r="E618">
            <v>112</v>
          </cell>
          <cell r="F618">
            <v>276</v>
          </cell>
        </row>
        <row r="619">
          <cell r="C619">
            <v>143</v>
          </cell>
        </row>
        <row r="619">
          <cell r="E619">
            <v>136</v>
          </cell>
          <cell r="F619">
            <v>156</v>
          </cell>
        </row>
        <row r="620">
          <cell r="E620">
            <v>0</v>
          </cell>
          <cell r="F620">
            <v>0</v>
          </cell>
        </row>
        <row r="621">
          <cell r="E621">
            <v>0</v>
          </cell>
          <cell r="F621">
            <v>0</v>
          </cell>
        </row>
        <row r="622">
          <cell r="E622">
            <v>0</v>
          </cell>
          <cell r="F622">
            <v>0</v>
          </cell>
        </row>
        <row r="623">
          <cell r="E623">
            <v>0</v>
          </cell>
          <cell r="F623">
            <v>0</v>
          </cell>
        </row>
        <row r="624">
          <cell r="C624">
            <v>6122</v>
          </cell>
        </row>
        <row r="624">
          <cell r="E624">
            <v>7594</v>
          </cell>
          <cell r="F624">
            <v>6358</v>
          </cell>
        </row>
        <row r="625">
          <cell r="C625">
            <v>159</v>
          </cell>
        </row>
        <row r="625">
          <cell r="E625">
            <v>89</v>
          </cell>
          <cell r="F625">
            <v>185</v>
          </cell>
        </row>
        <row r="626">
          <cell r="C626">
            <v>50</v>
          </cell>
        </row>
        <row r="626">
          <cell r="E626">
            <v>0</v>
          </cell>
          <cell r="F626">
            <v>0</v>
          </cell>
        </row>
        <row r="627">
          <cell r="C627">
            <v>701</v>
          </cell>
        </row>
        <row r="627">
          <cell r="E627">
            <v>550</v>
          </cell>
          <cell r="F627">
            <v>0</v>
          </cell>
        </row>
        <row r="628">
          <cell r="C628">
            <v>432</v>
          </cell>
        </row>
        <row r="628">
          <cell r="E628">
            <v>444</v>
          </cell>
          <cell r="F628">
            <v>483</v>
          </cell>
        </row>
        <row r="629">
          <cell r="C629">
            <v>947</v>
          </cell>
        </row>
        <row r="629">
          <cell r="E629">
            <v>893</v>
          </cell>
          <cell r="F629">
            <v>1026</v>
          </cell>
        </row>
        <row r="630">
          <cell r="E630">
            <v>0</v>
          </cell>
          <cell r="F630">
            <v>0</v>
          </cell>
        </row>
        <row r="631">
          <cell r="C631">
            <v>919</v>
          </cell>
        </row>
        <row r="631">
          <cell r="E631">
            <v>917</v>
          </cell>
          <cell r="F631">
            <v>965</v>
          </cell>
        </row>
        <row r="632">
          <cell r="C632">
            <v>4857</v>
          </cell>
        </row>
        <row r="632">
          <cell r="E632">
            <v>4807</v>
          </cell>
          <cell r="F632">
            <v>5814</v>
          </cell>
        </row>
        <row r="633">
          <cell r="E633">
            <v>0</v>
          </cell>
          <cell r="F633">
            <v>0</v>
          </cell>
        </row>
        <row r="634">
          <cell r="C634">
            <v>301</v>
          </cell>
        </row>
        <row r="634">
          <cell r="E634">
            <v>150</v>
          </cell>
          <cell r="F634">
            <v>100</v>
          </cell>
        </row>
        <row r="635">
          <cell r="E635">
            <v>151</v>
          </cell>
          <cell r="F635">
            <v>151</v>
          </cell>
        </row>
        <row r="636">
          <cell r="C636">
            <v>6888</v>
          </cell>
        </row>
        <row r="636">
          <cell r="E636">
            <v>6409</v>
          </cell>
          <cell r="F636">
            <v>7183</v>
          </cell>
        </row>
        <row r="637">
          <cell r="E637">
            <v>0</v>
          </cell>
          <cell r="F637">
            <v>0</v>
          </cell>
        </row>
        <row r="638">
          <cell r="C638">
            <v>2010</v>
          </cell>
        </row>
        <row r="638">
          <cell r="E638">
            <v>2954</v>
          </cell>
          <cell r="F638">
            <v>2172</v>
          </cell>
        </row>
        <row r="639">
          <cell r="E639">
            <v>0</v>
          </cell>
          <cell r="F639">
            <v>0</v>
          </cell>
        </row>
        <row r="640">
          <cell r="E640">
            <v>0</v>
          </cell>
          <cell r="F640">
            <v>0</v>
          </cell>
        </row>
        <row r="641">
          <cell r="C641">
            <v>91</v>
          </cell>
        </row>
        <row r="641">
          <cell r="E641">
            <v>14</v>
          </cell>
          <cell r="F641">
            <v>88</v>
          </cell>
        </row>
        <row r="642">
          <cell r="E642">
            <v>0</v>
          </cell>
          <cell r="F642">
            <v>0</v>
          </cell>
        </row>
        <row r="643">
          <cell r="C643">
            <v>71</v>
          </cell>
        </row>
        <row r="643">
          <cell r="E643">
            <v>85</v>
          </cell>
          <cell r="F643">
            <v>86</v>
          </cell>
        </row>
        <row r="644">
          <cell r="E644">
            <v>0</v>
          </cell>
          <cell r="F644">
            <v>0</v>
          </cell>
        </row>
        <row r="645">
          <cell r="E645">
            <v>0</v>
          </cell>
          <cell r="F645">
            <v>0</v>
          </cell>
        </row>
        <row r="646">
          <cell r="E646">
            <v>0</v>
          </cell>
          <cell r="F646">
            <v>0</v>
          </cell>
        </row>
        <row r="647">
          <cell r="E647">
            <v>0</v>
          </cell>
          <cell r="F647">
            <v>0</v>
          </cell>
        </row>
        <row r="648">
          <cell r="C648">
            <v>409</v>
          </cell>
        </row>
        <row r="648">
          <cell r="E648">
            <v>396</v>
          </cell>
          <cell r="F648">
            <v>442</v>
          </cell>
        </row>
        <row r="649">
          <cell r="E649">
            <v>73</v>
          </cell>
          <cell r="F649">
            <v>0</v>
          </cell>
        </row>
        <row r="650">
          <cell r="C650">
            <v>313</v>
          </cell>
        </row>
        <row r="650">
          <cell r="E650">
            <v>266</v>
          </cell>
          <cell r="F650">
            <v>525</v>
          </cell>
        </row>
        <row r="651">
          <cell r="E651">
            <v>0</v>
          </cell>
          <cell r="F651">
            <v>0</v>
          </cell>
        </row>
        <row r="652">
          <cell r="E652">
            <v>0</v>
          </cell>
          <cell r="F652">
            <v>0</v>
          </cell>
        </row>
        <row r="653">
          <cell r="E653">
            <v>0</v>
          </cell>
          <cell r="F653">
            <v>0</v>
          </cell>
        </row>
        <row r="654">
          <cell r="E654">
            <v>60</v>
          </cell>
          <cell r="F654">
            <v>0</v>
          </cell>
        </row>
        <row r="655">
          <cell r="E655">
            <v>0</v>
          </cell>
          <cell r="F655">
            <v>0</v>
          </cell>
        </row>
        <row r="656">
          <cell r="E656">
            <v>0</v>
          </cell>
          <cell r="F656">
            <v>20</v>
          </cell>
        </row>
        <row r="657">
          <cell r="E657">
            <v>0</v>
          </cell>
          <cell r="F657">
            <v>0</v>
          </cell>
        </row>
        <row r="658">
          <cell r="E658">
            <v>0</v>
          </cell>
          <cell r="F658">
            <v>0</v>
          </cell>
        </row>
        <row r="659">
          <cell r="E659">
            <v>0</v>
          </cell>
          <cell r="F659">
            <v>0</v>
          </cell>
        </row>
        <row r="660">
          <cell r="E660">
            <v>0</v>
          </cell>
          <cell r="F660">
            <v>0</v>
          </cell>
        </row>
        <row r="661">
          <cell r="E661">
            <v>0</v>
          </cell>
          <cell r="F661">
            <v>0</v>
          </cell>
        </row>
        <row r="662">
          <cell r="E662">
            <v>2206</v>
          </cell>
          <cell r="F662">
            <v>0</v>
          </cell>
        </row>
        <row r="663">
          <cell r="C663">
            <v>188</v>
          </cell>
        </row>
        <row r="663">
          <cell r="E663">
            <v>385</v>
          </cell>
          <cell r="F663">
            <v>7</v>
          </cell>
        </row>
        <row r="664">
          <cell r="C664">
            <v>0</v>
          </cell>
        </row>
        <row r="664">
          <cell r="E664">
            <v>0</v>
          </cell>
          <cell r="F664">
            <v>0</v>
          </cell>
        </row>
        <row r="665">
          <cell r="C665">
            <v>0</v>
          </cell>
        </row>
        <row r="665">
          <cell r="E665">
            <v>0</v>
          </cell>
          <cell r="F665">
            <v>0</v>
          </cell>
        </row>
        <row r="666">
          <cell r="C666">
            <v>0</v>
          </cell>
        </row>
        <row r="666">
          <cell r="E666">
            <v>0</v>
          </cell>
          <cell r="F666">
            <v>0</v>
          </cell>
        </row>
        <row r="667">
          <cell r="C667">
            <v>0</v>
          </cell>
        </row>
        <row r="667">
          <cell r="E667">
            <v>0</v>
          </cell>
          <cell r="F667">
            <v>0</v>
          </cell>
        </row>
        <row r="668">
          <cell r="C668">
            <v>0</v>
          </cell>
        </row>
        <row r="668">
          <cell r="E668">
            <v>0</v>
          </cell>
          <cell r="F668">
            <v>0</v>
          </cell>
        </row>
        <row r="669">
          <cell r="C669">
            <v>0</v>
          </cell>
        </row>
        <row r="669">
          <cell r="E669">
            <v>0</v>
          </cell>
          <cell r="F669">
            <v>0</v>
          </cell>
        </row>
        <row r="670">
          <cell r="C670">
            <v>0</v>
          </cell>
        </row>
        <row r="670">
          <cell r="E670">
            <v>0</v>
          </cell>
          <cell r="F670">
            <v>0</v>
          </cell>
        </row>
        <row r="671">
          <cell r="C671">
            <v>0</v>
          </cell>
        </row>
        <row r="671">
          <cell r="E671">
            <v>0</v>
          </cell>
          <cell r="F671">
            <v>0</v>
          </cell>
        </row>
        <row r="672">
          <cell r="C672">
            <v>32</v>
          </cell>
        </row>
        <row r="672">
          <cell r="E672">
            <v>70</v>
          </cell>
          <cell r="F672">
            <v>315</v>
          </cell>
        </row>
        <row r="673">
          <cell r="E673">
            <v>0</v>
          </cell>
          <cell r="F673">
            <v>0</v>
          </cell>
        </row>
        <row r="674">
          <cell r="E674">
            <v>0</v>
          </cell>
          <cell r="F674">
            <v>0</v>
          </cell>
        </row>
        <row r="675">
          <cell r="E675">
            <v>0</v>
          </cell>
          <cell r="F675">
            <v>0</v>
          </cell>
        </row>
        <row r="676">
          <cell r="C676">
            <v>1708</v>
          </cell>
        </row>
        <row r="676">
          <cell r="E676">
            <v>2092</v>
          </cell>
          <cell r="F676">
            <v>0</v>
          </cell>
        </row>
        <row r="677">
          <cell r="C677">
            <v>0</v>
          </cell>
        </row>
        <row r="677">
          <cell r="E677">
            <v>329</v>
          </cell>
          <cell r="F677">
            <v>0</v>
          </cell>
        </row>
        <row r="678">
          <cell r="C678">
            <v>0</v>
          </cell>
        </row>
        <row r="678">
          <cell r="E678">
            <v>0</v>
          </cell>
          <cell r="F678">
            <v>0</v>
          </cell>
        </row>
        <row r="679">
          <cell r="C679">
            <v>0</v>
          </cell>
        </row>
        <row r="679">
          <cell r="E679">
            <v>0</v>
          </cell>
          <cell r="F679">
            <v>0</v>
          </cell>
        </row>
        <row r="680">
          <cell r="C680">
            <v>0</v>
          </cell>
        </row>
        <row r="680">
          <cell r="E680">
            <v>0</v>
          </cell>
          <cell r="F680">
            <v>0</v>
          </cell>
        </row>
        <row r="681">
          <cell r="C681">
            <v>0</v>
          </cell>
        </row>
        <row r="681">
          <cell r="E681">
            <v>0</v>
          </cell>
          <cell r="F681">
            <v>0</v>
          </cell>
        </row>
        <row r="682">
          <cell r="C682">
            <v>0</v>
          </cell>
        </row>
        <row r="682">
          <cell r="E682">
            <v>0</v>
          </cell>
          <cell r="F682">
            <v>0</v>
          </cell>
        </row>
        <row r="683">
          <cell r="C683">
            <v>0</v>
          </cell>
        </row>
        <row r="683">
          <cell r="E683">
            <v>0</v>
          </cell>
          <cell r="F683">
            <v>0</v>
          </cell>
        </row>
        <row r="684">
          <cell r="C684">
            <v>405</v>
          </cell>
        </row>
        <row r="684">
          <cell r="E684">
            <v>2781</v>
          </cell>
          <cell r="F684">
            <v>343</v>
          </cell>
        </row>
        <row r="685">
          <cell r="C685">
            <v>90</v>
          </cell>
        </row>
        <row r="685">
          <cell r="E685">
            <v>218</v>
          </cell>
          <cell r="F685">
            <v>90</v>
          </cell>
        </row>
        <row r="686">
          <cell r="C686">
            <v>20</v>
          </cell>
        </row>
        <row r="686">
          <cell r="E686">
            <v>2</v>
          </cell>
          <cell r="F686">
            <v>0</v>
          </cell>
        </row>
        <row r="687">
          <cell r="C687">
            <v>0</v>
          </cell>
        </row>
        <row r="687">
          <cell r="E687">
            <v>0</v>
          </cell>
          <cell r="F687">
            <v>0</v>
          </cell>
        </row>
        <row r="688">
          <cell r="C688">
            <v>0</v>
          </cell>
        </row>
        <row r="688">
          <cell r="E688">
            <v>0</v>
          </cell>
          <cell r="F688">
            <v>0</v>
          </cell>
        </row>
        <row r="689">
          <cell r="C689">
            <v>0</v>
          </cell>
        </row>
        <row r="689">
          <cell r="E689">
            <v>0</v>
          </cell>
          <cell r="F689">
            <v>0</v>
          </cell>
        </row>
        <row r="690">
          <cell r="C690">
            <v>0</v>
          </cell>
        </row>
        <row r="690">
          <cell r="E690">
            <v>0</v>
          </cell>
          <cell r="F690">
            <v>0</v>
          </cell>
        </row>
        <row r="691">
          <cell r="C691">
            <v>0</v>
          </cell>
        </row>
        <row r="691">
          <cell r="E691">
            <v>0</v>
          </cell>
          <cell r="F691">
            <v>0</v>
          </cell>
        </row>
        <row r="692">
          <cell r="C692">
            <v>0</v>
          </cell>
        </row>
        <row r="692">
          <cell r="E692">
            <v>0</v>
          </cell>
          <cell r="F692">
            <v>0</v>
          </cell>
        </row>
        <row r="693">
          <cell r="C693">
            <v>0</v>
          </cell>
        </row>
        <row r="693">
          <cell r="E693">
            <v>0</v>
          </cell>
          <cell r="F693">
            <v>0</v>
          </cell>
        </row>
        <row r="694">
          <cell r="C694">
            <v>0</v>
          </cell>
        </row>
        <row r="694">
          <cell r="E694">
            <v>0</v>
          </cell>
          <cell r="F694">
            <v>0</v>
          </cell>
        </row>
        <row r="695">
          <cell r="C695">
            <v>0</v>
          </cell>
        </row>
        <row r="695">
          <cell r="E695">
            <v>0</v>
          </cell>
          <cell r="F695">
            <v>0</v>
          </cell>
        </row>
        <row r="696">
          <cell r="C696">
            <v>0</v>
          </cell>
        </row>
        <row r="696">
          <cell r="E696">
            <v>0</v>
          </cell>
          <cell r="F696">
            <v>0</v>
          </cell>
        </row>
        <row r="697">
          <cell r="C697">
            <v>0</v>
          </cell>
        </row>
        <row r="697">
          <cell r="E697">
            <v>0</v>
          </cell>
          <cell r="F697">
            <v>0</v>
          </cell>
        </row>
        <row r="698">
          <cell r="C698">
            <v>0</v>
          </cell>
        </row>
        <row r="698">
          <cell r="E698">
            <v>0</v>
          </cell>
          <cell r="F698">
            <v>0</v>
          </cell>
        </row>
        <row r="699">
          <cell r="C699">
            <v>0</v>
          </cell>
        </row>
        <row r="699">
          <cell r="E699">
            <v>0</v>
          </cell>
          <cell r="F699">
            <v>0</v>
          </cell>
        </row>
        <row r="700">
          <cell r="C700">
            <v>0</v>
          </cell>
        </row>
        <row r="700">
          <cell r="E700">
            <v>0</v>
          </cell>
          <cell r="F700">
            <v>0</v>
          </cell>
        </row>
        <row r="701">
          <cell r="C701">
            <v>0</v>
          </cell>
        </row>
        <row r="701">
          <cell r="E701">
            <v>0</v>
          </cell>
          <cell r="F701">
            <v>0</v>
          </cell>
        </row>
        <row r="702">
          <cell r="C702">
            <v>0</v>
          </cell>
        </row>
        <row r="702">
          <cell r="E702">
            <v>0</v>
          </cell>
          <cell r="F702">
            <v>0</v>
          </cell>
        </row>
        <row r="703">
          <cell r="C703">
            <v>0</v>
          </cell>
        </row>
        <row r="703">
          <cell r="E703">
            <v>0</v>
          </cell>
          <cell r="F703">
            <v>0</v>
          </cell>
        </row>
        <row r="704">
          <cell r="C704">
            <v>0</v>
          </cell>
        </row>
        <row r="704">
          <cell r="E704">
            <v>0</v>
          </cell>
          <cell r="F704">
            <v>0</v>
          </cell>
        </row>
        <row r="705">
          <cell r="C705">
            <v>0</v>
          </cell>
        </row>
        <row r="705">
          <cell r="E705">
            <v>0</v>
          </cell>
          <cell r="F705">
            <v>0</v>
          </cell>
        </row>
        <row r="706">
          <cell r="C706">
            <v>0</v>
          </cell>
        </row>
        <row r="706">
          <cell r="E706">
            <v>0</v>
          </cell>
          <cell r="F706">
            <v>0</v>
          </cell>
        </row>
        <row r="707">
          <cell r="C707">
            <v>0</v>
          </cell>
        </row>
        <row r="707">
          <cell r="E707">
            <v>0</v>
          </cell>
          <cell r="F707">
            <v>0</v>
          </cell>
        </row>
        <row r="708">
          <cell r="C708">
            <v>0</v>
          </cell>
        </row>
        <row r="708">
          <cell r="E708">
            <v>0</v>
          </cell>
          <cell r="F708">
            <v>0</v>
          </cell>
        </row>
        <row r="709">
          <cell r="C709">
            <v>0</v>
          </cell>
        </row>
        <row r="709">
          <cell r="E709">
            <v>0</v>
          </cell>
          <cell r="F709">
            <v>0</v>
          </cell>
        </row>
        <row r="710">
          <cell r="C710">
            <v>0</v>
          </cell>
        </row>
        <row r="710">
          <cell r="E710">
            <v>0</v>
          </cell>
          <cell r="F710">
            <v>0</v>
          </cell>
        </row>
        <row r="711">
          <cell r="C711">
            <v>0</v>
          </cell>
        </row>
        <row r="711">
          <cell r="E711">
            <v>0</v>
          </cell>
          <cell r="F711">
            <v>0</v>
          </cell>
        </row>
        <row r="712">
          <cell r="C712">
            <v>0</v>
          </cell>
        </row>
        <row r="712">
          <cell r="E712">
            <v>0</v>
          </cell>
          <cell r="F712">
            <v>0</v>
          </cell>
        </row>
        <row r="713">
          <cell r="C713">
            <v>0</v>
          </cell>
        </row>
        <row r="713">
          <cell r="E713">
            <v>0</v>
          </cell>
          <cell r="F713">
            <v>0</v>
          </cell>
        </row>
        <row r="714">
          <cell r="C714">
            <v>0</v>
          </cell>
        </row>
        <row r="714">
          <cell r="E714">
            <v>0</v>
          </cell>
          <cell r="F714">
            <v>0</v>
          </cell>
        </row>
        <row r="715">
          <cell r="C715">
            <v>0</v>
          </cell>
        </row>
        <row r="715">
          <cell r="E715">
            <v>0</v>
          </cell>
          <cell r="F715">
            <v>0</v>
          </cell>
        </row>
        <row r="716">
          <cell r="C716">
            <v>0</v>
          </cell>
        </row>
        <row r="716">
          <cell r="E716">
            <v>0</v>
          </cell>
          <cell r="F716">
            <v>0</v>
          </cell>
        </row>
        <row r="717">
          <cell r="C717">
            <v>0</v>
          </cell>
        </row>
        <row r="717">
          <cell r="E717">
            <v>0</v>
          </cell>
          <cell r="F717">
            <v>0</v>
          </cell>
        </row>
        <row r="718">
          <cell r="C718">
            <v>0</v>
          </cell>
        </row>
        <row r="718">
          <cell r="E718">
            <v>0</v>
          </cell>
          <cell r="F718">
            <v>0</v>
          </cell>
        </row>
        <row r="719">
          <cell r="C719">
            <v>0</v>
          </cell>
        </row>
        <row r="719">
          <cell r="E719">
            <v>0</v>
          </cell>
          <cell r="F719">
            <v>0</v>
          </cell>
        </row>
        <row r="720">
          <cell r="C720">
            <v>0</v>
          </cell>
        </row>
        <row r="720">
          <cell r="E720">
            <v>0</v>
          </cell>
          <cell r="F720">
            <v>0</v>
          </cell>
        </row>
        <row r="721">
          <cell r="C721">
            <v>200</v>
          </cell>
        </row>
        <row r="721">
          <cell r="E721">
            <v>212</v>
          </cell>
          <cell r="F721">
            <v>201</v>
          </cell>
        </row>
        <row r="722">
          <cell r="E722">
            <v>0</v>
          </cell>
          <cell r="F722">
            <v>0</v>
          </cell>
        </row>
        <row r="723">
          <cell r="E723">
            <v>0</v>
          </cell>
          <cell r="F723">
            <v>0</v>
          </cell>
        </row>
        <row r="724">
          <cell r="C724">
            <v>313</v>
          </cell>
        </row>
        <row r="724">
          <cell r="E724">
            <v>133</v>
          </cell>
          <cell r="F724">
            <v>204</v>
          </cell>
        </row>
        <row r="725">
          <cell r="E725">
            <v>0</v>
          </cell>
          <cell r="F725">
            <v>0</v>
          </cell>
        </row>
        <row r="726">
          <cell r="E726">
            <v>0</v>
          </cell>
          <cell r="F726">
            <v>0</v>
          </cell>
        </row>
        <row r="727">
          <cell r="E727">
            <v>0</v>
          </cell>
          <cell r="F727">
            <v>0</v>
          </cell>
        </row>
        <row r="728">
          <cell r="E728">
            <v>0</v>
          </cell>
          <cell r="F728">
            <v>0</v>
          </cell>
        </row>
        <row r="729">
          <cell r="E729">
            <v>0</v>
          </cell>
          <cell r="F729">
            <v>0</v>
          </cell>
        </row>
        <row r="730">
          <cell r="C730">
            <v>572</v>
          </cell>
        </row>
        <row r="730">
          <cell r="E730">
            <v>833</v>
          </cell>
          <cell r="F730">
            <v>518</v>
          </cell>
        </row>
        <row r="731">
          <cell r="C731">
            <v>93</v>
          </cell>
        </row>
        <row r="731">
          <cell r="E731">
            <v>130</v>
          </cell>
          <cell r="F731">
            <v>104</v>
          </cell>
        </row>
        <row r="732">
          <cell r="E732">
            <v>2417</v>
          </cell>
          <cell r="F732">
            <v>0</v>
          </cell>
        </row>
        <row r="733">
          <cell r="C733">
            <v>1123</v>
          </cell>
        </row>
        <row r="733">
          <cell r="E733">
            <v>1723</v>
          </cell>
          <cell r="F733">
            <v>1123</v>
          </cell>
        </row>
        <row r="734">
          <cell r="C734">
            <v>1763</v>
          </cell>
        </row>
        <row r="734">
          <cell r="E734">
            <v>1975</v>
          </cell>
          <cell r="F734">
            <v>3157</v>
          </cell>
        </row>
        <row r="735">
          <cell r="C735">
            <v>0</v>
          </cell>
        </row>
        <row r="735">
          <cell r="E735">
            <v>0</v>
          </cell>
          <cell r="F735">
            <v>0</v>
          </cell>
        </row>
        <row r="736">
          <cell r="C736">
            <v>0</v>
          </cell>
        </row>
        <row r="736">
          <cell r="E736">
            <v>0</v>
          </cell>
          <cell r="F736">
            <v>0</v>
          </cell>
        </row>
        <row r="737">
          <cell r="C737">
            <v>0</v>
          </cell>
        </row>
        <row r="737">
          <cell r="E737">
            <v>0</v>
          </cell>
          <cell r="F737">
            <v>0</v>
          </cell>
        </row>
        <row r="738">
          <cell r="C738">
            <v>168</v>
          </cell>
        </row>
        <row r="738">
          <cell r="E738">
            <v>153</v>
          </cell>
          <cell r="F738">
            <v>163</v>
          </cell>
        </row>
        <row r="739">
          <cell r="C739">
            <v>763</v>
          </cell>
        </row>
        <row r="739">
          <cell r="E739">
            <v>619</v>
          </cell>
          <cell r="F739">
            <v>109</v>
          </cell>
        </row>
        <row r="740">
          <cell r="C740">
            <v>0</v>
          </cell>
        </row>
        <row r="740">
          <cell r="E740">
            <v>0</v>
          </cell>
          <cell r="F740">
            <v>0</v>
          </cell>
        </row>
        <row r="741">
          <cell r="C741">
            <v>0</v>
          </cell>
        </row>
        <row r="741">
          <cell r="E741">
            <v>0</v>
          </cell>
          <cell r="F741">
            <v>0</v>
          </cell>
        </row>
        <row r="742">
          <cell r="C742">
            <v>0</v>
          </cell>
        </row>
        <row r="742">
          <cell r="E742">
            <v>2</v>
          </cell>
          <cell r="F742">
            <v>0</v>
          </cell>
        </row>
        <row r="743">
          <cell r="C743">
            <v>0</v>
          </cell>
        </row>
        <row r="743">
          <cell r="E743">
            <v>0</v>
          </cell>
          <cell r="F743">
            <v>0</v>
          </cell>
        </row>
        <row r="744">
          <cell r="C744">
            <v>0</v>
          </cell>
        </row>
        <row r="744">
          <cell r="E744">
            <v>0</v>
          </cell>
          <cell r="F744">
            <v>0</v>
          </cell>
        </row>
        <row r="745">
          <cell r="C745">
            <v>0</v>
          </cell>
        </row>
        <row r="745">
          <cell r="E745">
            <v>149</v>
          </cell>
          <cell r="F745">
            <v>0</v>
          </cell>
        </row>
        <row r="746">
          <cell r="C746">
            <v>10344</v>
          </cell>
        </row>
        <row r="746">
          <cell r="E746">
            <v>10344</v>
          </cell>
          <cell r="F746">
            <v>10305</v>
          </cell>
        </row>
        <row r="747">
          <cell r="E747">
            <v>0</v>
          </cell>
          <cell r="F747">
            <v>0</v>
          </cell>
        </row>
        <row r="748">
          <cell r="C748">
            <v>3552</v>
          </cell>
        </row>
        <row r="748">
          <cell r="E748">
            <v>6191</v>
          </cell>
          <cell r="F748">
            <v>929</v>
          </cell>
        </row>
        <row r="749">
          <cell r="C749">
            <v>547</v>
          </cell>
        </row>
        <row r="749">
          <cell r="E749">
            <v>68</v>
          </cell>
          <cell r="F749">
            <v>1104</v>
          </cell>
        </row>
        <row r="750">
          <cell r="C750">
            <v>0</v>
          </cell>
        </row>
        <row r="750">
          <cell r="E750">
            <v>0</v>
          </cell>
          <cell r="F750">
            <v>0</v>
          </cell>
        </row>
        <row r="751">
          <cell r="C751">
            <v>0</v>
          </cell>
        </row>
        <row r="751">
          <cell r="E751">
            <v>20</v>
          </cell>
          <cell r="F751">
            <v>0</v>
          </cell>
        </row>
        <row r="752">
          <cell r="C752">
            <v>0</v>
          </cell>
        </row>
        <row r="752">
          <cell r="E752">
            <v>0</v>
          </cell>
          <cell r="F752">
            <v>0</v>
          </cell>
        </row>
        <row r="753">
          <cell r="C753">
            <v>0</v>
          </cell>
        </row>
        <row r="753">
          <cell r="E753">
            <v>0</v>
          </cell>
          <cell r="F753">
            <v>0</v>
          </cell>
        </row>
        <row r="754">
          <cell r="C754">
            <v>0</v>
          </cell>
        </row>
        <row r="754">
          <cell r="E754">
            <v>0</v>
          </cell>
          <cell r="F754">
            <v>0</v>
          </cell>
        </row>
        <row r="755">
          <cell r="C755">
            <v>0</v>
          </cell>
        </row>
        <row r="755">
          <cell r="E755">
            <v>0</v>
          </cell>
          <cell r="F755">
            <v>0</v>
          </cell>
        </row>
        <row r="756">
          <cell r="C756">
            <v>0</v>
          </cell>
        </row>
        <row r="756">
          <cell r="E756">
            <v>217</v>
          </cell>
          <cell r="F756">
            <v>0</v>
          </cell>
        </row>
        <row r="757">
          <cell r="C757">
            <v>603</v>
          </cell>
        </row>
        <row r="757">
          <cell r="E757">
            <v>696</v>
          </cell>
          <cell r="F757">
            <v>490</v>
          </cell>
        </row>
        <row r="758">
          <cell r="E758">
            <v>0</v>
          </cell>
          <cell r="F758">
            <v>0</v>
          </cell>
        </row>
        <row r="759">
          <cell r="C759">
            <v>12</v>
          </cell>
        </row>
        <row r="759">
          <cell r="E759">
            <v>0</v>
          </cell>
          <cell r="F759">
            <v>0</v>
          </cell>
        </row>
        <row r="760">
          <cell r="E760">
            <v>0</v>
          </cell>
          <cell r="F760">
            <v>0</v>
          </cell>
        </row>
        <row r="761">
          <cell r="C761">
            <v>524</v>
          </cell>
        </row>
        <row r="761">
          <cell r="E761">
            <v>598</v>
          </cell>
          <cell r="F761">
            <v>735</v>
          </cell>
        </row>
        <row r="762">
          <cell r="C762">
            <v>0</v>
          </cell>
        </row>
        <row r="762">
          <cell r="E762">
            <v>9</v>
          </cell>
          <cell r="F762">
            <v>0</v>
          </cell>
        </row>
        <row r="763">
          <cell r="C763">
            <v>0</v>
          </cell>
        </row>
        <row r="763">
          <cell r="E763">
            <v>0</v>
          </cell>
          <cell r="F763">
            <v>0</v>
          </cell>
        </row>
        <row r="764">
          <cell r="C764">
            <v>0</v>
          </cell>
        </row>
        <row r="764">
          <cell r="E764">
            <v>0</v>
          </cell>
          <cell r="F764">
            <v>0</v>
          </cell>
        </row>
        <row r="765">
          <cell r="C765">
            <v>0</v>
          </cell>
        </row>
        <row r="765">
          <cell r="E765">
            <v>0</v>
          </cell>
          <cell r="F765">
            <v>0</v>
          </cell>
        </row>
        <row r="766">
          <cell r="C766">
            <v>0</v>
          </cell>
        </row>
        <row r="766">
          <cell r="E766">
            <v>3</v>
          </cell>
          <cell r="F766">
            <v>0</v>
          </cell>
        </row>
        <row r="767">
          <cell r="C767">
            <v>105</v>
          </cell>
        </row>
        <row r="767">
          <cell r="E767">
            <v>117</v>
          </cell>
          <cell r="F767">
            <v>109</v>
          </cell>
        </row>
        <row r="768">
          <cell r="C768">
            <v>9</v>
          </cell>
        </row>
        <row r="768">
          <cell r="F768">
            <v>0</v>
          </cell>
        </row>
        <row r="769">
          <cell r="C769">
            <v>0</v>
          </cell>
        </row>
        <row r="769">
          <cell r="E769">
            <v>0</v>
          </cell>
          <cell r="F769">
            <v>0</v>
          </cell>
        </row>
        <row r="770">
          <cell r="C770">
            <v>0</v>
          </cell>
        </row>
        <row r="770">
          <cell r="E770">
            <v>0</v>
          </cell>
          <cell r="F770">
            <v>0</v>
          </cell>
        </row>
        <row r="771">
          <cell r="C771">
            <v>0</v>
          </cell>
        </row>
        <row r="771">
          <cell r="E771">
            <v>0</v>
          </cell>
          <cell r="F771">
            <v>0</v>
          </cell>
        </row>
        <row r="772">
          <cell r="C772">
            <v>0</v>
          </cell>
        </row>
        <row r="772">
          <cell r="E772">
            <v>0</v>
          </cell>
          <cell r="F772">
            <v>0</v>
          </cell>
        </row>
        <row r="773">
          <cell r="C773">
            <v>0</v>
          </cell>
        </row>
        <row r="773">
          <cell r="E773">
            <v>0</v>
          </cell>
          <cell r="F773">
            <v>0</v>
          </cell>
        </row>
        <row r="774">
          <cell r="C774">
            <v>0</v>
          </cell>
        </row>
        <row r="774">
          <cell r="E774">
            <v>0</v>
          </cell>
          <cell r="F774">
            <v>0</v>
          </cell>
        </row>
        <row r="775">
          <cell r="C775">
            <v>20</v>
          </cell>
        </row>
        <row r="775">
          <cell r="E775">
            <v>18</v>
          </cell>
          <cell r="F775">
            <v>0</v>
          </cell>
        </row>
        <row r="776">
          <cell r="C776">
            <v>0</v>
          </cell>
        </row>
        <row r="776">
          <cell r="E776">
            <v>0</v>
          </cell>
          <cell r="F776">
            <v>0</v>
          </cell>
        </row>
        <row r="777">
          <cell r="C777">
            <v>0</v>
          </cell>
        </row>
        <row r="777">
          <cell r="E777">
            <v>0</v>
          </cell>
          <cell r="F777">
            <v>0</v>
          </cell>
        </row>
        <row r="778">
          <cell r="C778">
            <v>0</v>
          </cell>
        </row>
        <row r="778">
          <cell r="E778">
            <v>0</v>
          </cell>
          <cell r="F778">
            <v>0</v>
          </cell>
        </row>
        <row r="779">
          <cell r="C779">
            <v>486</v>
          </cell>
        </row>
        <row r="779">
          <cell r="E779">
            <v>489</v>
          </cell>
          <cell r="F779">
            <v>252</v>
          </cell>
        </row>
        <row r="780">
          <cell r="C780">
            <v>209</v>
          </cell>
        </row>
        <row r="780">
          <cell r="E780">
            <v>250</v>
          </cell>
          <cell r="F780">
            <v>228</v>
          </cell>
        </row>
        <row r="781">
          <cell r="C781">
            <v>0</v>
          </cell>
        </row>
        <row r="781">
          <cell r="E781">
            <v>0</v>
          </cell>
          <cell r="F781">
            <v>0</v>
          </cell>
        </row>
        <row r="782">
          <cell r="C782">
            <v>0</v>
          </cell>
        </row>
        <row r="782">
          <cell r="E782">
            <v>0</v>
          </cell>
          <cell r="F782">
            <v>0</v>
          </cell>
        </row>
        <row r="783">
          <cell r="C783">
            <v>1649</v>
          </cell>
        </row>
        <row r="783">
          <cell r="E783">
            <v>1510</v>
          </cell>
          <cell r="F783">
            <v>1742</v>
          </cell>
        </row>
        <row r="784">
          <cell r="C784">
            <v>200</v>
          </cell>
        </row>
        <row r="784">
          <cell r="E784">
            <v>0</v>
          </cell>
          <cell r="F784">
            <v>200</v>
          </cell>
        </row>
        <row r="785">
          <cell r="C785">
            <v>0</v>
          </cell>
        </row>
        <row r="785">
          <cell r="E785">
            <v>0</v>
          </cell>
          <cell r="F785">
            <v>0</v>
          </cell>
        </row>
        <row r="786">
          <cell r="C786">
            <v>0</v>
          </cell>
        </row>
        <row r="786">
          <cell r="E786">
            <v>0</v>
          </cell>
          <cell r="F786">
            <v>0</v>
          </cell>
        </row>
        <row r="787">
          <cell r="C787">
            <v>0</v>
          </cell>
        </row>
        <row r="787">
          <cell r="E787">
            <v>0</v>
          </cell>
          <cell r="F787">
            <v>0</v>
          </cell>
        </row>
        <row r="788">
          <cell r="C788">
            <v>0</v>
          </cell>
        </row>
        <row r="788">
          <cell r="E788">
            <v>0</v>
          </cell>
          <cell r="F788">
            <v>0</v>
          </cell>
        </row>
        <row r="789">
          <cell r="C789">
            <v>260</v>
          </cell>
        </row>
        <row r="789">
          <cell r="E789">
            <v>109</v>
          </cell>
          <cell r="F789">
            <v>260</v>
          </cell>
        </row>
        <row r="790">
          <cell r="E790">
            <v>0</v>
          </cell>
          <cell r="F790">
            <v>0</v>
          </cell>
        </row>
        <row r="791">
          <cell r="C791">
            <v>0</v>
          </cell>
        </row>
        <row r="791">
          <cell r="E791">
            <v>0</v>
          </cell>
          <cell r="F791">
            <v>0</v>
          </cell>
        </row>
        <row r="792">
          <cell r="C792">
            <v>0</v>
          </cell>
        </row>
        <row r="792">
          <cell r="E792">
            <v>0</v>
          </cell>
          <cell r="F792">
            <v>0</v>
          </cell>
        </row>
        <row r="793">
          <cell r="C793">
            <v>0</v>
          </cell>
        </row>
        <row r="793">
          <cell r="E793">
            <v>0</v>
          </cell>
          <cell r="F793">
            <v>0</v>
          </cell>
        </row>
        <row r="794">
          <cell r="C794">
            <v>0</v>
          </cell>
        </row>
        <row r="794">
          <cell r="E794">
            <v>0</v>
          </cell>
          <cell r="F794">
            <v>0</v>
          </cell>
        </row>
        <row r="795">
          <cell r="C795">
            <v>0</v>
          </cell>
        </row>
        <row r="795">
          <cell r="E795">
            <v>29</v>
          </cell>
          <cell r="F795">
            <v>0</v>
          </cell>
        </row>
        <row r="796">
          <cell r="C796">
            <v>0</v>
          </cell>
        </row>
        <row r="796">
          <cell r="E796">
            <v>0</v>
          </cell>
          <cell r="F796">
            <v>0</v>
          </cell>
        </row>
        <row r="797">
          <cell r="C797">
            <v>0</v>
          </cell>
        </row>
        <row r="797">
          <cell r="E797">
            <v>0</v>
          </cell>
          <cell r="F797">
            <v>0</v>
          </cell>
        </row>
        <row r="798">
          <cell r="C798">
            <v>0</v>
          </cell>
        </row>
        <row r="798">
          <cell r="E798">
            <v>4819</v>
          </cell>
          <cell r="F798">
            <v>0</v>
          </cell>
        </row>
        <row r="799">
          <cell r="C799">
            <v>1191</v>
          </cell>
        </row>
        <row r="799">
          <cell r="E799">
            <v>2424</v>
          </cell>
          <cell r="F799">
            <v>0</v>
          </cell>
        </row>
        <row r="800">
          <cell r="E800">
            <v>0</v>
          </cell>
          <cell r="F800">
            <v>0</v>
          </cell>
        </row>
        <row r="801">
          <cell r="E801">
            <v>0</v>
          </cell>
          <cell r="F801">
            <v>0</v>
          </cell>
        </row>
        <row r="802">
          <cell r="E802">
            <v>0</v>
          </cell>
          <cell r="F802">
            <v>0</v>
          </cell>
        </row>
        <row r="803">
          <cell r="C803">
            <v>171</v>
          </cell>
        </row>
        <row r="803">
          <cell r="E803">
            <v>9</v>
          </cell>
          <cell r="F803">
            <v>246</v>
          </cell>
        </row>
        <row r="804">
          <cell r="C804">
            <v>0</v>
          </cell>
        </row>
        <row r="804">
          <cell r="E804">
            <v>0</v>
          </cell>
          <cell r="F804">
            <v>0</v>
          </cell>
        </row>
        <row r="805">
          <cell r="C805">
            <v>0</v>
          </cell>
        </row>
        <row r="805">
          <cell r="E805">
            <v>0</v>
          </cell>
          <cell r="F805">
            <v>0</v>
          </cell>
        </row>
        <row r="806">
          <cell r="C806">
            <v>29</v>
          </cell>
        </row>
        <row r="806">
          <cell r="E806">
            <v>9</v>
          </cell>
          <cell r="F806">
            <v>33</v>
          </cell>
        </row>
        <row r="807">
          <cell r="C807">
            <v>625</v>
          </cell>
        </row>
        <row r="807">
          <cell r="E807">
            <v>4289</v>
          </cell>
          <cell r="F807">
            <v>132</v>
          </cell>
        </row>
        <row r="808">
          <cell r="C808">
            <v>16699</v>
          </cell>
        </row>
        <row r="808">
          <cell r="E808">
            <v>17671</v>
          </cell>
          <cell r="F808">
            <v>7828</v>
          </cell>
        </row>
        <row r="809">
          <cell r="C809">
            <v>0</v>
          </cell>
        </row>
        <row r="809">
          <cell r="E809">
            <v>0</v>
          </cell>
          <cell r="F809">
            <v>0</v>
          </cell>
        </row>
        <row r="810">
          <cell r="C810">
            <v>0</v>
          </cell>
        </row>
        <row r="810">
          <cell r="E810">
            <v>0</v>
          </cell>
          <cell r="F810">
            <v>0</v>
          </cell>
        </row>
        <row r="811">
          <cell r="C811">
            <v>0</v>
          </cell>
        </row>
        <row r="811">
          <cell r="E811">
            <v>0</v>
          </cell>
          <cell r="F811">
            <v>0</v>
          </cell>
        </row>
        <row r="812">
          <cell r="C812">
            <v>156</v>
          </cell>
        </row>
        <row r="812">
          <cell r="E812">
            <v>2429</v>
          </cell>
          <cell r="F812">
            <v>0</v>
          </cell>
        </row>
        <row r="813">
          <cell r="C813">
            <v>2160</v>
          </cell>
        </row>
        <row r="813">
          <cell r="E813">
            <v>1927</v>
          </cell>
          <cell r="F813">
            <v>3273</v>
          </cell>
        </row>
        <row r="814">
          <cell r="C814">
            <v>7612</v>
          </cell>
        </row>
        <row r="814">
          <cell r="E814">
            <v>8914</v>
          </cell>
          <cell r="F814">
            <v>8754</v>
          </cell>
        </row>
        <row r="815">
          <cell r="C815">
            <v>0</v>
          </cell>
        </row>
        <row r="815">
          <cell r="E815">
            <v>0</v>
          </cell>
          <cell r="F815">
            <v>0</v>
          </cell>
        </row>
        <row r="816">
          <cell r="C816">
            <v>0</v>
          </cell>
        </row>
        <row r="816">
          <cell r="E816">
            <v>0</v>
          </cell>
          <cell r="F816">
            <v>304</v>
          </cell>
        </row>
        <row r="817">
          <cell r="C817">
            <v>0</v>
          </cell>
        </row>
        <row r="817">
          <cell r="E817">
            <v>0</v>
          </cell>
          <cell r="F817">
            <v>0</v>
          </cell>
        </row>
        <row r="818">
          <cell r="C818">
            <v>0</v>
          </cell>
        </row>
        <row r="818">
          <cell r="E818">
            <v>0</v>
          </cell>
          <cell r="F818">
            <v>0</v>
          </cell>
        </row>
        <row r="819">
          <cell r="C819">
            <v>667</v>
          </cell>
        </row>
        <row r="819">
          <cell r="E819">
            <v>313</v>
          </cell>
          <cell r="F819">
            <v>688</v>
          </cell>
        </row>
        <row r="820">
          <cell r="C820">
            <v>68</v>
          </cell>
        </row>
        <row r="820">
          <cell r="E820">
            <v>69</v>
          </cell>
          <cell r="F820">
            <v>192</v>
          </cell>
        </row>
        <row r="821">
          <cell r="C821">
            <v>0</v>
          </cell>
        </row>
        <row r="821">
          <cell r="E821">
            <v>0</v>
          </cell>
          <cell r="F821">
            <v>0</v>
          </cell>
        </row>
        <row r="822">
          <cell r="C822">
            <v>130</v>
          </cell>
        </row>
        <row r="822">
          <cell r="E822">
            <v>25</v>
          </cell>
          <cell r="F822">
            <v>0</v>
          </cell>
        </row>
        <row r="823">
          <cell r="C823">
            <v>0</v>
          </cell>
        </row>
        <row r="823">
          <cell r="E823">
            <v>0</v>
          </cell>
          <cell r="F823">
            <v>0</v>
          </cell>
        </row>
        <row r="824">
          <cell r="C824">
            <v>0</v>
          </cell>
        </row>
        <row r="824">
          <cell r="E824">
            <v>0</v>
          </cell>
          <cell r="F824">
            <v>0</v>
          </cell>
        </row>
        <row r="825">
          <cell r="C825">
            <v>0</v>
          </cell>
        </row>
        <row r="825">
          <cell r="E825">
            <v>0</v>
          </cell>
          <cell r="F825">
            <v>0</v>
          </cell>
        </row>
        <row r="826">
          <cell r="C826">
            <v>0</v>
          </cell>
        </row>
        <row r="826">
          <cell r="E826">
            <v>0</v>
          </cell>
          <cell r="F826">
            <v>0</v>
          </cell>
        </row>
        <row r="827">
          <cell r="C827">
            <v>213</v>
          </cell>
        </row>
        <row r="827">
          <cell r="E827">
            <v>268</v>
          </cell>
          <cell r="F827">
            <v>214</v>
          </cell>
        </row>
        <row r="828">
          <cell r="C828">
            <v>0</v>
          </cell>
        </row>
        <row r="828">
          <cell r="E828">
            <v>0</v>
          </cell>
          <cell r="F828">
            <v>0</v>
          </cell>
        </row>
        <row r="829">
          <cell r="C829">
            <v>0</v>
          </cell>
        </row>
        <row r="829">
          <cell r="E829">
            <v>0</v>
          </cell>
          <cell r="F829">
            <v>0</v>
          </cell>
        </row>
        <row r="830">
          <cell r="C830">
            <v>0</v>
          </cell>
        </row>
        <row r="830">
          <cell r="E830">
            <v>6957</v>
          </cell>
          <cell r="F830">
            <v>916</v>
          </cell>
        </row>
        <row r="831">
          <cell r="C831">
            <v>1142</v>
          </cell>
        </row>
        <row r="831">
          <cell r="E831">
            <v>2575</v>
          </cell>
          <cell r="F831">
            <v>0</v>
          </cell>
        </row>
        <row r="832">
          <cell r="E832">
            <v>0</v>
          </cell>
          <cell r="F832">
            <v>0</v>
          </cell>
        </row>
        <row r="833">
          <cell r="E833">
            <v>0</v>
          </cell>
          <cell r="F833">
            <v>0</v>
          </cell>
        </row>
        <row r="834">
          <cell r="C834">
            <v>1304</v>
          </cell>
        </row>
        <row r="834">
          <cell r="E834">
            <v>1878</v>
          </cell>
          <cell r="F834">
            <v>1422</v>
          </cell>
        </row>
        <row r="835">
          <cell r="C835">
            <v>0</v>
          </cell>
        </row>
        <row r="835">
          <cell r="E835">
            <v>0</v>
          </cell>
          <cell r="F835">
            <v>0</v>
          </cell>
        </row>
        <row r="836">
          <cell r="C836">
            <v>0</v>
          </cell>
        </row>
        <row r="836">
          <cell r="E836">
            <v>0</v>
          </cell>
          <cell r="F836">
            <v>0</v>
          </cell>
        </row>
        <row r="837">
          <cell r="C837">
            <v>0</v>
          </cell>
        </row>
        <row r="837">
          <cell r="E837">
            <v>0</v>
          </cell>
          <cell r="F837">
            <v>0</v>
          </cell>
        </row>
        <row r="838">
          <cell r="C838">
            <v>0</v>
          </cell>
        </row>
        <row r="838">
          <cell r="E838">
            <v>0</v>
          </cell>
          <cell r="F838">
            <v>0</v>
          </cell>
        </row>
        <row r="839">
          <cell r="C839">
            <v>0</v>
          </cell>
        </row>
        <row r="839">
          <cell r="E839">
            <v>0</v>
          </cell>
          <cell r="F839">
            <v>0</v>
          </cell>
        </row>
        <row r="840">
          <cell r="C840">
            <v>0</v>
          </cell>
        </row>
        <row r="840">
          <cell r="E840">
            <v>0</v>
          </cell>
          <cell r="F840">
            <v>0</v>
          </cell>
        </row>
        <row r="841">
          <cell r="C841">
            <v>0</v>
          </cell>
        </row>
        <row r="841">
          <cell r="E841">
            <v>0</v>
          </cell>
          <cell r="F841">
            <v>0</v>
          </cell>
        </row>
        <row r="842">
          <cell r="C842">
            <v>66</v>
          </cell>
        </row>
        <row r="842">
          <cell r="E842">
            <v>67</v>
          </cell>
          <cell r="F842">
            <v>62</v>
          </cell>
        </row>
        <row r="843">
          <cell r="C843">
            <v>0</v>
          </cell>
        </row>
        <row r="843">
          <cell r="E843">
            <v>0</v>
          </cell>
          <cell r="F843">
            <v>0</v>
          </cell>
        </row>
        <row r="844">
          <cell r="C844">
            <v>0</v>
          </cell>
        </row>
        <row r="844">
          <cell r="E844">
            <v>0</v>
          </cell>
          <cell r="F844">
            <v>0</v>
          </cell>
        </row>
        <row r="845">
          <cell r="C845">
            <v>0</v>
          </cell>
        </row>
        <row r="845">
          <cell r="E845">
            <v>0</v>
          </cell>
          <cell r="F845">
            <v>0</v>
          </cell>
        </row>
        <row r="846">
          <cell r="C846">
            <v>1801</v>
          </cell>
        </row>
        <row r="846">
          <cell r="E846">
            <v>1920</v>
          </cell>
          <cell r="F846">
            <v>2054</v>
          </cell>
        </row>
        <row r="847">
          <cell r="C847">
            <v>48</v>
          </cell>
        </row>
        <row r="847">
          <cell r="E847">
            <v>0</v>
          </cell>
          <cell r="F847">
            <v>0</v>
          </cell>
        </row>
        <row r="848">
          <cell r="C848">
            <v>0</v>
          </cell>
        </row>
        <row r="848">
          <cell r="E848">
            <v>0</v>
          </cell>
          <cell r="F848">
            <v>0</v>
          </cell>
        </row>
        <row r="849">
          <cell r="C849">
            <v>0</v>
          </cell>
        </row>
        <row r="849">
          <cell r="E849">
            <v>0</v>
          </cell>
          <cell r="F849">
            <v>0</v>
          </cell>
        </row>
        <row r="850">
          <cell r="C850">
            <v>0</v>
          </cell>
        </row>
        <row r="850">
          <cell r="E850">
            <v>0</v>
          </cell>
          <cell r="F850">
            <v>0</v>
          </cell>
        </row>
        <row r="851">
          <cell r="C851">
            <v>0</v>
          </cell>
        </row>
        <row r="851">
          <cell r="E851">
            <v>0</v>
          </cell>
          <cell r="F851">
            <v>0</v>
          </cell>
        </row>
        <row r="852">
          <cell r="C852">
            <v>0</v>
          </cell>
        </row>
        <row r="852">
          <cell r="E852">
            <v>0</v>
          </cell>
          <cell r="F852">
            <v>0</v>
          </cell>
        </row>
        <row r="853">
          <cell r="C853">
            <v>0</v>
          </cell>
        </row>
        <row r="853">
          <cell r="E853">
            <v>0</v>
          </cell>
          <cell r="F853">
            <v>0</v>
          </cell>
        </row>
        <row r="854">
          <cell r="C854">
            <v>0</v>
          </cell>
        </row>
        <row r="854">
          <cell r="E854">
            <v>0</v>
          </cell>
          <cell r="F854">
            <v>0</v>
          </cell>
        </row>
        <row r="855">
          <cell r="C855">
            <v>0</v>
          </cell>
        </row>
        <row r="855">
          <cell r="E855">
            <v>0</v>
          </cell>
          <cell r="F855">
            <v>0</v>
          </cell>
        </row>
        <row r="856">
          <cell r="C856">
            <v>0</v>
          </cell>
        </row>
        <row r="856">
          <cell r="E856">
            <v>0</v>
          </cell>
          <cell r="F856">
            <v>0</v>
          </cell>
        </row>
        <row r="857">
          <cell r="C857">
            <v>0</v>
          </cell>
        </row>
        <row r="857">
          <cell r="E857">
            <v>0</v>
          </cell>
          <cell r="F857">
            <v>0</v>
          </cell>
        </row>
        <row r="858">
          <cell r="C858">
            <v>0</v>
          </cell>
        </row>
        <row r="858">
          <cell r="E858">
            <v>0</v>
          </cell>
          <cell r="F858">
            <v>0</v>
          </cell>
        </row>
        <row r="859">
          <cell r="C859">
            <v>0</v>
          </cell>
        </row>
        <row r="859">
          <cell r="E859">
            <v>0</v>
          </cell>
          <cell r="F859">
            <v>0</v>
          </cell>
        </row>
        <row r="860">
          <cell r="C860">
            <v>0</v>
          </cell>
        </row>
        <row r="860">
          <cell r="E860">
            <v>0</v>
          </cell>
          <cell r="F860">
            <v>0</v>
          </cell>
        </row>
        <row r="861">
          <cell r="C861">
            <v>0</v>
          </cell>
        </row>
        <row r="861">
          <cell r="E861">
            <v>0</v>
          </cell>
          <cell r="F861">
            <v>0</v>
          </cell>
        </row>
        <row r="862">
          <cell r="C862">
            <v>0</v>
          </cell>
        </row>
        <row r="862">
          <cell r="E862">
            <v>0</v>
          </cell>
          <cell r="F862">
            <v>0</v>
          </cell>
        </row>
        <row r="863">
          <cell r="C863">
            <v>0</v>
          </cell>
        </row>
        <row r="863">
          <cell r="E863">
            <v>0</v>
          </cell>
          <cell r="F863">
            <v>0</v>
          </cell>
        </row>
        <row r="864">
          <cell r="C864">
            <v>0</v>
          </cell>
        </row>
        <row r="864">
          <cell r="E864">
            <v>0</v>
          </cell>
          <cell r="F864">
            <v>0</v>
          </cell>
        </row>
        <row r="865">
          <cell r="C865">
            <v>0</v>
          </cell>
        </row>
        <row r="865">
          <cell r="E865">
            <v>0</v>
          </cell>
          <cell r="F865">
            <v>0</v>
          </cell>
        </row>
        <row r="866">
          <cell r="C866">
            <v>0</v>
          </cell>
        </row>
        <row r="866">
          <cell r="E866">
            <v>0</v>
          </cell>
          <cell r="F866">
            <v>0</v>
          </cell>
        </row>
        <row r="867">
          <cell r="C867">
            <v>0</v>
          </cell>
        </row>
        <row r="867">
          <cell r="E867">
            <v>0</v>
          </cell>
          <cell r="F867">
            <v>0</v>
          </cell>
        </row>
        <row r="868">
          <cell r="C868">
            <v>0</v>
          </cell>
        </row>
        <row r="868">
          <cell r="E868">
            <v>0</v>
          </cell>
          <cell r="F868">
            <v>0</v>
          </cell>
        </row>
        <row r="869">
          <cell r="C869">
            <v>0</v>
          </cell>
        </row>
        <row r="869">
          <cell r="E869">
            <v>0</v>
          </cell>
          <cell r="F869">
            <v>0</v>
          </cell>
        </row>
        <row r="870">
          <cell r="C870">
            <v>0</v>
          </cell>
        </row>
        <row r="870">
          <cell r="E870">
            <v>0</v>
          </cell>
          <cell r="F870">
            <v>0</v>
          </cell>
        </row>
        <row r="871">
          <cell r="C871">
            <v>0</v>
          </cell>
        </row>
        <row r="871">
          <cell r="E871">
            <v>0</v>
          </cell>
          <cell r="F871">
            <v>0</v>
          </cell>
        </row>
        <row r="872">
          <cell r="C872">
            <v>0</v>
          </cell>
        </row>
        <row r="872">
          <cell r="E872">
            <v>286</v>
          </cell>
          <cell r="F872">
            <v>0</v>
          </cell>
        </row>
        <row r="873">
          <cell r="C873">
            <v>0</v>
          </cell>
        </row>
        <row r="873">
          <cell r="E873">
            <v>0</v>
          </cell>
          <cell r="F873">
            <v>0</v>
          </cell>
        </row>
        <row r="874">
          <cell r="C874">
            <v>0</v>
          </cell>
        </row>
        <row r="874">
          <cell r="E874">
            <v>0</v>
          </cell>
          <cell r="F874">
            <v>0</v>
          </cell>
        </row>
        <row r="875">
          <cell r="C875">
            <v>0</v>
          </cell>
        </row>
        <row r="875">
          <cell r="E875">
            <v>0</v>
          </cell>
          <cell r="F875">
            <v>0</v>
          </cell>
        </row>
        <row r="876">
          <cell r="C876">
            <v>0</v>
          </cell>
        </row>
        <row r="876">
          <cell r="E876">
            <v>0</v>
          </cell>
          <cell r="F876">
            <v>0</v>
          </cell>
        </row>
        <row r="877">
          <cell r="C877">
            <v>0</v>
          </cell>
        </row>
        <row r="877">
          <cell r="E877">
            <v>0</v>
          </cell>
          <cell r="F877">
            <v>0</v>
          </cell>
        </row>
        <row r="878">
          <cell r="C878">
            <v>0</v>
          </cell>
        </row>
        <row r="878">
          <cell r="E878">
            <v>0</v>
          </cell>
          <cell r="F878">
            <v>0</v>
          </cell>
        </row>
        <row r="879">
          <cell r="C879">
            <v>0</v>
          </cell>
        </row>
        <row r="879">
          <cell r="E879">
            <v>0</v>
          </cell>
          <cell r="F879">
            <v>0</v>
          </cell>
        </row>
        <row r="880">
          <cell r="C880">
            <v>0</v>
          </cell>
        </row>
        <row r="880">
          <cell r="E880">
            <v>0</v>
          </cell>
          <cell r="F880">
            <v>0</v>
          </cell>
        </row>
        <row r="881">
          <cell r="C881">
            <v>0</v>
          </cell>
        </row>
        <row r="881">
          <cell r="E881">
            <v>0</v>
          </cell>
          <cell r="F881">
            <v>0</v>
          </cell>
        </row>
        <row r="882">
          <cell r="C882">
            <v>0</v>
          </cell>
        </row>
        <row r="882">
          <cell r="E882">
            <v>0</v>
          </cell>
          <cell r="F882">
            <v>0</v>
          </cell>
        </row>
        <row r="883">
          <cell r="C883">
            <v>0</v>
          </cell>
        </row>
        <row r="883">
          <cell r="E883">
            <v>0</v>
          </cell>
          <cell r="F883">
            <v>0</v>
          </cell>
        </row>
        <row r="884">
          <cell r="C884">
            <v>0</v>
          </cell>
        </row>
        <row r="884">
          <cell r="E884">
            <v>0</v>
          </cell>
          <cell r="F884">
            <v>0</v>
          </cell>
        </row>
        <row r="885">
          <cell r="C885">
            <v>0</v>
          </cell>
        </row>
        <row r="885">
          <cell r="E885">
            <v>0</v>
          </cell>
          <cell r="F885">
            <v>0</v>
          </cell>
        </row>
        <row r="886">
          <cell r="C886">
            <v>0</v>
          </cell>
        </row>
        <row r="886">
          <cell r="E886">
            <v>0</v>
          </cell>
          <cell r="F886">
            <v>0</v>
          </cell>
        </row>
        <row r="887">
          <cell r="C887">
            <v>0</v>
          </cell>
        </row>
        <row r="887">
          <cell r="E887">
            <v>0</v>
          </cell>
          <cell r="F887">
            <v>0</v>
          </cell>
        </row>
        <row r="888">
          <cell r="C888">
            <v>0</v>
          </cell>
        </row>
        <row r="888">
          <cell r="E888">
            <v>0</v>
          </cell>
          <cell r="F888">
            <v>0</v>
          </cell>
        </row>
        <row r="889">
          <cell r="C889">
            <v>0</v>
          </cell>
        </row>
        <row r="889">
          <cell r="E889">
            <v>0</v>
          </cell>
          <cell r="F889">
            <v>0</v>
          </cell>
        </row>
        <row r="890">
          <cell r="C890">
            <v>0</v>
          </cell>
        </row>
        <row r="890">
          <cell r="E890">
            <v>0</v>
          </cell>
          <cell r="F890">
            <v>0</v>
          </cell>
        </row>
        <row r="891">
          <cell r="C891">
            <v>0</v>
          </cell>
        </row>
        <row r="891">
          <cell r="E891">
            <v>0</v>
          </cell>
          <cell r="F891">
            <v>0</v>
          </cell>
        </row>
        <row r="892">
          <cell r="C892">
            <v>0</v>
          </cell>
        </row>
        <row r="892">
          <cell r="E892">
            <v>0</v>
          </cell>
          <cell r="F892">
            <v>0</v>
          </cell>
        </row>
        <row r="893">
          <cell r="C893">
            <v>0</v>
          </cell>
        </row>
        <row r="893">
          <cell r="E893">
            <v>0</v>
          </cell>
          <cell r="F893">
            <v>0</v>
          </cell>
        </row>
        <row r="894">
          <cell r="C894">
            <v>0</v>
          </cell>
        </row>
        <row r="894">
          <cell r="E894">
            <v>0</v>
          </cell>
          <cell r="F894">
            <v>0</v>
          </cell>
        </row>
        <row r="895">
          <cell r="C895">
            <v>0</v>
          </cell>
        </row>
        <row r="895">
          <cell r="E895">
            <v>0</v>
          </cell>
          <cell r="F895">
            <v>0</v>
          </cell>
        </row>
        <row r="896">
          <cell r="C896">
            <v>0</v>
          </cell>
        </row>
        <row r="896">
          <cell r="E896">
            <v>0</v>
          </cell>
          <cell r="F896">
            <v>0</v>
          </cell>
        </row>
        <row r="897">
          <cell r="C897">
            <v>0</v>
          </cell>
        </row>
        <row r="897">
          <cell r="E897">
            <v>0</v>
          </cell>
          <cell r="F897">
            <v>0</v>
          </cell>
        </row>
        <row r="898">
          <cell r="C898">
            <v>0</v>
          </cell>
        </row>
        <row r="898">
          <cell r="E898">
            <v>0</v>
          </cell>
          <cell r="F898">
            <v>0</v>
          </cell>
        </row>
        <row r="899">
          <cell r="C899">
            <v>0</v>
          </cell>
        </row>
        <row r="899">
          <cell r="E899">
            <v>0</v>
          </cell>
          <cell r="F899">
            <v>0</v>
          </cell>
        </row>
        <row r="900">
          <cell r="C900">
            <v>0</v>
          </cell>
        </row>
        <row r="900">
          <cell r="E900">
            <v>0</v>
          </cell>
          <cell r="F900">
            <v>0</v>
          </cell>
        </row>
        <row r="901">
          <cell r="C901">
            <v>0</v>
          </cell>
        </row>
        <row r="901">
          <cell r="E901">
            <v>67</v>
          </cell>
          <cell r="F901">
            <v>61</v>
          </cell>
        </row>
        <row r="902">
          <cell r="C902">
            <v>0</v>
          </cell>
        </row>
        <row r="902">
          <cell r="E902">
            <v>0</v>
          </cell>
          <cell r="F902">
            <v>0</v>
          </cell>
        </row>
        <row r="903">
          <cell r="C903">
            <v>0</v>
          </cell>
        </row>
        <row r="903">
          <cell r="E903">
            <v>0</v>
          </cell>
          <cell r="F903">
            <v>0</v>
          </cell>
        </row>
        <row r="904">
          <cell r="C904">
            <v>0</v>
          </cell>
        </row>
        <row r="904">
          <cell r="E904">
            <v>0</v>
          </cell>
          <cell r="F904">
            <v>0</v>
          </cell>
        </row>
        <row r="905">
          <cell r="C905">
            <v>0</v>
          </cell>
        </row>
        <row r="905">
          <cell r="E905">
            <v>0</v>
          </cell>
          <cell r="F905">
            <v>0</v>
          </cell>
        </row>
        <row r="906">
          <cell r="C906">
            <v>0</v>
          </cell>
        </row>
        <row r="906">
          <cell r="E906">
            <v>0</v>
          </cell>
          <cell r="F906">
            <v>0</v>
          </cell>
        </row>
        <row r="907">
          <cell r="C907">
            <v>0</v>
          </cell>
        </row>
        <row r="907">
          <cell r="E907">
            <v>0</v>
          </cell>
          <cell r="F907">
            <v>0</v>
          </cell>
        </row>
        <row r="908">
          <cell r="C908">
            <v>0</v>
          </cell>
        </row>
        <row r="908">
          <cell r="E908">
            <v>0</v>
          </cell>
          <cell r="F908">
            <v>0</v>
          </cell>
        </row>
        <row r="909">
          <cell r="C909">
            <v>71</v>
          </cell>
        </row>
        <row r="909">
          <cell r="E909">
            <v>76</v>
          </cell>
          <cell r="F909">
            <v>94</v>
          </cell>
        </row>
        <row r="910">
          <cell r="C910">
            <v>27</v>
          </cell>
        </row>
        <row r="910">
          <cell r="E910">
            <v>47</v>
          </cell>
          <cell r="F910">
            <v>25</v>
          </cell>
        </row>
        <row r="911">
          <cell r="C911">
            <v>0</v>
          </cell>
        </row>
        <row r="911">
          <cell r="E911">
            <v>0</v>
          </cell>
          <cell r="F911">
            <v>0</v>
          </cell>
        </row>
        <row r="912">
          <cell r="C912">
            <v>0</v>
          </cell>
        </row>
        <row r="912">
          <cell r="E912">
            <v>0</v>
          </cell>
          <cell r="F912">
            <v>0</v>
          </cell>
        </row>
        <row r="913">
          <cell r="C913">
            <v>0</v>
          </cell>
        </row>
        <row r="913">
          <cell r="E913">
            <v>0</v>
          </cell>
          <cell r="F913">
            <v>0</v>
          </cell>
        </row>
        <row r="914">
          <cell r="C914">
            <v>0</v>
          </cell>
        </row>
        <row r="914">
          <cell r="E914">
            <v>0</v>
          </cell>
          <cell r="F914">
            <v>0</v>
          </cell>
        </row>
        <row r="915">
          <cell r="C915">
            <v>0</v>
          </cell>
        </row>
        <row r="915">
          <cell r="E915">
            <v>0</v>
          </cell>
          <cell r="F915">
            <v>0</v>
          </cell>
        </row>
        <row r="916">
          <cell r="C916">
            <v>0</v>
          </cell>
        </row>
        <row r="916">
          <cell r="E916">
            <v>0</v>
          </cell>
          <cell r="F916">
            <v>0</v>
          </cell>
        </row>
        <row r="917">
          <cell r="C917">
            <v>0</v>
          </cell>
        </row>
        <row r="917">
          <cell r="E917">
            <v>0</v>
          </cell>
          <cell r="F917">
            <v>0</v>
          </cell>
        </row>
        <row r="918">
          <cell r="C918">
            <v>0</v>
          </cell>
        </row>
        <row r="918">
          <cell r="E918">
            <v>0</v>
          </cell>
          <cell r="F918">
            <v>0</v>
          </cell>
        </row>
        <row r="919">
          <cell r="C919">
            <v>0</v>
          </cell>
        </row>
        <row r="919">
          <cell r="E919">
            <v>0</v>
          </cell>
          <cell r="F919">
            <v>0</v>
          </cell>
        </row>
        <row r="920">
          <cell r="C920">
            <v>0</v>
          </cell>
        </row>
        <row r="920">
          <cell r="E920">
            <v>0</v>
          </cell>
          <cell r="F920">
            <v>0</v>
          </cell>
        </row>
        <row r="921">
          <cell r="C921">
            <v>0</v>
          </cell>
        </row>
        <row r="921">
          <cell r="E921">
            <v>0</v>
          </cell>
          <cell r="F921">
            <v>0</v>
          </cell>
        </row>
        <row r="922">
          <cell r="C922">
            <v>0</v>
          </cell>
        </row>
        <row r="922">
          <cell r="E922">
            <v>0</v>
          </cell>
          <cell r="F922">
            <v>0</v>
          </cell>
        </row>
        <row r="923">
          <cell r="C923">
            <v>0</v>
          </cell>
        </row>
        <row r="923">
          <cell r="E923">
            <v>0</v>
          </cell>
          <cell r="F923">
            <v>0</v>
          </cell>
        </row>
        <row r="924">
          <cell r="C924">
            <v>0</v>
          </cell>
        </row>
        <row r="924">
          <cell r="E924">
            <v>0</v>
          </cell>
          <cell r="F924">
            <v>0</v>
          </cell>
        </row>
        <row r="925">
          <cell r="C925">
            <v>0</v>
          </cell>
        </row>
        <row r="925">
          <cell r="E925">
            <v>0</v>
          </cell>
          <cell r="F925">
            <v>0</v>
          </cell>
        </row>
        <row r="926">
          <cell r="C926">
            <v>0</v>
          </cell>
        </row>
        <row r="926">
          <cell r="E926">
            <v>0</v>
          </cell>
          <cell r="F926">
            <v>0</v>
          </cell>
        </row>
        <row r="927">
          <cell r="C927">
            <v>0</v>
          </cell>
        </row>
        <row r="927">
          <cell r="E927">
            <v>0</v>
          </cell>
          <cell r="F927">
            <v>0</v>
          </cell>
        </row>
        <row r="928">
          <cell r="C928">
            <v>0</v>
          </cell>
        </row>
        <row r="928">
          <cell r="E928">
            <v>0</v>
          </cell>
          <cell r="F928">
            <v>0</v>
          </cell>
        </row>
        <row r="929">
          <cell r="C929">
            <v>0</v>
          </cell>
        </row>
        <row r="929">
          <cell r="E929">
            <v>0</v>
          </cell>
          <cell r="F929">
            <v>0</v>
          </cell>
        </row>
        <row r="930">
          <cell r="C930">
            <v>0</v>
          </cell>
        </row>
        <row r="930">
          <cell r="E930">
            <v>0</v>
          </cell>
          <cell r="F930">
            <v>0</v>
          </cell>
        </row>
        <row r="931">
          <cell r="C931">
            <v>0</v>
          </cell>
        </row>
        <row r="931">
          <cell r="E931">
            <v>0</v>
          </cell>
          <cell r="F931">
            <v>0</v>
          </cell>
        </row>
        <row r="932">
          <cell r="C932">
            <v>0</v>
          </cell>
        </row>
        <row r="932">
          <cell r="E932">
            <v>0</v>
          </cell>
          <cell r="F932">
            <v>0</v>
          </cell>
        </row>
        <row r="933">
          <cell r="C933">
            <v>0</v>
          </cell>
        </row>
        <row r="933">
          <cell r="E933">
            <v>0</v>
          </cell>
          <cell r="F933">
            <v>0</v>
          </cell>
        </row>
        <row r="934">
          <cell r="C934">
            <v>0</v>
          </cell>
        </row>
        <row r="934">
          <cell r="E934">
            <v>0</v>
          </cell>
          <cell r="F934">
            <v>0</v>
          </cell>
        </row>
        <row r="935">
          <cell r="C935">
            <v>0</v>
          </cell>
        </row>
        <row r="935">
          <cell r="E935">
            <v>0</v>
          </cell>
          <cell r="F935">
            <v>0</v>
          </cell>
        </row>
        <row r="936">
          <cell r="C936">
            <v>190</v>
          </cell>
        </row>
        <row r="936">
          <cell r="E936">
            <v>211</v>
          </cell>
          <cell r="F936">
            <v>203</v>
          </cell>
        </row>
        <row r="937">
          <cell r="C937">
            <v>0</v>
          </cell>
        </row>
        <row r="937">
          <cell r="E937">
            <v>0</v>
          </cell>
          <cell r="F937">
            <v>0</v>
          </cell>
        </row>
        <row r="938">
          <cell r="C938">
            <v>0</v>
          </cell>
        </row>
        <row r="938">
          <cell r="E938">
            <v>0</v>
          </cell>
          <cell r="F938">
            <v>0</v>
          </cell>
        </row>
        <row r="939">
          <cell r="C939">
            <v>0</v>
          </cell>
        </row>
        <row r="939">
          <cell r="E939">
            <v>0</v>
          </cell>
          <cell r="F939">
            <v>0</v>
          </cell>
        </row>
        <row r="940">
          <cell r="C940">
            <v>0</v>
          </cell>
        </row>
        <row r="940">
          <cell r="E940">
            <v>0</v>
          </cell>
          <cell r="F940">
            <v>0</v>
          </cell>
        </row>
        <row r="941">
          <cell r="C941">
            <v>0</v>
          </cell>
        </row>
        <row r="941">
          <cell r="E941">
            <v>0</v>
          </cell>
          <cell r="F941">
            <v>0</v>
          </cell>
        </row>
        <row r="942">
          <cell r="C942">
            <v>0</v>
          </cell>
        </row>
        <row r="942">
          <cell r="E942">
            <v>1400</v>
          </cell>
          <cell r="F942">
            <v>0</v>
          </cell>
        </row>
        <row r="943">
          <cell r="C943">
            <v>0</v>
          </cell>
        </row>
        <row r="943">
          <cell r="E943">
            <v>0</v>
          </cell>
          <cell r="F943">
            <v>0</v>
          </cell>
        </row>
        <row r="944">
          <cell r="C944">
            <v>0</v>
          </cell>
        </row>
        <row r="944">
          <cell r="E944">
            <v>0</v>
          </cell>
          <cell r="F944">
            <v>0</v>
          </cell>
        </row>
        <row r="945">
          <cell r="C945">
            <v>0</v>
          </cell>
        </row>
        <row r="945">
          <cell r="E945">
            <v>0</v>
          </cell>
          <cell r="F945">
            <v>0</v>
          </cell>
        </row>
        <row r="946">
          <cell r="C946">
            <v>0</v>
          </cell>
        </row>
        <row r="946">
          <cell r="E946">
            <v>0</v>
          </cell>
          <cell r="F946">
            <v>0</v>
          </cell>
        </row>
        <row r="947">
          <cell r="C947">
            <v>0</v>
          </cell>
        </row>
        <row r="947">
          <cell r="E947">
            <v>0</v>
          </cell>
          <cell r="F947">
            <v>0</v>
          </cell>
        </row>
        <row r="948">
          <cell r="C948">
            <v>0</v>
          </cell>
        </row>
        <row r="948">
          <cell r="E948">
            <v>0</v>
          </cell>
          <cell r="F948">
            <v>0</v>
          </cell>
        </row>
        <row r="949">
          <cell r="C949">
            <v>0</v>
          </cell>
        </row>
        <row r="949">
          <cell r="E949">
            <v>0</v>
          </cell>
          <cell r="F949">
            <v>0</v>
          </cell>
        </row>
        <row r="950">
          <cell r="C950">
            <v>0</v>
          </cell>
        </row>
        <row r="950">
          <cell r="E950">
            <v>0</v>
          </cell>
          <cell r="F950">
            <v>0</v>
          </cell>
        </row>
        <row r="951">
          <cell r="C951">
            <v>0</v>
          </cell>
        </row>
        <row r="951">
          <cell r="E951">
            <v>0</v>
          </cell>
          <cell r="F951">
            <v>0</v>
          </cell>
        </row>
        <row r="952">
          <cell r="C952">
            <v>0</v>
          </cell>
        </row>
        <row r="952">
          <cell r="E952">
            <v>0</v>
          </cell>
          <cell r="F952">
            <v>0</v>
          </cell>
        </row>
        <row r="953">
          <cell r="C953">
            <v>0</v>
          </cell>
        </row>
        <row r="953">
          <cell r="E953">
            <v>0</v>
          </cell>
          <cell r="F953">
            <v>0</v>
          </cell>
        </row>
        <row r="954">
          <cell r="C954">
            <v>0</v>
          </cell>
        </row>
        <row r="954">
          <cell r="E954">
            <v>0</v>
          </cell>
          <cell r="F954">
            <v>0</v>
          </cell>
        </row>
        <row r="955">
          <cell r="C955">
            <v>0</v>
          </cell>
        </row>
        <row r="955">
          <cell r="E955">
            <v>0</v>
          </cell>
          <cell r="F955">
            <v>0</v>
          </cell>
        </row>
        <row r="956">
          <cell r="C956">
            <v>0</v>
          </cell>
        </row>
        <row r="956">
          <cell r="E956">
            <v>0</v>
          </cell>
          <cell r="F956">
            <v>0</v>
          </cell>
        </row>
        <row r="957">
          <cell r="C957">
            <v>0</v>
          </cell>
        </row>
        <row r="957">
          <cell r="E957">
            <v>0</v>
          </cell>
          <cell r="F957">
            <v>0</v>
          </cell>
        </row>
        <row r="958">
          <cell r="C958">
            <v>0</v>
          </cell>
        </row>
        <row r="958">
          <cell r="E958">
            <v>0</v>
          </cell>
          <cell r="F958">
            <v>0</v>
          </cell>
        </row>
        <row r="959">
          <cell r="C959">
            <v>0</v>
          </cell>
        </row>
        <row r="959">
          <cell r="E959">
            <v>0</v>
          </cell>
          <cell r="F959">
            <v>0</v>
          </cell>
        </row>
        <row r="960">
          <cell r="C960">
            <v>0</v>
          </cell>
        </row>
        <row r="960">
          <cell r="E960">
            <v>0</v>
          </cell>
          <cell r="F960">
            <v>0</v>
          </cell>
        </row>
        <row r="961">
          <cell r="C961">
            <v>0</v>
          </cell>
        </row>
        <row r="961">
          <cell r="E961">
            <v>0</v>
          </cell>
          <cell r="F961">
            <v>0</v>
          </cell>
        </row>
        <row r="962">
          <cell r="C962">
            <v>0</v>
          </cell>
        </row>
        <row r="962">
          <cell r="E962">
            <v>0</v>
          </cell>
          <cell r="F962">
            <v>0</v>
          </cell>
        </row>
        <row r="963">
          <cell r="C963">
            <v>0</v>
          </cell>
        </row>
        <row r="963">
          <cell r="E963">
            <v>0</v>
          </cell>
          <cell r="F963">
            <v>0</v>
          </cell>
        </row>
        <row r="964">
          <cell r="C964">
            <v>0</v>
          </cell>
        </row>
        <row r="964">
          <cell r="E964">
            <v>0</v>
          </cell>
          <cell r="F964">
            <v>0</v>
          </cell>
        </row>
        <row r="965">
          <cell r="C965">
            <v>0</v>
          </cell>
        </row>
        <row r="965">
          <cell r="E965">
            <v>0</v>
          </cell>
          <cell r="F965">
            <v>0</v>
          </cell>
        </row>
        <row r="966">
          <cell r="C966">
            <v>0</v>
          </cell>
        </row>
        <row r="966">
          <cell r="E966">
            <v>0</v>
          </cell>
          <cell r="F966">
            <v>0</v>
          </cell>
        </row>
        <row r="967">
          <cell r="C967">
            <v>0</v>
          </cell>
        </row>
        <row r="967">
          <cell r="E967">
            <v>0</v>
          </cell>
          <cell r="F967">
            <v>0</v>
          </cell>
        </row>
        <row r="968">
          <cell r="C968">
            <v>0</v>
          </cell>
        </row>
        <row r="968">
          <cell r="E968">
            <v>0</v>
          </cell>
          <cell r="F968">
            <v>0</v>
          </cell>
        </row>
        <row r="969">
          <cell r="C969">
            <v>0</v>
          </cell>
        </row>
        <row r="969">
          <cell r="E969">
            <v>0</v>
          </cell>
          <cell r="F969">
            <v>0</v>
          </cell>
        </row>
        <row r="970">
          <cell r="C970">
            <v>0</v>
          </cell>
        </row>
        <row r="970">
          <cell r="E970">
            <v>0</v>
          </cell>
          <cell r="F970">
            <v>0</v>
          </cell>
        </row>
        <row r="971">
          <cell r="C971">
            <v>0</v>
          </cell>
        </row>
        <row r="971">
          <cell r="E971">
            <v>0</v>
          </cell>
          <cell r="F971">
            <v>0</v>
          </cell>
        </row>
        <row r="972">
          <cell r="C972">
            <v>0</v>
          </cell>
        </row>
        <row r="972">
          <cell r="E972">
            <v>0</v>
          </cell>
          <cell r="F972">
            <v>0</v>
          </cell>
        </row>
        <row r="973">
          <cell r="C973">
            <v>0</v>
          </cell>
        </row>
        <row r="973">
          <cell r="E973">
            <v>0</v>
          </cell>
          <cell r="F973">
            <v>0</v>
          </cell>
        </row>
        <row r="974">
          <cell r="C974">
            <v>0</v>
          </cell>
        </row>
        <row r="974">
          <cell r="E974">
            <v>0</v>
          </cell>
          <cell r="F974">
            <v>0</v>
          </cell>
        </row>
        <row r="975">
          <cell r="C975">
            <v>0</v>
          </cell>
        </row>
        <row r="975">
          <cell r="E975">
            <v>0</v>
          </cell>
          <cell r="F975">
            <v>0</v>
          </cell>
        </row>
        <row r="976">
          <cell r="C976">
            <v>187</v>
          </cell>
        </row>
        <row r="976">
          <cell r="E976">
            <v>219</v>
          </cell>
          <cell r="F976">
            <v>207</v>
          </cell>
        </row>
        <row r="977">
          <cell r="C977">
            <v>0</v>
          </cell>
        </row>
        <row r="977">
          <cell r="E977">
            <v>0</v>
          </cell>
          <cell r="F977">
            <v>0</v>
          </cell>
        </row>
        <row r="978">
          <cell r="C978">
            <v>0</v>
          </cell>
        </row>
        <row r="978">
          <cell r="E978">
            <v>0</v>
          </cell>
          <cell r="F978">
            <v>0</v>
          </cell>
        </row>
        <row r="979">
          <cell r="C979">
            <v>0</v>
          </cell>
        </row>
        <row r="979">
          <cell r="E979">
            <v>0</v>
          </cell>
          <cell r="F979">
            <v>0</v>
          </cell>
        </row>
        <row r="980">
          <cell r="C980">
            <v>0</v>
          </cell>
        </row>
        <row r="980">
          <cell r="E980">
            <v>0</v>
          </cell>
          <cell r="F980">
            <v>0</v>
          </cell>
        </row>
        <row r="981">
          <cell r="C981">
            <v>0</v>
          </cell>
        </row>
        <row r="981">
          <cell r="E981">
            <v>0</v>
          </cell>
          <cell r="F981">
            <v>0</v>
          </cell>
        </row>
        <row r="982">
          <cell r="C982">
            <v>0</v>
          </cell>
        </row>
        <row r="982">
          <cell r="E982">
            <v>21</v>
          </cell>
          <cell r="F982">
            <v>0</v>
          </cell>
        </row>
        <row r="983">
          <cell r="C983">
            <v>0</v>
          </cell>
        </row>
        <row r="983">
          <cell r="E983">
            <v>0</v>
          </cell>
          <cell r="F983">
            <v>0</v>
          </cell>
        </row>
        <row r="984">
          <cell r="C984">
            <v>0</v>
          </cell>
        </row>
        <row r="984">
          <cell r="E984">
            <v>0</v>
          </cell>
          <cell r="F984">
            <v>0</v>
          </cell>
        </row>
        <row r="985">
          <cell r="C985">
            <v>0</v>
          </cell>
        </row>
        <row r="985">
          <cell r="E985">
            <v>0</v>
          </cell>
          <cell r="F985">
            <v>0</v>
          </cell>
        </row>
        <row r="986">
          <cell r="C986">
            <v>0</v>
          </cell>
        </row>
        <row r="986">
          <cell r="E986">
            <v>0</v>
          </cell>
          <cell r="F986">
            <v>0</v>
          </cell>
        </row>
        <row r="987">
          <cell r="C987">
            <v>0</v>
          </cell>
        </row>
        <row r="987">
          <cell r="E987">
            <v>0</v>
          </cell>
          <cell r="F987">
            <v>0</v>
          </cell>
        </row>
        <row r="988">
          <cell r="C988">
            <v>0</v>
          </cell>
        </row>
        <row r="988">
          <cell r="E988">
            <v>0</v>
          </cell>
          <cell r="F988">
            <v>0</v>
          </cell>
        </row>
        <row r="989">
          <cell r="C989">
            <v>0</v>
          </cell>
        </row>
        <row r="989">
          <cell r="E989">
            <v>0</v>
          </cell>
          <cell r="F989">
            <v>0</v>
          </cell>
        </row>
        <row r="990">
          <cell r="C990">
            <v>0</v>
          </cell>
        </row>
        <row r="990">
          <cell r="E990">
            <v>0</v>
          </cell>
          <cell r="F990">
            <v>0</v>
          </cell>
        </row>
        <row r="991">
          <cell r="C991">
            <v>0</v>
          </cell>
        </row>
        <row r="991">
          <cell r="E991">
            <v>0</v>
          </cell>
          <cell r="F991">
            <v>0</v>
          </cell>
        </row>
        <row r="992">
          <cell r="C992">
            <v>0</v>
          </cell>
        </row>
        <row r="992">
          <cell r="E992">
            <v>0</v>
          </cell>
          <cell r="F992">
            <v>0</v>
          </cell>
        </row>
        <row r="993">
          <cell r="C993">
            <v>0</v>
          </cell>
        </row>
        <row r="993">
          <cell r="E993">
            <v>0</v>
          </cell>
          <cell r="F993">
            <v>0</v>
          </cell>
        </row>
        <row r="994">
          <cell r="C994">
            <v>0</v>
          </cell>
        </row>
        <row r="994">
          <cell r="E994">
            <v>0</v>
          </cell>
          <cell r="F994">
            <v>0</v>
          </cell>
        </row>
        <row r="995">
          <cell r="C995">
            <v>0</v>
          </cell>
        </row>
        <row r="995">
          <cell r="E995">
            <v>0</v>
          </cell>
          <cell r="F995">
            <v>0</v>
          </cell>
        </row>
        <row r="996">
          <cell r="C996">
            <v>0</v>
          </cell>
        </row>
        <row r="996">
          <cell r="E996">
            <v>0</v>
          </cell>
          <cell r="F996">
            <v>0</v>
          </cell>
        </row>
        <row r="997">
          <cell r="C997">
            <v>0</v>
          </cell>
        </row>
        <row r="997">
          <cell r="E997">
            <v>0</v>
          </cell>
          <cell r="F997">
            <v>0</v>
          </cell>
        </row>
        <row r="998">
          <cell r="C998">
            <v>0</v>
          </cell>
        </row>
        <row r="998">
          <cell r="E998">
            <v>0</v>
          </cell>
          <cell r="F998">
            <v>0</v>
          </cell>
        </row>
        <row r="999">
          <cell r="C999">
            <v>0</v>
          </cell>
        </row>
        <row r="999">
          <cell r="E999">
            <v>0</v>
          </cell>
          <cell r="F999">
            <v>0</v>
          </cell>
        </row>
        <row r="1000">
          <cell r="C1000">
            <v>1273</v>
          </cell>
        </row>
        <row r="1000">
          <cell r="E1000">
            <v>1373</v>
          </cell>
          <cell r="F1000">
            <v>1324</v>
          </cell>
        </row>
        <row r="1001">
          <cell r="C1001">
            <v>259</v>
          </cell>
        </row>
        <row r="1001">
          <cell r="E1001">
            <v>266</v>
          </cell>
          <cell r="F1001">
            <v>304</v>
          </cell>
        </row>
        <row r="1002">
          <cell r="C1002">
            <v>0</v>
          </cell>
        </row>
        <row r="1002">
          <cell r="E1002">
            <v>0</v>
          </cell>
          <cell r="F1002">
            <v>0</v>
          </cell>
        </row>
        <row r="1003">
          <cell r="C1003">
            <v>0</v>
          </cell>
        </row>
        <row r="1003">
          <cell r="E1003">
            <v>0</v>
          </cell>
          <cell r="F1003">
            <v>0</v>
          </cell>
        </row>
        <row r="1004">
          <cell r="C1004">
            <v>0</v>
          </cell>
        </row>
        <row r="1004">
          <cell r="E1004">
            <v>0</v>
          </cell>
          <cell r="F1004">
            <v>0</v>
          </cell>
        </row>
        <row r="1005">
          <cell r="C1005">
            <v>70</v>
          </cell>
        </row>
        <row r="1005">
          <cell r="E1005">
            <v>70</v>
          </cell>
          <cell r="F1005">
            <v>70</v>
          </cell>
        </row>
        <row r="1006">
          <cell r="C1006">
            <v>0</v>
          </cell>
        </row>
        <row r="1006">
          <cell r="E1006">
            <v>0</v>
          </cell>
          <cell r="F1006">
            <v>0</v>
          </cell>
        </row>
        <row r="1007">
          <cell r="C1007">
            <v>0</v>
          </cell>
        </row>
        <row r="1007">
          <cell r="E1007">
            <v>0</v>
          </cell>
          <cell r="F1007">
            <v>0</v>
          </cell>
        </row>
        <row r="1008">
          <cell r="C1008">
            <v>0</v>
          </cell>
        </row>
        <row r="1008">
          <cell r="E1008">
            <v>0</v>
          </cell>
          <cell r="F1008">
            <v>0</v>
          </cell>
        </row>
        <row r="1009">
          <cell r="C1009">
            <v>0</v>
          </cell>
        </row>
        <row r="1009">
          <cell r="E1009">
            <v>0</v>
          </cell>
          <cell r="F1009">
            <v>0</v>
          </cell>
        </row>
        <row r="1010">
          <cell r="C1010">
            <v>0</v>
          </cell>
        </row>
        <row r="1010">
          <cell r="E1010">
            <v>0</v>
          </cell>
          <cell r="F1010">
            <v>0</v>
          </cell>
        </row>
        <row r="1011">
          <cell r="C1011">
            <v>0</v>
          </cell>
        </row>
        <row r="1011">
          <cell r="E1011">
            <v>0</v>
          </cell>
          <cell r="F1011">
            <v>0</v>
          </cell>
        </row>
        <row r="1012">
          <cell r="C1012">
            <v>0</v>
          </cell>
        </row>
        <row r="1012">
          <cell r="E1012">
            <v>0</v>
          </cell>
          <cell r="F1012">
            <v>0</v>
          </cell>
        </row>
        <row r="1013">
          <cell r="C1013">
            <v>0</v>
          </cell>
        </row>
        <row r="1013">
          <cell r="E1013">
            <v>0</v>
          </cell>
          <cell r="F1013">
            <v>0</v>
          </cell>
        </row>
        <row r="1014">
          <cell r="C1014">
            <v>0</v>
          </cell>
        </row>
        <row r="1014">
          <cell r="E1014">
            <v>0</v>
          </cell>
          <cell r="F1014">
            <v>0</v>
          </cell>
        </row>
        <row r="1015">
          <cell r="C1015">
            <v>24</v>
          </cell>
        </row>
        <row r="1015">
          <cell r="E1015">
            <v>29</v>
          </cell>
          <cell r="F1015">
            <v>30</v>
          </cell>
        </row>
        <row r="1016">
          <cell r="C1016">
            <v>0</v>
          </cell>
        </row>
        <row r="1016">
          <cell r="E1016">
            <v>0</v>
          </cell>
          <cell r="F1016">
            <v>0</v>
          </cell>
        </row>
        <row r="1017">
          <cell r="C1017">
            <v>0</v>
          </cell>
        </row>
        <row r="1017">
          <cell r="E1017">
            <v>0</v>
          </cell>
          <cell r="F1017">
            <v>0</v>
          </cell>
        </row>
        <row r="1018">
          <cell r="C1018">
            <v>0</v>
          </cell>
        </row>
        <row r="1018">
          <cell r="E1018">
            <v>6298</v>
          </cell>
          <cell r="F1018">
            <v>0</v>
          </cell>
        </row>
        <row r="1019">
          <cell r="C1019">
            <v>0</v>
          </cell>
        </row>
        <row r="1019">
          <cell r="E1019">
            <v>0</v>
          </cell>
          <cell r="F1019">
            <v>0</v>
          </cell>
        </row>
        <row r="1020">
          <cell r="C1020">
            <v>283</v>
          </cell>
        </row>
        <row r="1020">
          <cell r="E1020">
            <v>137</v>
          </cell>
          <cell r="F1020">
            <v>138</v>
          </cell>
        </row>
        <row r="1021">
          <cell r="C1021">
            <v>1070</v>
          </cell>
        </row>
        <row r="1021">
          <cell r="E1021">
            <v>263</v>
          </cell>
          <cell r="F1021">
            <v>194</v>
          </cell>
        </row>
        <row r="1022">
          <cell r="C1022">
            <v>0</v>
          </cell>
        </row>
        <row r="1022">
          <cell r="E1022">
            <v>0</v>
          </cell>
          <cell r="F1022">
            <v>111</v>
          </cell>
        </row>
        <row r="1023">
          <cell r="C1023">
            <v>0</v>
          </cell>
        </row>
        <row r="1023">
          <cell r="E1023">
            <v>0</v>
          </cell>
          <cell r="F1023">
            <v>0</v>
          </cell>
        </row>
        <row r="1024">
          <cell r="C1024">
            <v>2</v>
          </cell>
        </row>
        <row r="1024">
          <cell r="E1024">
            <v>2</v>
          </cell>
          <cell r="F1024">
            <v>0</v>
          </cell>
        </row>
        <row r="1025">
          <cell r="C1025">
            <v>10664</v>
          </cell>
        </row>
        <row r="1025">
          <cell r="E1025">
            <v>10486</v>
          </cell>
          <cell r="F1025">
            <v>12516</v>
          </cell>
        </row>
        <row r="1026">
          <cell r="C1026">
            <v>0</v>
          </cell>
        </row>
        <row r="1026">
          <cell r="E1026">
            <v>0</v>
          </cell>
          <cell r="F1026">
            <v>0</v>
          </cell>
        </row>
        <row r="1027">
          <cell r="C1027">
            <v>0</v>
          </cell>
        </row>
        <row r="1027">
          <cell r="E1027">
            <v>0</v>
          </cell>
          <cell r="F1027">
            <v>0</v>
          </cell>
        </row>
        <row r="1028">
          <cell r="C1028">
            <v>0</v>
          </cell>
        </row>
        <row r="1028">
          <cell r="E1028">
            <v>0</v>
          </cell>
          <cell r="F1028">
            <v>0</v>
          </cell>
        </row>
        <row r="1029">
          <cell r="C1029">
            <v>0</v>
          </cell>
        </row>
        <row r="1029">
          <cell r="E1029">
            <v>0</v>
          </cell>
          <cell r="F1029">
            <v>0</v>
          </cell>
        </row>
        <row r="1030">
          <cell r="C1030">
            <v>0</v>
          </cell>
        </row>
        <row r="1030">
          <cell r="E1030">
            <v>0</v>
          </cell>
          <cell r="F1030">
            <v>0</v>
          </cell>
        </row>
        <row r="1031">
          <cell r="C1031">
            <v>0</v>
          </cell>
        </row>
        <row r="1031">
          <cell r="E1031">
            <v>0</v>
          </cell>
          <cell r="F1031">
            <v>0</v>
          </cell>
        </row>
        <row r="1032">
          <cell r="C1032">
            <v>0</v>
          </cell>
        </row>
        <row r="1032">
          <cell r="E1032">
            <v>0</v>
          </cell>
          <cell r="F1032">
            <v>0</v>
          </cell>
        </row>
        <row r="1033">
          <cell r="C1033">
            <v>0</v>
          </cell>
        </row>
        <row r="1033">
          <cell r="E1033">
            <v>0</v>
          </cell>
          <cell r="F1033">
            <v>0</v>
          </cell>
        </row>
        <row r="1034">
          <cell r="C1034">
            <v>0</v>
          </cell>
        </row>
        <row r="1034">
          <cell r="E1034">
            <v>0</v>
          </cell>
          <cell r="F1034">
            <v>0</v>
          </cell>
        </row>
        <row r="1035">
          <cell r="C1035">
            <v>0</v>
          </cell>
        </row>
        <row r="1035">
          <cell r="E1035">
            <v>0</v>
          </cell>
          <cell r="F1035">
            <v>0</v>
          </cell>
        </row>
        <row r="1036">
          <cell r="C1036">
            <v>0</v>
          </cell>
        </row>
        <row r="1036">
          <cell r="E1036">
            <v>0</v>
          </cell>
          <cell r="F1036">
            <v>0</v>
          </cell>
        </row>
        <row r="1037">
          <cell r="C1037">
            <v>0</v>
          </cell>
        </row>
        <row r="1037">
          <cell r="E1037">
            <v>0</v>
          </cell>
          <cell r="F1037">
            <v>0</v>
          </cell>
        </row>
        <row r="1038">
          <cell r="C1038">
            <v>68</v>
          </cell>
        </row>
        <row r="1038">
          <cell r="E1038">
            <v>68</v>
          </cell>
          <cell r="F1038">
            <v>68</v>
          </cell>
        </row>
        <row r="1039">
          <cell r="C1039">
            <v>0</v>
          </cell>
        </row>
        <row r="1039">
          <cell r="E1039">
            <v>0</v>
          </cell>
          <cell r="F1039">
            <v>0</v>
          </cell>
        </row>
        <row r="1040">
          <cell r="C1040">
            <v>0</v>
          </cell>
        </row>
        <row r="1040">
          <cell r="E1040">
            <v>0</v>
          </cell>
          <cell r="F1040">
            <v>0</v>
          </cell>
        </row>
        <row r="1041">
          <cell r="C1041">
            <v>0</v>
          </cell>
        </row>
        <row r="1041">
          <cell r="E1041">
            <v>0</v>
          </cell>
          <cell r="F1041">
            <v>0</v>
          </cell>
        </row>
        <row r="1042">
          <cell r="C1042">
            <v>0</v>
          </cell>
        </row>
        <row r="1042">
          <cell r="E1042">
            <v>0</v>
          </cell>
          <cell r="F1042">
            <v>0</v>
          </cell>
        </row>
        <row r="1043">
          <cell r="C1043">
            <v>0</v>
          </cell>
        </row>
        <row r="1043">
          <cell r="E1043">
            <v>0</v>
          </cell>
          <cell r="F1043">
            <v>0</v>
          </cell>
        </row>
        <row r="1044">
          <cell r="C1044">
            <v>0</v>
          </cell>
        </row>
        <row r="1044">
          <cell r="E1044">
            <v>0</v>
          </cell>
          <cell r="F1044">
            <v>0</v>
          </cell>
        </row>
        <row r="1045">
          <cell r="C1045">
            <v>0</v>
          </cell>
        </row>
        <row r="1045">
          <cell r="E1045">
            <v>0</v>
          </cell>
          <cell r="F1045">
            <v>0</v>
          </cell>
        </row>
        <row r="1046">
          <cell r="C1046">
            <v>305</v>
          </cell>
        </row>
        <row r="1046">
          <cell r="E1046">
            <v>328</v>
          </cell>
          <cell r="F1046">
            <v>403</v>
          </cell>
        </row>
        <row r="1047">
          <cell r="C1047">
            <v>1</v>
          </cell>
        </row>
        <row r="1047">
          <cell r="E1047">
            <v>345</v>
          </cell>
          <cell r="F1047">
            <v>1</v>
          </cell>
        </row>
        <row r="1048">
          <cell r="C1048">
            <v>0</v>
          </cell>
        </row>
        <row r="1048">
          <cell r="E1048">
            <v>0</v>
          </cell>
          <cell r="F1048">
            <v>0</v>
          </cell>
        </row>
        <row r="1049">
          <cell r="C1049">
            <v>0</v>
          </cell>
        </row>
        <row r="1049">
          <cell r="E1049">
            <v>0</v>
          </cell>
          <cell r="F1049">
            <v>0</v>
          </cell>
        </row>
        <row r="1050">
          <cell r="C1050">
            <v>0</v>
          </cell>
        </row>
        <row r="1050">
          <cell r="E1050">
            <v>0</v>
          </cell>
          <cell r="F1050">
            <v>0</v>
          </cell>
        </row>
        <row r="1051">
          <cell r="C1051">
            <v>0</v>
          </cell>
        </row>
        <row r="1051">
          <cell r="E1051">
            <v>0</v>
          </cell>
          <cell r="F1051">
            <v>0</v>
          </cell>
        </row>
        <row r="1052">
          <cell r="C1052">
            <v>0</v>
          </cell>
        </row>
        <row r="1052">
          <cell r="E1052">
            <v>0</v>
          </cell>
          <cell r="F1052">
            <v>0</v>
          </cell>
        </row>
        <row r="1053">
          <cell r="C1053">
            <v>0</v>
          </cell>
        </row>
        <row r="1053">
          <cell r="E1053">
            <v>0</v>
          </cell>
          <cell r="F1053">
            <v>0</v>
          </cell>
        </row>
        <row r="1054">
          <cell r="C1054">
            <v>145</v>
          </cell>
        </row>
        <row r="1054">
          <cell r="E1054">
            <v>0</v>
          </cell>
          <cell r="F1054">
            <v>124</v>
          </cell>
        </row>
        <row r="1055">
          <cell r="C1055">
            <v>0</v>
          </cell>
        </row>
        <row r="1055">
          <cell r="E1055">
            <v>0</v>
          </cell>
          <cell r="F1055">
            <v>0</v>
          </cell>
        </row>
        <row r="1056">
          <cell r="C1056">
            <v>0</v>
          </cell>
        </row>
        <row r="1056">
          <cell r="E1056">
            <v>0</v>
          </cell>
          <cell r="F1056">
            <v>0</v>
          </cell>
        </row>
        <row r="1057">
          <cell r="C1057">
            <v>0</v>
          </cell>
        </row>
        <row r="1057">
          <cell r="E1057">
            <v>0</v>
          </cell>
          <cell r="F1057">
            <v>0</v>
          </cell>
        </row>
        <row r="1058">
          <cell r="C1058">
            <v>0</v>
          </cell>
        </row>
        <row r="1058">
          <cell r="E1058">
            <v>0</v>
          </cell>
          <cell r="F1058">
            <v>0</v>
          </cell>
        </row>
        <row r="1059">
          <cell r="C1059">
            <v>0</v>
          </cell>
        </row>
        <row r="1059">
          <cell r="E1059">
            <v>0</v>
          </cell>
          <cell r="F1059">
            <v>0</v>
          </cell>
        </row>
        <row r="1060">
          <cell r="C1060">
            <v>0</v>
          </cell>
        </row>
        <row r="1060">
          <cell r="E1060">
            <v>0</v>
          </cell>
          <cell r="F1060">
            <v>0</v>
          </cell>
        </row>
        <row r="1061">
          <cell r="C1061">
            <v>0</v>
          </cell>
        </row>
        <row r="1061">
          <cell r="E1061">
            <v>0</v>
          </cell>
          <cell r="F1061">
            <v>0</v>
          </cell>
        </row>
        <row r="1062">
          <cell r="C1062">
            <v>0</v>
          </cell>
        </row>
        <row r="1062">
          <cell r="E1062">
            <v>0</v>
          </cell>
          <cell r="F1062">
            <v>0</v>
          </cell>
        </row>
        <row r="1063">
          <cell r="C1063">
            <v>0</v>
          </cell>
        </row>
        <row r="1063">
          <cell r="E1063">
            <v>0</v>
          </cell>
          <cell r="F1063">
            <v>0</v>
          </cell>
        </row>
        <row r="1064">
          <cell r="C1064">
            <v>0</v>
          </cell>
        </row>
        <row r="1064">
          <cell r="E1064">
            <v>0</v>
          </cell>
          <cell r="F1064">
            <v>0</v>
          </cell>
        </row>
        <row r="1065">
          <cell r="C1065">
            <v>0</v>
          </cell>
        </row>
        <row r="1065">
          <cell r="E1065">
            <v>0</v>
          </cell>
          <cell r="F1065">
            <v>0</v>
          </cell>
        </row>
        <row r="1066">
          <cell r="C1066">
            <v>0</v>
          </cell>
        </row>
        <row r="1066">
          <cell r="E1066">
            <v>0</v>
          </cell>
          <cell r="F1066">
            <v>0</v>
          </cell>
        </row>
        <row r="1067">
          <cell r="C1067">
            <v>0</v>
          </cell>
        </row>
        <row r="1067">
          <cell r="E1067">
            <v>0</v>
          </cell>
          <cell r="F1067">
            <v>0</v>
          </cell>
        </row>
        <row r="1068">
          <cell r="C1068">
            <v>0</v>
          </cell>
        </row>
        <row r="1068">
          <cell r="E1068">
            <v>0</v>
          </cell>
          <cell r="F1068">
            <v>0</v>
          </cell>
        </row>
        <row r="1069">
          <cell r="C1069">
            <v>0</v>
          </cell>
        </row>
        <row r="1069">
          <cell r="E1069">
            <v>0</v>
          </cell>
          <cell r="F1069">
            <v>0</v>
          </cell>
        </row>
        <row r="1070">
          <cell r="C1070">
            <v>0</v>
          </cell>
        </row>
        <row r="1070">
          <cell r="E1070">
            <v>0</v>
          </cell>
          <cell r="F1070">
            <v>0</v>
          </cell>
        </row>
        <row r="1071">
          <cell r="C1071">
            <v>238</v>
          </cell>
        </row>
        <row r="1071">
          <cell r="E1071">
            <v>290</v>
          </cell>
          <cell r="F1071">
            <v>280</v>
          </cell>
        </row>
        <row r="1072">
          <cell r="E1072">
            <v>0</v>
          </cell>
          <cell r="F1072">
            <v>0</v>
          </cell>
        </row>
        <row r="1073">
          <cell r="E1073">
            <v>0</v>
          </cell>
          <cell r="F1073">
            <v>0</v>
          </cell>
        </row>
        <row r="1074">
          <cell r="E1074">
            <v>0</v>
          </cell>
          <cell r="F1074">
            <v>0</v>
          </cell>
        </row>
        <row r="1075">
          <cell r="E1075">
            <v>0</v>
          </cell>
          <cell r="F1075">
            <v>0</v>
          </cell>
        </row>
        <row r="1076">
          <cell r="C1076">
            <v>59</v>
          </cell>
        </row>
        <row r="1076">
          <cell r="E1076">
            <v>39</v>
          </cell>
          <cell r="F1076">
            <v>87</v>
          </cell>
        </row>
        <row r="1077">
          <cell r="E1077">
            <v>0</v>
          </cell>
          <cell r="F1077">
            <v>0</v>
          </cell>
        </row>
        <row r="1078">
          <cell r="C1078">
            <v>46</v>
          </cell>
        </row>
        <row r="1078">
          <cell r="E1078">
            <v>58</v>
          </cell>
          <cell r="F1078">
            <v>65</v>
          </cell>
        </row>
        <row r="1079">
          <cell r="E1079">
            <v>0</v>
          </cell>
          <cell r="F1079">
            <v>0</v>
          </cell>
        </row>
        <row r="1080">
          <cell r="C1080">
            <v>16</v>
          </cell>
        </row>
        <row r="1080">
          <cell r="E1080">
            <v>55</v>
          </cell>
          <cell r="F1080">
            <v>0</v>
          </cell>
        </row>
        <row r="1081">
          <cell r="C1081">
            <v>0</v>
          </cell>
        </row>
        <row r="1081">
          <cell r="E1081">
            <v>0</v>
          </cell>
          <cell r="F1081">
            <v>0</v>
          </cell>
        </row>
        <row r="1082">
          <cell r="C1082">
            <v>0</v>
          </cell>
        </row>
        <row r="1082">
          <cell r="E1082">
            <v>0</v>
          </cell>
          <cell r="F1082">
            <v>0</v>
          </cell>
        </row>
        <row r="1083">
          <cell r="C1083">
            <v>0</v>
          </cell>
        </row>
        <row r="1083">
          <cell r="E1083">
            <v>0</v>
          </cell>
          <cell r="F1083">
            <v>0</v>
          </cell>
        </row>
        <row r="1084">
          <cell r="C1084">
            <v>668</v>
          </cell>
        </row>
        <row r="1084">
          <cell r="E1084">
            <v>775</v>
          </cell>
          <cell r="F1084">
            <v>1121</v>
          </cell>
        </row>
        <row r="1085">
          <cell r="E1085">
            <v>0</v>
          </cell>
          <cell r="F1085">
            <v>0</v>
          </cell>
        </row>
        <row r="1086">
          <cell r="C1086">
            <v>104</v>
          </cell>
        </row>
        <row r="1086">
          <cell r="E1086">
            <v>699</v>
          </cell>
          <cell r="F1086">
            <v>109</v>
          </cell>
        </row>
        <row r="1087">
          <cell r="C1087">
            <v>0</v>
          </cell>
        </row>
        <row r="1087">
          <cell r="E1087">
            <v>0</v>
          </cell>
          <cell r="F1087">
            <v>0</v>
          </cell>
        </row>
        <row r="1088">
          <cell r="C1088">
            <v>0</v>
          </cell>
        </row>
        <row r="1088">
          <cell r="E1088">
            <v>0</v>
          </cell>
          <cell r="F1088">
            <v>0</v>
          </cell>
        </row>
        <row r="1089">
          <cell r="C1089">
            <v>0</v>
          </cell>
        </row>
        <row r="1089">
          <cell r="E1089">
            <v>0</v>
          </cell>
          <cell r="F1089">
            <v>0</v>
          </cell>
        </row>
        <row r="1090">
          <cell r="C1090">
            <v>0</v>
          </cell>
        </row>
        <row r="1090">
          <cell r="E1090">
            <v>0</v>
          </cell>
          <cell r="F1090">
            <v>0</v>
          </cell>
        </row>
        <row r="1091">
          <cell r="C1091">
            <v>0</v>
          </cell>
        </row>
        <row r="1091">
          <cell r="E1091">
            <v>0</v>
          </cell>
          <cell r="F1091">
            <v>0</v>
          </cell>
        </row>
        <row r="1092">
          <cell r="C1092">
            <v>0</v>
          </cell>
        </row>
        <row r="1092">
          <cell r="E1092">
            <v>0</v>
          </cell>
          <cell r="F1092">
            <v>0</v>
          </cell>
        </row>
        <row r="1093">
          <cell r="C1093">
            <v>0</v>
          </cell>
        </row>
        <row r="1093">
          <cell r="E1093">
            <v>0</v>
          </cell>
          <cell r="F1093">
            <v>0</v>
          </cell>
        </row>
        <row r="1094">
          <cell r="C1094">
            <v>0</v>
          </cell>
        </row>
        <row r="1094">
          <cell r="E1094">
            <v>0</v>
          </cell>
          <cell r="F1094">
            <v>0</v>
          </cell>
        </row>
        <row r="1095">
          <cell r="C1095">
            <v>0</v>
          </cell>
        </row>
        <row r="1095">
          <cell r="E1095">
            <v>0</v>
          </cell>
          <cell r="F1095">
            <v>0</v>
          </cell>
        </row>
        <row r="1096">
          <cell r="C1096">
            <v>0</v>
          </cell>
        </row>
        <row r="1096">
          <cell r="E1096">
            <v>0</v>
          </cell>
          <cell r="F1096">
            <v>0</v>
          </cell>
        </row>
        <row r="1097">
          <cell r="C1097">
            <v>0</v>
          </cell>
        </row>
        <row r="1097">
          <cell r="E1097">
            <v>0</v>
          </cell>
          <cell r="F1097">
            <v>0</v>
          </cell>
        </row>
        <row r="1098">
          <cell r="C1098">
            <v>0</v>
          </cell>
        </row>
        <row r="1098">
          <cell r="E1098">
            <v>0</v>
          </cell>
          <cell r="F1098">
            <v>0</v>
          </cell>
        </row>
        <row r="1099">
          <cell r="C1099">
            <v>0</v>
          </cell>
        </row>
        <row r="1099">
          <cell r="E1099">
            <v>0</v>
          </cell>
          <cell r="F1099">
            <v>0</v>
          </cell>
        </row>
        <row r="1100">
          <cell r="C1100">
            <v>0</v>
          </cell>
        </row>
        <row r="1100">
          <cell r="E1100">
            <v>0</v>
          </cell>
          <cell r="F1100">
            <v>0</v>
          </cell>
        </row>
        <row r="1101">
          <cell r="C1101">
            <v>0</v>
          </cell>
        </row>
        <row r="1101">
          <cell r="E1101">
            <v>0</v>
          </cell>
          <cell r="F1101">
            <v>0</v>
          </cell>
        </row>
        <row r="1102">
          <cell r="C1102">
            <v>0</v>
          </cell>
        </row>
        <row r="1102">
          <cell r="E1102">
            <v>0</v>
          </cell>
          <cell r="F1102">
            <v>0</v>
          </cell>
        </row>
        <row r="1103">
          <cell r="C1103">
            <v>0</v>
          </cell>
        </row>
        <row r="1103">
          <cell r="E1103">
            <v>0</v>
          </cell>
          <cell r="F1103">
            <v>0</v>
          </cell>
        </row>
        <row r="1104">
          <cell r="C1104">
            <v>0</v>
          </cell>
        </row>
        <row r="1104">
          <cell r="E1104">
            <v>0</v>
          </cell>
          <cell r="F1104">
            <v>0</v>
          </cell>
        </row>
        <row r="1105">
          <cell r="C1105">
            <v>0</v>
          </cell>
        </row>
        <row r="1105">
          <cell r="E1105">
            <v>0</v>
          </cell>
          <cell r="F1105">
            <v>0</v>
          </cell>
        </row>
        <row r="1106">
          <cell r="C1106">
            <v>0</v>
          </cell>
        </row>
        <row r="1106">
          <cell r="E1106">
            <v>0</v>
          </cell>
          <cell r="F1106">
            <v>0</v>
          </cell>
        </row>
        <row r="1107">
          <cell r="C1107">
            <v>0</v>
          </cell>
        </row>
        <row r="1107">
          <cell r="E1107">
            <v>0</v>
          </cell>
          <cell r="F1107">
            <v>0</v>
          </cell>
        </row>
        <row r="1108">
          <cell r="C1108">
            <v>0</v>
          </cell>
        </row>
        <row r="1108">
          <cell r="E1108">
            <v>0</v>
          </cell>
          <cell r="F1108">
            <v>0</v>
          </cell>
        </row>
        <row r="1109">
          <cell r="C1109">
            <v>0</v>
          </cell>
        </row>
        <row r="1109">
          <cell r="E1109">
            <v>488</v>
          </cell>
          <cell r="F1109">
            <v>0</v>
          </cell>
        </row>
        <row r="1110">
          <cell r="C1110">
            <v>0</v>
          </cell>
        </row>
        <row r="1110">
          <cell r="E1110">
            <v>0</v>
          </cell>
          <cell r="F1110">
            <v>0</v>
          </cell>
        </row>
        <row r="1111">
          <cell r="C1111">
            <v>0</v>
          </cell>
        </row>
        <row r="1111">
          <cell r="E1111">
            <v>0</v>
          </cell>
          <cell r="F1111">
            <v>0</v>
          </cell>
        </row>
        <row r="1112">
          <cell r="C1112">
            <v>0</v>
          </cell>
        </row>
        <row r="1112">
          <cell r="E1112">
            <v>0</v>
          </cell>
          <cell r="F1112">
            <v>0</v>
          </cell>
        </row>
        <row r="1113">
          <cell r="C1113">
            <v>4000</v>
          </cell>
        </row>
        <row r="1113">
          <cell r="E1113">
            <v>0</v>
          </cell>
          <cell r="F1113">
            <v>4000</v>
          </cell>
        </row>
        <row r="1114">
          <cell r="C1114">
            <v>26104</v>
          </cell>
        </row>
        <row r="1114">
          <cell r="E1114">
            <v>0</v>
          </cell>
          <cell r="F1114">
            <v>8608</v>
          </cell>
        </row>
        <row r="1115">
          <cell r="C1115">
            <v>780</v>
          </cell>
        </row>
        <row r="1115">
          <cell r="E1115">
            <v>712</v>
          </cell>
          <cell r="F1115">
            <v>658</v>
          </cell>
        </row>
        <row r="1116">
          <cell r="C1116">
            <v>5600</v>
          </cell>
        </row>
        <row r="1116">
          <cell r="E1116">
            <v>5249</v>
          </cell>
          <cell r="F1116">
            <v>5495</v>
          </cell>
        </row>
        <row r="1117">
          <cell r="C1117">
            <v>0</v>
          </cell>
        </row>
        <row r="1117">
          <cell r="E1117">
            <v>0</v>
          </cell>
          <cell r="F1117">
            <v>0</v>
          </cell>
        </row>
        <row r="1118">
          <cell r="C1118">
            <v>0</v>
          </cell>
        </row>
        <row r="1118">
          <cell r="E1118">
            <v>0</v>
          </cell>
          <cell r="F1118">
            <v>0</v>
          </cell>
        </row>
        <row r="1119">
          <cell r="C1119">
            <v>33</v>
          </cell>
        </row>
        <row r="1119">
          <cell r="E1119">
            <v>0</v>
          </cell>
          <cell r="F1119">
            <v>0</v>
          </cell>
        </row>
        <row r="1120">
          <cell r="C1120">
            <v>0</v>
          </cell>
        </row>
        <row r="1120">
          <cell r="E1120">
            <v>2</v>
          </cell>
          <cell r="F1120">
            <v>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showZeros="0" workbookViewId="0">
      <pane xSplit="5" ySplit="7" topLeftCell="F8" activePane="bottomRight" state="frozen"/>
      <selection/>
      <selection pane="topRight"/>
      <selection pane="bottomLeft"/>
      <selection pane="bottomRight" activeCell="C10" sqref="C10"/>
    </sheetView>
  </sheetViews>
  <sheetFormatPr defaultColWidth="8.775" defaultRowHeight="15.75" outlineLevelCol="4"/>
  <cols>
    <col min="1" max="1" width="32.1083333333333" style="237" customWidth="1"/>
    <col min="2" max="2" width="18.6666666666667" style="237" customWidth="1"/>
    <col min="3" max="3" width="50.775" style="237" customWidth="1"/>
    <col min="4" max="4" width="6.10833333333333" style="237" hidden="1" customWidth="1"/>
    <col min="5" max="5" width="25" style="237" customWidth="1"/>
    <col min="6" max="16384" width="8.775" style="237"/>
  </cols>
  <sheetData>
    <row r="1" spans="1:5">
      <c r="A1" s="238"/>
    </row>
    <row r="2" spans="1:5">
      <c r="A2" s="239"/>
      <c r="B2" s="240"/>
    </row>
    <row r="3" ht="18" customHeight="1"/>
    <row r="4" ht="18" customHeight="1"/>
    <row r="5" ht="18" customHeight="1" spans="1:5">
      <c r="A5" s="241"/>
    </row>
    <row r="6" ht="170.1" customHeight="1" spans="1:5">
      <c r="A6" s="242" t="s">
        <v>0</v>
      </c>
      <c r="B6" s="243"/>
      <c r="C6" s="243"/>
      <c r="D6" s="243"/>
      <c r="E6" s="243"/>
    </row>
    <row r="7" ht="22.5" customHeight="1" spans="1:5">
      <c r="A7" s="243"/>
      <c r="B7" s="244" t="s">
        <v>1</v>
      </c>
      <c r="C7" s="245" t="str">
        <f>IF(D7="","",IF(RIGHT(C8,2)="汇总",LEFT(C8,2),D7&amp;REPT(0,6-LEN(D7))))</f>
        <v>411421</v>
      </c>
      <c r="D7" s="244" t="str">
        <f>IF(D8&lt;&gt;LEFT(D9,LEN(D8)),D8,IF(D9&lt;&gt;LEFT(D10,LEN(D9)),D9,D10))</f>
        <v>411421</v>
      </c>
      <c r="E7" s="244"/>
    </row>
    <row r="8" ht="22.5" customHeight="1" spans="1:5">
      <c r="A8" s="243"/>
      <c r="B8" s="244" t="s">
        <v>2</v>
      </c>
      <c r="C8" s="246" t="s">
        <v>3</v>
      </c>
      <c r="D8" s="237" t="str">
        <f>IFERROR(LEFT(C8,FIND("_",C8)-1),"")</f>
        <v>41</v>
      </c>
      <c r="E8" s="243"/>
    </row>
    <row r="9" ht="22.5" customHeight="1" spans="1:5">
      <c r="A9" s="243"/>
      <c r="B9" s="244" t="s">
        <v>4</v>
      </c>
      <c r="C9" s="246" t="s">
        <v>5</v>
      </c>
      <c r="D9" s="237" t="str">
        <f>IFERROR(LEFT(C9,FIND("_",C9)-1),"")</f>
        <v>4114</v>
      </c>
      <c r="E9" s="243"/>
    </row>
    <row r="10" ht="22.5" customHeight="1" spans="1:5">
      <c r="A10" s="243"/>
      <c r="B10" s="244" t="s">
        <v>6</v>
      </c>
      <c r="C10" s="246" t="s">
        <v>7</v>
      </c>
      <c r="D10" s="237" t="str">
        <f>IFERROR(LEFT(C10,FIND("_",C10)-1),"")</f>
        <v>411421</v>
      </c>
      <c r="E10" s="243"/>
    </row>
  </sheetData>
  <sheetProtection autoFilter="0"/>
  <mergeCells count="1">
    <mergeCell ref="A6:E6"/>
  </mergeCells>
  <dataValidations count="2">
    <dataValidation type="list" allowBlank="1" showInputMessage="1" showErrorMessage="1" sqref="C8">
      <formula1>省级</formula1>
    </dataValidation>
    <dataValidation type="list" allowBlank="1" showInputMessage="1" showErrorMessage="1" sqref="C9:C10">
      <formula1>INDIRECT("_"&amp;C8)</formula1>
    </dataValidation>
  </dataValidations>
  <printOptions horizontalCentered="1"/>
  <pageMargins left="0.75" right="0.75" top="0.98" bottom="0.98" header="0.51" footer="0.51"/>
  <pageSetup paperSize="9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L599"/>
  <sheetViews>
    <sheetView topLeftCell="A2" workbookViewId="0">
      <pane xSplit="4" ySplit="7" topLeftCell="E204" activePane="bottomRight" state="frozen"/>
      <selection/>
      <selection pane="topRight"/>
      <selection pane="bottomLeft"/>
      <selection pane="bottomRight" activeCell="G217" sqref="G217"/>
    </sheetView>
  </sheetViews>
  <sheetFormatPr defaultColWidth="9" defaultRowHeight="14.25"/>
  <cols>
    <col min="1" max="1" width="6.55833333333333" customWidth="1"/>
    <col min="2" max="2" width="4.66666666666667" customWidth="1"/>
    <col min="3" max="3" width="16.775" customWidth="1"/>
    <col min="33" max="33" width="2.775" customWidth="1"/>
    <col min="52" max="52" width="2.775" customWidth="1"/>
    <col min="61" max="61" width="2.10833333333333" customWidth="1"/>
  </cols>
  <sheetData>
    <row r="2" ht="20.1" customHeight="1" spans="1:61">
      <c r="AH2" s="2" t="s">
        <v>10437</v>
      </c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92"/>
      <c r="AW2" s="4" t="s">
        <v>10438</v>
      </c>
      <c r="AX2" s="4"/>
      <c r="AY2" s="4"/>
      <c r="BA2" s="4" t="s">
        <v>10439</v>
      </c>
      <c r="BB2" s="4"/>
      <c r="BC2" s="4"/>
      <c r="BD2" s="4"/>
      <c r="BE2" s="4"/>
      <c r="BF2" s="4"/>
      <c r="BH2" s="5" t="s">
        <v>10440</v>
      </c>
      <c r="BI2" s="6"/>
    </row>
    <row r="3" ht="24.6" customHeight="1" spans="1:61">
      <c r="A3" s="7" t="s">
        <v>10441</v>
      </c>
      <c r="B3" s="8"/>
      <c r="C3" s="9"/>
      <c r="D3" s="99" t="s">
        <v>10153</v>
      </c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1"/>
      <c r="R3" s="12" t="s">
        <v>10154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H3" s="13" t="s">
        <v>10161</v>
      </c>
      <c r="AI3" s="13"/>
      <c r="AJ3" s="13"/>
      <c r="AK3" s="13"/>
      <c r="AL3" s="13" t="s">
        <v>10165</v>
      </c>
      <c r="AM3" s="13"/>
      <c r="AN3" s="13"/>
      <c r="AO3" s="13" t="s">
        <v>10185</v>
      </c>
      <c r="AP3" s="13"/>
      <c r="AQ3" s="13"/>
      <c r="AR3" s="13" t="s">
        <v>10257</v>
      </c>
      <c r="AS3" s="13"/>
      <c r="AT3" s="13"/>
      <c r="AU3" s="16" t="s">
        <v>10442</v>
      </c>
      <c r="AV3" s="16"/>
      <c r="AW3" s="13" t="s">
        <v>10295</v>
      </c>
      <c r="AX3" s="13"/>
      <c r="AY3" s="13"/>
      <c r="BA3" s="14" t="s">
        <v>10443</v>
      </c>
      <c r="BB3" s="14" t="s">
        <v>10444</v>
      </c>
      <c r="BC3" s="14" t="s">
        <v>10443</v>
      </c>
      <c r="BD3" s="14" t="s">
        <v>10444</v>
      </c>
      <c r="BE3" s="14" t="s">
        <v>10443</v>
      </c>
      <c r="BF3" s="14" t="s">
        <v>10444</v>
      </c>
      <c r="BH3" s="15"/>
      <c r="BI3" s="6"/>
    </row>
    <row r="4" ht="40.5" spans="1:61">
      <c r="A4" s="13" t="s">
        <v>10445</v>
      </c>
      <c r="B4" s="13" t="s">
        <v>10446</v>
      </c>
      <c r="C4" s="13" t="s">
        <v>10447</v>
      </c>
      <c r="D4" s="16" t="s">
        <v>10448</v>
      </c>
      <c r="E4" s="16" t="s">
        <v>10449</v>
      </c>
      <c r="F4" s="16" t="s">
        <v>10450</v>
      </c>
      <c r="G4" s="16" t="s">
        <v>10451</v>
      </c>
      <c r="H4" s="16" t="s">
        <v>10452</v>
      </c>
      <c r="I4" s="16" t="s">
        <v>10453</v>
      </c>
      <c r="J4" s="16" t="s">
        <v>10454</v>
      </c>
      <c r="K4" s="16" t="s">
        <v>10455</v>
      </c>
      <c r="L4" s="16" t="s">
        <v>10456</v>
      </c>
      <c r="M4" s="16" t="s">
        <v>10457</v>
      </c>
      <c r="N4" s="16" t="s">
        <v>10442</v>
      </c>
      <c r="O4" s="16" t="s">
        <v>10458</v>
      </c>
      <c r="P4" s="16" t="s">
        <v>10459</v>
      </c>
      <c r="Q4" s="16" t="s">
        <v>10460</v>
      </c>
      <c r="R4" s="16" t="s">
        <v>10461</v>
      </c>
      <c r="S4" s="16" t="s">
        <v>10462</v>
      </c>
      <c r="T4" s="16" t="s">
        <v>10423</v>
      </c>
      <c r="U4" s="16" t="s">
        <v>10463</v>
      </c>
      <c r="V4" s="16" t="s">
        <v>10167</v>
      </c>
      <c r="W4" s="16" t="s">
        <v>10171</v>
      </c>
      <c r="X4" s="16" t="s">
        <v>10175</v>
      </c>
      <c r="Y4" s="16" t="s">
        <v>10464</v>
      </c>
      <c r="Z4" s="16" t="s">
        <v>10465</v>
      </c>
      <c r="AA4" s="16" t="s">
        <v>10466</v>
      </c>
      <c r="AB4" s="16" t="s">
        <v>10467</v>
      </c>
      <c r="AC4" s="16" t="s">
        <v>10468</v>
      </c>
      <c r="AD4" s="16" t="s">
        <v>10469</v>
      </c>
      <c r="AE4" s="16" t="s">
        <v>10470</v>
      </c>
      <c r="AF4" s="16" t="s">
        <v>10422</v>
      </c>
      <c r="AH4" s="14" t="s">
        <v>10433</v>
      </c>
      <c r="AI4" s="14" t="s">
        <v>10443</v>
      </c>
      <c r="AJ4" s="14" t="s">
        <v>10444</v>
      </c>
      <c r="AK4" s="14" t="s">
        <v>10471</v>
      </c>
      <c r="AL4" s="14" t="s">
        <v>10443</v>
      </c>
      <c r="AM4" s="14" t="s">
        <v>10444</v>
      </c>
      <c r="AN4" s="14" t="s">
        <v>10471</v>
      </c>
      <c r="AO4" s="14" t="s">
        <v>10443</v>
      </c>
      <c r="AP4" s="14" t="s">
        <v>10444</v>
      </c>
      <c r="AQ4" s="14" t="s">
        <v>10471</v>
      </c>
      <c r="AR4" s="14" t="s">
        <v>10443</v>
      </c>
      <c r="AS4" s="14" t="s">
        <v>10444</v>
      </c>
      <c r="AT4" s="14" t="s">
        <v>10471</v>
      </c>
      <c r="AU4" s="14" t="s">
        <v>10443</v>
      </c>
      <c r="AV4" s="14" t="s">
        <v>10444</v>
      </c>
      <c r="AW4" s="14" t="s">
        <v>10443</v>
      </c>
      <c r="AX4" s="14" t="s">
        <v>10444</v>
      </c>
      <c r="AY4" s="14" t="s">
        <v>10471</v>
      </c>
      <c r="BA4" s="16" t="s">
        <v>10455</v>
      </c>
      <c r="BB4" s="16"/>
      <c r="BC4" s="16" t="s">
        <v>10463</v>
      </c>
      <c r="BD4" s="16"/>
      <c r="BE4" s="16" t="s">
        <v>10467</v>
      </c>
      <c r="BF4" s="16"/>
      <c r="BH4" s="15"/>
      <c r="BI4" s="18"/>
    </row>
    <row r="5" ht="15" spans="1:61">
      <c r="A5" s="19" t="s">
        <v>10472</v>
      </c>
      <c r="B5" s="20"/>
      <c r="C5" s="21"/>
      <c r="D5" s="22"/>
      <c r="E5" s="22"/>
      <c r="F5" s="22" t="s">
        <v>10157</v>
      </c>
      <c r="G5" s="22"/>
      <c r="H5" s="22" t="s">
        <v>10164</v>
      </c>
      <c r="I5" s="22" t="s">
        <v>10184</v>
      </c>
      <c r="J5" s="22" t="s">
        <v>10256</v>
      </c>
      <c r="K5" s="22" t="s">
        <v>10292</v>
      </c>
      <c r="L5" s="22" t="s">
        <v>10304</v>
      </c>
      <c r="M5" s="22" t="s">
        <v>10308</v>
      </c>
      <c r="N5" s="22" t="s">
        <v>10322</v>
      </c>
      <c r="O5" s="22" t="s">
        <v>10346</v>
      </c>
      <c r="P5" s="22" t="s">
        <v>10350</v>
      </c>
      <c r="Q5" s="22" t="s">
        <v>10369</v>
      </c>
      <c r="R5" s="22"/>
      <c r="S5" s="22"/>
      <c r="T5" s="22" t="s">
        <v>10159</v>
      </c>
      <c r="U5" s="22" t="s">
        <v>10463</v>
      </c>
      <c r="V5" s="22" t="s">
        <v>10166</v>
      </c>
      <c r="W5" s="22" t="s">
        <v>10170</v>
      </c>
      <c r="X5" s="22" t="s">
        <v>10174</v>
      </c>
      <c r="Y5" s="22" t="s">
        <v>10294</v>
      </c>
      <c r="Z5" s="22" t="s">
        <v>10306</v>
      </c>
      <c r="AA5" s="250" t="s">
        <v>10310</v>
      </c>
      <c r="AB5" s="22" t="s">
        <v>10324</v>
      </c>
      <c r="AC5" s="22" t="s">
        <v>10344</v>
      </c>
      <c r="AD5" s="22" t="s">
        <v>10348</v>
      </c>
      <c r="AE5" s="22" t="s">
        <v>10352</v>
      </c>
      <c r="AF5" s="22" t="s">
        <v>10371</v>
      </c>
      <c r="AH5" s="22"/>
      <c r="AI5" s="22"/>
      <c r="AJ5" s="22"/>
      <c r="AK5" s="22"/>
      <c r="AL5" s="22" t="s">
        <v>10164</v>
      </c>
      <c r="AM5" s="22" t="s">
        <v>10164</v>
      </c>
      <c r="AN5" s="22" t="s">
        <v>10164</v>
      </c>
      <c r="AO5" s="22" t="s">
        <v>10184</v>
      </c>
      <c r="AP5" s="22" t="s">
        <v>10184</v>
      </c>
      <c r="AQ5" s="22" t="s">
        <v>10184</v>
      </c>
      <c r="AR5" s="22" t="s">
        <v>10256</v>
      </c>
      <c r="AS5" s="22" t="s">
        <v>10256</v>
      </c>
      <c r="AT5" s="22" t="s">
        <v>10256</v>
      </c>
      <c r="AU5" s="22" t="s">
        <v>10322</v>
      </c>
      <c r="AV5" s="22" t="s">
        <v>10322</v>
      </c>
      <c r="AW5" s="22" t="s">
        <v>10294</v>
      </c>
      <c r="AX5" s="22" t="s">
        <v>10294</v>
      </c>
      <c r="AY5" s="22" t="s">
        <v>10294</v>
      </c>
      <c r="BA5" s="22" t="s">
        <v>10292</v>
      </c>
      <c r="BB5" s="22" t="s">
        <v>10292</v>
      </c>
      <c r="BC5" s="102"/>
      <c r="BD5" s="102"/>
      <c r="BE5" s="22" t="s">
        <v>10324</v>
      </c>
      <c r="BF5" s="22" t="s">
        <v>10324</v>
      </c>
      <c r="BH5" s="23"/>
      <c r="BI5" s="18"/>
    </row>
    <row r="6" ht="15" spans="1:61">
      <c r="A6" s="24" t="str">
        <f>封面!$C$7</f>
        <v>411421</v>
      </c>
      <c r="B6" s="25" t="str">
        <f>IFERROR(VLOOKUP(A6,内置数据!$A$69:$C$3281,3,0),"")</f>
        <v>县级</v>
      </c>
      <c r="C6" s="25" t="str">
        <f>IFERROR(封面!#REF!&amp;IF(封面!#REF!="","","("&amp;封面!#REF!&amp;")"),"请在封面页选择地区")</f>
        <v>请在封面页选择地区</v>
      </c>
      <c r="D6" s="29" t="e">
        <f>SUM(E6:F6,Q6)</f>
        <v>#REF!</v>
      </c>
      <c r="E6" s="27" t="e">
        <f>#REF!</f>
        <v>#REF!</v>
      </c>
      <c r="F6" s="28" t="e">
        <f>SUM(G6,K6:P6)</f>
        <v>#REF!</v>
      </c>
      <c r="G6" s="28" t="e">
        <f>SUM(H6:J6)</f>
        <v>#REF!</v>
      </c>
      <c r="H6" s="27" t="e">
        <f>VLOOKUP(H5,#REF!,5,0)</f>
        <v>#REF!</v>
      </c>
      <c r="I6" s="27" t="e">
        <f>VLOOKUP(I5,#REF!,5,0)</f>
        <v>#REF!</v>
      </c>
      <c r="J6" s="27" t="e">
        <f>VLOOKUP(J5,#REF!,5,0)</f>
        <v>#REF!</v>
      </c>
      <c r="K6" s="27" t="e">
        <f>VLOOKUP(K5,#REF!,5,0)</f>
        <v>#REF!</v>
      </c>
      <c r="L6" s="27" t="e">
        <f>VLOOKUP(L5,#REF!,5,0)</f>
        <v>#REF!</v>
      </c>
      <c r="M6" s="27" t="e">
        <f>VLOOKUP(M5,#REF!,5,0)</f>
        <v>#REF!</v>
      </c>
      <c r="N6" s="27" t="e">
        <f>VLOOKUP(N5,#REF!,5,0)</f>
        <v>#REF!</v>
      </c>
      <c r="O6" s="27" t="e">
        <f>VLOOKUP(O5,#REF!,5,0)</f>
        <v>#REF!</v>
      </c>
      <c r="P6" s="27" t="e">
        <f>VLOOKUP(P5,#REF!,5,0)</f>
        <v>#REF!</v>
      </c>
      <c r="Q6" s="27" t="e">
        <f>VLOOKUP(Q5,#REF!,5,0)</f>
        <v>#REF!</v>
      </c>
      <c r="R6" s="29" t="e">
        <f>SUM(S6:T6,AF6)</f>
        <v>#REF!</v>
      </c>
      <c r="S6" s="27" t="e">
        <f>#REF!</f>
        <v>#REF!</v>
      </c>
      <c r="T6" s="28" t="e">
        <f>SUM(V6:AE6)</f>
        <v>#REF!</v>
      </c>
      <c r="U6" s="28" t="e">
        <f>SUM(V6:X6)</f>
        <v>#REF!</v>
      </c>
      <c r="V6" s="27" t="e">
        <f>VLOOKUP(V5,#REF!,5,0)</f>
        <v>#REF!</v>
      </c>
      <c r="W6" s="27" t="e">
        <f>VLOOKUP(W5,#REF!,5,0)</f>
        <v>#REF!</v>
      </c>
      <c r="X6" s="27" t="e">
        <f>VLOOKUP(X5,#REF!,5,0)</f>
        <v>#REF!</v>
      </c>
      <c r="Y6" s="27" t="e">
        <f>VLOOKUP(Y5,#REF!,5,0)</f>
        <v>#REF!</v>
      </c>
      <c r="Z6" s="27" t="e">
        <f>VLOOKUP(Z5,#REF!,5,0)</f>
        <v>#REF!</v>
      </c>
      <c r="AA6" s="27" t="e">
        <f>VLOOKUP(AA5,#REF!,5,0)</f>
        <v>#REF!</v>
      </c>
      <c r="AB6" s="27" t="e">
        <f>VLOOKUP(AB5,#REF!,5,0)</f>
        <v>#REF!</v>
      </c>
      <c r="AC6" s="27" t="e">
        <f>VLOOKUP(AC5,#REF!,5,0)</f>
        <v>#REF!</v>
      </c>
      <c r="AD6" s="27" t="e">
        <f>VLOOKUP(AD5,#REF!,5,0)</f>
        <v>#REF!</v>
      </c>
      <c r="AE6" s="27" t="e">
        <f>VLOOKUP(AE5,#REF!,5,0)</f>
        <v>#REF!</v>
      </c>
      <c r="AF6" s="27" t="e">
        <f>VLOOKUP(AF5,#REF!,5,0)</f>
        <v>#REF!</v>
      </c>
      <c r="AH6" s="29" t="e">
        <f>SUM(AI6:AK6)</f>
        <v>#REF!</v>
      </c>
      <c r="AI6" s="28" t="e">
        <f>SUM(AL6,AO6,AR6)</f>
        <v>#REF!</v>
      </c>
      <c r="AJ6" s="28" t="e">
        <f>SUM(AM6,AP6,AS6)</f>
        <v>#REF!</v>
      </c>
      <c r="AK6" s="28" t="e">
        <f>SUM(AN6,AQ6,AT6)</f>
        <v>#REF!</v>
      </c>
      <c r="AL6" s="27" t="e">
        <f>SUMPRODUCT(#REF!*(LEFT(#REF!,5)=AL$5)*(#REF!=AL$4))</f>
        <v>#REF!</v>
      </c>
      <c r="AM6" s="27" t="e">
        <f>SUMPRODUCT(#REF!*(LEFT(#REF!,5)=AM$5)*(#REF!=AM$4))</f>
        <v>#REF!</v>
      </c>
      <c r="AN6" s="27" t="e">
        <f>SUMPRODUCT(#REF!*(LEFT(#REF!,5)=AN$5)*(#REF!=AN$4))</f>
        <v>#REF!</v>
      </c>
      <c r="AO6" s="27" t="e">
        <f>SUMPRODUCT(#REF!*(LEFT(#REF!,5)=AO$5)*(#REF!=AO$4))</f>
        <v>#REF!</v>
      </c>
      <c r="AP6" s="27" t="e">
        <f>SUMPRODUCT(#REF!*(LEFT(#REF!,5)=AP$5)*(#REF!=AP$4))</f>
        <v>#REF!</v>
      </c>
      <c r="AQ6" s="27" t="e">
        <f>SUMPRODUCT(#REF!*(LEFT(#REF!,5)=AQ$5)*(#REF!=AQ$4))</f>
        <v>#REF!</v>
      </c>
      <c r="AR6" s="27" t="e">
        <f>SUMPRODUCT(#REF!*(LEFT(#REF!,5)=AR$5)*(#REF!=AR$4))</f>
        <v>#REF!</v>
      </c>
      <c r="AS6" s="27" t="e">
        <f>SUMPRODUCT(#REF!*(LEFT(#REF!,5)=AS$5)*(#REF!=AS$4))</f>
        <v>#REF!</v>
      </c>
      <c r="AT6" s="27" t="e">
        <f>SUMPRODUCT(#REF!*(LEFT(#REF!,5)=AT$5)*(#REF!=AT$4))</f>
        <v>#REF!</v>
      </c>
      <c r="AU6" s="27" t="e">
        <f>SUMPRODUCT(#REF!*(LEFT(#REF!,5)=AU$5)*(#REF!=AU$4))</f>
        <v>#REF!</v>
      </c>
      <c r="AV6" s="27" t="e">
        <f>SUMPRODUCT(#REF!*(LEFT(#REF!,5)=AV$5)*(#REF!=AV$4))</f>
        <v>#REF!</v>
      </c>
      <c r="AW6" s="27" t="e">
        <f>SUMPRODUCT(#REF!*(LEFT(#REF!,5)=AW$5)*(#REF!=AW$4))</f>
        <v>#REF!</v>
      </c>
      <c r="AX6" s="27" t="e">
        <f>SUMPRODUCT(#REF!*(LEFT(#REF!,5)=AX$5)*(#REF!=AX$4))</f>
        <v>#REF!</v>
      </c>
      <c r="AY6" s="27" t="e">
        <f>SUMPRODUCT(#REF!*(LEFT(#REF!,5)=AY$5)*(#REF!=AY$4))</f>
        <v>#REF!</v>
      </c>
      <c r="BA6" s="27">
        <f>IF(B6="省级",VLOOKUP(BA5,#REF!,5,0),0)</f>
        <v>0</v>
      </c>
      <c r="BB6" s="27" t="e">
        <f>VLOOKUP(BB5,#REF!,5,0)-BA6</f>
        <v>#REF!</v>
      </c>
      <c r="BC6" s="27">
        <f>IF(B6="省级",U6,0)</f>
        <v>0</v>
      </c>
      <c r="BD6" s="27" t="e">
        <f>U6-BC6</f>
        <v>#REF!</v>
      </c>
      <c r="BE6" s="27">
        <f>IF(B6="省级",VLOOKUP(BE5,#REF!,5,0),0)</f>
        <v>0</v>
      </c>
      <c r="BF6" s="27" t="e">
        <f>VLOOKUP(BF5,#REF!,5,0)-BE6</f>
        <v>#REF!</v>
      </c>
      <c r="BG6" s="30" t="str">
        <f>IF(COUNT(#REF!)=3,"","收支不平！")</f>
        <v>收支不平！</v>
      </c>
      <c r="BI6" s="6" t="s">
        <v>10473</v>
      </c>
    </row>
    <row r="7" spans="1:61">
      <c r="B7" s="31"/>
      <c r="C7" s="31"/>
      <c r="S7" s="103"/>
      <c r="AZ7" s="104"/>
      <c r="BI7" s="6"/>
    </row>
    <row r="8" ht="15" spans="1:61">
      <c r="A8" s="32" t="s">
        <v>10474</v>
      </c>
      <c r="B8" s="33">
        <f t="shared" ref="B8:B71" si="0">D8-R8</f>
        <v>0</v>
      </c>
      <c r="C8" s="34" t="s">
        <v>10475</v>
      </c>
      <c r="D8" s="26">
        <f t="shared" ref="D8:D71" si="1">SUM(E8:F8,Q8)</f>
        <v>0</v>
      </c>
      <c r="E8" s="35">
        <f t="shared" ref="E8:E71" si="2">SUMPRODUCT(E$374:E$599*(LEFT($A$374:$A$599,LEN($A8))=$A8))</f>
        <v>0</v>
      </c>
      <c r="F8" s="36">
        <f t="shared" ref="F8:F71" si="3">SUM(G8,K8:P8)</f>
        <v>0</v>
      </c>
      <c r="G8" s="105">
        <f t="shared" ref="G8:G71" si="4">SUM(H8:J8)</f>
        <v>0</v>
      </c>
      <c r="H8" s="37">
        <f t="shared" ref="H8:H39" si="5">AN8</f>
        <v>0</v>
      </c>
      <c r="I8" s="37">
        <f t="shared" ref="I8:I39" si="6">AQ8</f>
        <v>0</v>
      </c>
      <c r="J8" s="37">
        <f t="shared" ref="J8:J39" si="7">AT8</f>
        <v>0</v>
      </c>
      <c r="K8" s="38">
        <v>0</v>
      </c>
      <c r="L8" s="35">
        <f t="shared" ref="L8:M27" si="8">SUMPRODUCT(L$374:L$599*(LEFT($A$374:$A$599,LEN($A8))=$A8))</f>
        <v>0</v>
      </c>
      <c r="M8" s="35">
        <f t="shared" si="8"/>
        <v>0</v>
      </c>
      <c r="N8" s="38">
        <v>0</v>
      </c>
      <c r="O8" s="35">
        <f t="shared" ref="O8:Q27" si="9">SUMPRODUCT(O$374:O$599*(LEFT($A$374:$A$599,LEN($A8))=$A8))</f>
        <v>0</v>
      </c>
      <c r="P8" s="35">
        <f t="shared" si="9"/>
        <v>0</v>
      </c>
      <c r="Q8" s="35">
        <f t="shared" si="9"/>
        <v>0</v>
      </c>
      <c r="R8" s="26">
        <f t="shared" ref="R8:R71" si="10">SUM(S8:T8,AF8)</f>
        <v>0</v>
      </c>
      <c r="S8" s="35">
        <f>SUMPRODUCT(S$374:S$599*(LEFT($A$374:$A$599,LEN($A8))=$A8))+MIN(0,SUMPRODUCT(($AA$374:$AA$599+$AC$374:$AC$599)*(LEFT($A$374:$A$599,LEN($A8))=$A8))+BH8)</f>
        <v>0</v>
      </c>
      <c r="T8" s="28">
        <f t="shared" ref="T8:T71" si="11">SUM(V8:AE8)</f>
        <v>0</v>
      </c>
      <c r="U8" s="28">
        <f t="shared" ref="U8:U71" si="12">SUM(V8:X8)</f>
        <v>0</v>
      </c>
      <c r="V8" s="38">
        <v>0</v>
      </c>
      <c r="W8" s="38">
        <v>0</v>
      </c>
      <c r="X8" s="38">
        <v>0</v>
      </c>
      <c r="Y8" s="37">
        <f t="shared" ref="Y8:Y39" si="13">AY8</f>
        <v>0</v>
      </c>
      <c r="Z8" s="35">
        <f t="shared" ref="Z8:Z71" si="14">SUMPRODUCT(Z$374:Z$599*(LEFT($A$374:$A$599,LEN($A8))=$A8))</f>
        <v>0</v>
      </c>
      <c r="AA8" s="35">
        <f>MAX(SUMPRODUCT(AA$374:AA$599*(LEFT($A$374:$A$599,LEN($A8))=$A8))+MIN(BH8,0),0)</f>
        <v>0</v>
      </c>
      <c r="AB8" s="38">
        <v>0</v>
      </c>
      <c r="AC8" s="35">
        <f>MAX(SUMPRODUCT(AC$374:AC$599*(LEFT($A$374:$A$599,LEN($A8))=$A8))+MAX(BH8,0)+MIN(SUMPRODUCT($AA$374:$AA$599*(LEFT($A$374:$A$599,LEN($A8))=$A8))+BH8,0),0)</f>
        <v>0</v>
      </c>
      <c r="AD8" s="35">
        <f t="shared" ref="AD8:AF27" si="15">SUMPRODUCT(AD$374:AD$599*(LEFT($A$374:$A$599,LEN($A8))=$A8))</f>
        <v>0</v>
      </c>
      <c r="AE8" s="35">
        <f t="shared" si="15"/>
        <v>0</v>
      </c>
      <c r="AF8" s="35">
        <f t="shared" si="15"/>
        <v>0</v>
      </c>
      <c r="AH8" s="35">
        <f t="shared" ref="AH8:AQ17" si="16">SUMPRODUCT(AH$374:AH$599*(LEFT($A$374:$A$599,LEN($A8))=$A8))</f>
        <v>0</v>
      </c>
      <c r="AI8" s="35">
        <f t="shared" si="16"/>
        <v>0</v>
      </c>
      <c r="AJ8" s="35">
        <f t="shared" si="16"/>
        <v>0</v>
      </c>
      <c r="AK8" s="35">
        <f t="shared" si="16"/>
        <v>0</v>
      </c>
      <c r="AL8" s="35">
        <f t="shared" si="16"/>
        <v>0</v>
      </c>
      <c r="AM8" s="35">
        <f t="shared" si="16"/>
        <v>0</v>
      </c>
      <c r="AN8" s="35">
        <f t="shared" si="16"/>
        <v>0</v>
      </c>
      <c r="AO8" s="35">
        <f t="shared" si="16"/>
        <v>0</v>
      </c>
      <c r="AP8" s="35">
        <f t="shared" si="16"/>
        <v>0</v>
      </c>
      <c r="AQ8" s="35">
        <f t="shared" si="16"/>
        <v>0</v>
      </c>
      <c r="AR8" s="35">
        <f t="shared" ref="AR8:AY17" si="17">SUMPRODUCT(AR$374:AR$599*(LEFT($A$374:$A$599,LEN($A8))=$A8))</f>
        <v>0</v>
      </c>
      <c r="AS8" s="35">
        <f t="shared" si="17"/>
        <v>0</v>
      </c>
      <c r="AT8" s="35">
        <f t="shared" si="17"/>
        <v>0</v>
      </c>
      <c r="AU8" s="35">
        <f t="shared" si="17"/>
        <v>0</v>
      </c>
      <c r="AV8" s="35">
        <f t="shared" si="17"/>
        <v>0</v>
      </c>
      <c r="AW8" s="35">
        <f t="shared" si="17"/>
        <v>0</v>
      </c>
      <c r="AX8" s="35">
        <f t="shared" si="17"/>
        <v>0</v>
      </c>
      <c r="AY8" s="35">
        <f t="shared" si="17"/>
        <v>0</v>
      </c>
      <c r="BA8" s="35">
        <f t="shared" ref="BA8:BF17" si="18">SUMPRODUCT(BA$374:BA$599*(LEFT($A$374:$A$599,LEN($A8))=$A8))</f>
        <v>0</v>
      </c>
      <c r="BB8" s="35">
        <f t="shared" si="18"/>
        <v>0</v>
      </c>
      <c r="BC8" s="35">
        <f t="shared" si="18"/>
        <v>0</v>
      </c>
      <c r="BD8" s="35">
        <f t="shared" si="18"/>
        <v>0</v>
      </c>
      <c r="BE8" s="35">
        <f t="shared" si="18"/>
        <v>0</v>
      </c>
      <c r="BF8" s="35">
        <f t="shared" si="18"/>
        <v>0</v>
      </c>
      <c r="BH8" s="39">
        <f>(BC8-AI8)+(BE8-AU8)+(AW8-BA8)+(BD8-AJ8)+(BF8-AV8)+(AX8-BB8)</f>
        <v>0</v>
      </c>
      <c r="BI8" s="18"/>
    </row>
    <row r="9" ht="15" spans="1:61">
      <c r="A9" s="40" t="s">
        <v>10476</v>
      </c>
      <c r="B9" s="33">
        <f t="shared" si="0"/>
        <v>0</v>
      </c>
      <c r="C9" s="41" t="s">
        <v>10477</v>
      </c>
      <c r="D9" s="95">
        <f t="shared" si="1"/>
        <v>0</v>
      </c>
      <c r="E9" s="35">
        <f t="shared" si="2"/>
        <v>0</v>
      </c>
      <c r="F9" s="43">
        <f t="shared" si="3"/>
        <v>0</v>
      </c>
      <c r="G9" s="106">
        <f t="shared" si="4"/>
        <v>0</v>
      </c>
      <c r="H9" s="44">
        <f t="shared" si="5"/>
        <v>0</v>
      </c>
      <c r="I9" s="44">
        <f t="shared" si="6"/>
        <v>0</v>
      </c>
      <c r="J9" s="44">
        <f t="shared" si="7"/>
        <v>0</v>
      </c>
      <c r="K9" s="42">
        <v>0</v>
      </c>
      <c r="L9" s="35">
        <f t="shared" si="8"/>
        <v>0</v>
      </c>
      <c r="M9" s="35">
        <f t="shared" si="8"/>
        <v>0</v>
      </c>
      <c r="N9" s="42">
        <v>0</v>
      </c>
      <c r="O9" s="35">
        <f t="shared" si="9"/>
        <v>0</v>
      </c>
      <c r="P9" s="35">
        <f t="shared" si="9"/>
        <v>0</v>
      </c>
      <c r="Q9" s="35">
        <f t="shared" si="9"/>
        <v>0</v>
      </c>
      <c r="R9" s="95">
        <f t="shared" si="10"/>
        <v>0</v>
      </c>
      <c r="S9" s="35">
        <f t="shared" ref="S9:S72" si="19">SUMPRODUCT(S$374:S$599*(LEFT($A$374:$A$599,LEN($A9))=$A9))+MIN(0,SUMPRODUCT(($AA$374:$AA$599+$AC$374:$AC$599)*(LEFT($A$374:$A$599,LEN($A9))=$A9))+BH9)</f>
        <v>0</v>
      </c>
      <c r="T9" s="28">
        <f t="shared" si="11"/>
        <v>0</v>
      </c>
      <c r="U9" s="28">
        <f t="shared" si="12"/>
        <v>0</v>
      </c>
      <c r="V9" s="42">
        <v>0</v>
      </c>
      <c r="W9" s="42">
        <v>0</v>
      </c>
      <c r="X9" s="42">
        <v>0</v>
      </c>
      <c r="Y9" s="44">
        <f t="shared" si="13"/>
        <v>0</v>
      </c>
      <c r="Z9" s="35">
        <f t="shared" si="14"/>
        <v>0</v>
      </c>
      <c r="AA9" s="35">
        <f t="shared" ref="AA9:AA72" si="20">MAX(SUMPRODUCT(AA$374:AA$599*(LEFT($A$374:$A$599,LEN($A9))=$A9))+MIN(BH9,0),0)</f>
        <v>0</v>
      </c>
      <c r="AB9" s="42">
        <v>0</v>
      </c>
      <c r="AC9" s="35">
        <f t="shared" ref="AC9:AC72" si="21">MAX(SUMPRODUCT(AC$374:AC$599*(LEFT($A$374:$A$599,LEN($A9))=$A9))+MAX(BH9,0)+MIN(SUMPRODUCT($AA$374:$AA$599*(LEFT($A$374:$A$599,LEN($A9))=$A9))+BH9,0),0)</f>
        <v>0</v>
      </c>
      <c r="AD9" s="35">
        <f t="shared" si="15"/>
        <v>0</v>
      </c>
      <c r="AE9" s="35">
        <f t="shared" si="15"/>
        <v>0</v>
      </c>
      <c r="AF9" s="35">
        <f t="shared" si="15"/>
        <v>0</v>
      </c>
      <c r="AH9" s="35">
        <f t="shared" si="16"/>
        <v>0</v>
      </c>
      <c r="AI9" s="35">
        <f t="shared" si="16"/>
        <v>0</v>
      </c>
      <c r="AJ9" s="35">
        <f t="shared" si="16"/>
        <v>0</v>
      </c>
      <c r="AK9" s="35">
        <f t="shared" si="16"/>
        <v>0</v>
      </c>
      <c r="AL9" s="35">
        <f t="shared" si="16"/>
        <v>0</v>
      </c>
      <c r="AM9" s="35">
        <f t="shared" si="16"/>
        <v>0</v>
      </c>
      <c r="AN9" s="35">
        <f t="shared" si="16"/>
        <v>0</v>
      </c>
      <c r="AO9" s="35">
        <f t="shared" si="16"/>
        <v>0</v>
      </c>
      <c r="AP9" s="35">
        <f t="shared" si="16"/>
        <v>0</v>
      </c>
      <c r="AQ9" s="35">
        <f t="shared" si="16"/>
        <v>0</v>
      </c>
      <c r="AR9" s="35">
        <f t="shared" si="17"/>
        <v>0</v>
      </c>
      <c r="AS9" s="35">
        <f t="shared" si="17"/>
        <v>0</v>
      </c>
      <c r="AT9" s="35">
        <f t="shared" si="17"/>
        <v>0</v>
      </c>
      <c r="AU9" s="35">
        <f t="shared" si="17"/>
        <v>0</v>
      </c>
      <c r="AV9" s="35">
        <f t="shared" si="17"/>
        <v>0</v>
      </c>
      <c r="AW9" s="35">
        <f t="shared" si="17"/>
        <v>0</v>
      </c>
      <c r="AX9" s="35">
        <f t="shared" si="17"/>
        <v>0</v>
      </c>
      <c r="AY9" s="35">
        <f t="shared" si="17"/>
        <v>0</v>
      </c>
      <c r="BA9" s="35">
        <f t="shared" si="18"/>
        <v>0</v>
      </c>
      <c r="BB9" s="35">
        <f t="shared" si="18"/>
        <v>0</v>
      </c>
      <c r="BC9" s="35">
        <f t="shared" si="18"/>
        <v>0</v>
      </c>
      <c r="BD9" s="35">
        <f t="shared" si="18"/>
        <v>0</v>
      </c>
      <c r="BE9" s="35">
        <f t="shared" si="18"/>
        <v>0</v>
      </c>
      <c r="BF9" s="35">
        <f t="shared" si="18"/>
        <v>0</v>
      </c>
      <c r="BH9" s="39">
        <f t="shared" ref="BH9:BH39" si="22">(BC9-AI9)+(BE9-AU9)+(AW9-BA9)+(BD9-AJ9)+(BF9-AV9)+(AX9-BB9)</f>
        <v>0</v>
      </c>
      <c r="BI9" s="18"/>
    </row>
    <row r="10" ht="15" spans="1:61">
      <c r="A10" s="40" t="s">
        <v>10478</v>
      </c>
      <c r="B10" s="33">
        <f t="shared" si="0"/>
        <v>0</v>
      </c>
      <c r="C10" s="41" t="s">
        <v>10479</v>
      </c>
      <c r="D10" s="95">
        <f t="shared" si="1"/>
        <v>0</v>
      </c>
      <c r="E10" s="35">
        <f t="shared" si="2"/>
        <v>0</v>
      </c>
      <c r="F10" s="43">
        <f t="shared" si="3"/>
        <v>0</v>
      </c>
      <c r="G10" s="106">
        <f t="shared" si="4"/>
        <v>0</v>
      </c>
      <c r="H10" s="44">
        <f t="shared" si="5"/>
        <v>0</v>
      </c>
      <c r="I10" s="44">
        <f t="shared" si="6"/>
        <v>0</v>
      </c>
      <c r="J10" s="44">
        <f t="shared" si="7"/>
        <v>0</v>
      </c>
      <c r="K10" s="42">
        <v>0</v>
      </c>
      <c r="L10" s="35">
        <f t="shared" si="8"/>
        <v>0</v>
      </c>
      <c r="M10" s="35">
        <f t="shared" si="8"/>
        <v>0</v>
      </c>
      <c r="N10" s="42">
        <v>0</v>
      </c>
      <c r="O10" s="35">
        <f t="shared" si="9"/>
        <v>0</v>
      </c>
      <c r="P10" s="35">
        <f t="shared" si="9"/>
        <v>0</v>
      </c>
      <c r="Q10" s="35">
        <f t="shared" si="9"/>
        <v>0</v>
      </c>
      <c r="R10" s="95">
        <f t="shared" si="10"/>
        <v>0</v>
      </c>
      <c r="S10" s="35">
        <f t="shared" si="19"/>
        <v>0</v>
      </c>
      <c r="T10" s="28">
        <f t="shared" si="11"/>
        <v>0</v>
      </c>
      <c r="U10" s="28">
        <f t="shared" si="12"/>
        <v>0</v>
      </c>
      <c r="V10" s="42">
        <v>0</v>
      </c>
      <c r="W10" s="42">
        <v>0</v>
      </c>
      <c r="X10" s="42">
        <v>0</v>
      </c>
      <c r="Y10" s="44">
        <f t="shared" si="13"/>
        <v>0</v>
      </c>
      <c r="Z10" s="35">
        <f t="shared" si="14"/>
        <v>0</v>
      </c>
      <c r="AA10" s="35">
        <f t="shared" si="20"/>
        <v>0</v>
      </c>
      <c r="AB10" s="42">
        <v>0</v>
      </c>
      <c r="AC10" s="35">
        <f t="shared" si="21"/>
        <v>0</v>
      </c>
      <c r="AD10" s="35">
        <f t="shared" si="15"/>
        <v>0</v>
      </c>
      <c r="AE10" s="35">
        <f t="shared" si="15"/>
        <v>0</v>
      </c>
      <c r="AF10" s="35">
        <f t="shared" si="15"/>
        <v>0</v>
      </c>
      <c r="AH10" s="35">
        <f t="shared" si="16"/>
        <v>0</v>
      </c>
      <c r="AI10" s="35">
        <f t="shared" si="16"/>
        <v>0</v>
      </c>
      <c r="AJ10" s="35">
        <f t="shared" si="16"/>
        <v>0</v>
      </c>
      <c r="AK10" s="35">
        <f t="shared" si="16"/>
        <v>0</v>
      </c>
      <c r="AL10" s="35">
        <f t="shared" si="16"/>
        <v>0</v>
      </c>
      <c r="AM10" s="35">
        <f t="shared" si="16"/>
        <v>0</v>
      </c>
      <c r="AN10" s="35">
        <f t="shared" si="16"/>
        <v>0</v>
      </c>
      <c r="AO10" s="35">
        <f t="shared" si="16"/>
        <v>0</v>
      </c>
      <c r="AP10" s="35">
        <f t="shared" si="16"/>
        <v>0</v>
      </c>
      <c r="AQ10" s="35">
        <f t="shared" si="16"/>
        <v>0</v>
      </c>
      <c r="AR10" s="35">
        <f t="shared" si="17"/>
        <v>0</v>
      </c>
      <c r="AS10" s="35">
        <f t="shared" si="17"/>
        <v>0</v>
      </c>
      <c r="AT10" s="35">
        <f t="shared" si="17"/>
        <v>0</v>
      </c>
      <c r="AU10" s="35">
        <f t="shared" si="17"/>
        <v>0</v>
      </c>
      <c r="AV10" s="35">
        <f t="shared" si="17"/>
        <v>0</v>
      </c>
      <c r="AW10" s="35">
        <f t="shared" si="17"/>
        <v>0</v>
      </c>
      <c r="AX10" s="35">
        <f t="shared" si="17"/>
        <v>0</v>
      </c>
      <c r="AY10" s="35">
        <f t="shared" si="17"/>
        <v>0</v>
      </c>
      <c r="BA10" s="35">
        <f t="shared" si="18"/>
        <v>0</v>
      </c>
      <c r="BB10" s="35">
        <f t="shared" si="18"/>
        <v>0</v>
      </c>
      <c r="BC10" s="35">
        <f t="shared" si="18"/>
        <v>0</v>
      </c>
      <c r="BD10" s="35">
        <f t="shared" si="18"/>
        <v>0</v>
      </c>
      <c r="BE10" s="35">
        <f t="shared" si="18"/>
        <v>0</v>
      </c>
      <c r="BF10" s="35">
        <f t="shared" si="18"/>
        <v>0</v>
      </c>
      <c r="BH10" s="39">
        <f t="shared" si="22"/>
        <v>0</v>
      </c>
      <c r="BI10" s="6"/>
    </row>
    <row r="11" ht="15" spans="1:61">
      <c r="A11" s="40" t="s">
        <v>10480</v>
      </c>
      <c r="B11" s="33">
        <f t="shared" si="0"/>
        <v>0</v>
      </c>
      <c r="C11" s="41" t="s">
        <v>10481</v>
      </c>
      <c r="D11" s="95">
        <f t="shared" si="1"/>
        <v>0</v>
      </c>
      <c r="E11" s="35">
        <f t="shared" si="2"/>
        <v>0</v>
      </c>
      <c r="F11" s="43">
        <f t="shared" si="3"/>
        <v>0</v>
      </c>
      <c r="G11" s="106">
        <f t="shared" si="4"/>
        <v>0</v>
      </c>
      <c r="H11" s="44">
        <f t="shared" si="5"/>
        <v>0</v>
      </c>
      <c r="I11" s="44">
        <f t="shared" si="6"/>
        <v>0</v>
      </c>
      <c r="J11" s="44">
        <f t="shared" si="7"/>
        <v>0</v>
      </c>
      <c r="K11" s="42">
        <v>0</v>
      </c>
      <c r="L11" s="35">
        <f t="shared" si="8"/>
        <v>0</v>
      </c>
      <c r="M11" s="35">
        <f t="shared" si="8"/>
        <v>0</v>
      </c>
      <c r="N11" s="42">
        <v>0</v>
      </c>
      <c r="O11" s="35">
        <f t="shared" si="9"/>
        <v>0</v>
      </c>
      <c r="P11" s="35">
        <f t="shared" si="9"/>
        <v>0</v>
      </c>
      <c r="Q11" s="35">
        <f t="shared" si="9"/>
        <v>0</v>
      </c>
      <c r="R11" s="95">
        <f t="shared" si="10"/>
        <v>0</v>
      </c>
      <c r="S11" s="35">
        <f t="shared" si="19"/>
        <v>0</v>
      </c>
      <c r="T11" s="28">
        <f t="shared" si="11"/>
        <v>0</v>
      </c>
      <c r="U11" s="28">
        <f t="shared" si="12"/>
        <v>0</v>
      </c>
      <c r="V11" s="42">
        <v>0</v>
      </c>
      <c r="W11" s="42">
        <v>0</v>
      </c>
      <c r="X11" s="42">
        <v>0</v>
      </c>
      <c r="Y11" s="44">
        <f t="shared" si="13"/>
        <v>0</v>
      </c>
      <c r="Z11" s="35">
        <f t="shared" si="14"/>
        <v>0</v>
      </c>
      <c r="AA11" s="35">
        <f t="shared" si="20"/>
        <v>0</v>
      </c>
      <c r="AB11" s="42">
        <v>0</v>
      </c>
      <c r="AC11" s="35">
        <f t="shared" si="21"/>
        <v>0</v>
      </c>
      <c r="AD11" s="35">
        <f t="shared" si="15"/>
        <v>0</v>
      </c>
      <c r="AE11" s="35">
        <f t="shared" si="15"/>
        <v>0</v>
      </c>
      <c r="AF11" s="35">
        <f t="shared" si="15"/>
        <v>0</v>
      </c>
      <c r="AH11" s="35">
        <f t="shared" si="16"/>
        <v>0</v>
      </c>
      <c r="AI11" s="35">
        <f t="shared" si="16"/>
        <v>0</v>
      </c>
      <c r="AJ11" s="35">
        <f t="shared" si="16"/>
        <v>0</v>
      </c>
      <c r="AK11" s="35">
        <f t="shared" si="16"/>
        <v>0</v>
      </c>
      <c r="AL11" s="35">
        <f t="shared" si="16"/>
        <v>0</v>
      </c>
      <c r="AM11" s="35">
        <f t="shared" si="16"/>
        <v>0</v>
      </c>
      <c r="AN11" s="35">
        <f t="shared" si="16"/>
        <v>0</v>
      </c>
      <c r="AO11" s="35">
        <f t="shared" si="16"/>
        <v>0</v>
      </c>
      <c r="AP11" s="35">
        <f t="shared" si="16"/>
        <v>0</v>
      </c>
      <c r="AQ11" s="35">
        <f t="shared" si="16"/>
        <v>0</v>
      </c>
      <c r="AR11" s="35">
        <f t="shared" si="17"/>
        <v>0</v>
      </c>
      <c r="AS11" s="35">
        <f t="shared" si="17"/>
        <v>0</v>
      </c>
      <c r="AT11" s="35">
        <f t="shared" si="17"/>
        <v>0</v>
      </c>
      <c r="AU11" s="35">
        <f t="shared" si="17"/>
        <v>0</v>
      </c>
      <c r="AV11" s="35">
        <f t="shared" si="17"/>
        <v>0</v>
      </c>
      <c r="AW11" s="35">
        <f t="shared" si="17"/>
        <v>0</v>
      </c>
      <c r="AX11" s="35">
        <f t="shared" si="17"/>
        <v>0</v>
      </c>
      <c r="AY11" s="35">
        <f t="shared" si="17"/>
        <v>0</v>
      </c>
      <c r="BA11" s="35">
        <f t="shared" si="18"/>
        <v>0</v>
      </c>
      <c r="BB11" s="35">
        <f t="shared" si="18"/>
        <v>0</v>
      </c>
      <c r="BC11" s="35">
        <f t="shared" si="18"/>
        <v>0</v>
      </c>
      <c r="BD11" s="35">
        <f t="shared" si="18"/>
        <v>0</v>
      </c>
      <c r="BE11" s="35">
        <f t="shared" si="18"/>
        <v>0</v>
      </c>
      <c r="BF11" s="35">
        <f t="shared" si="18"/>
        <v>0</v>
      </c>
      <c r="BH11" s="39">
        <f t="shared" si="22"/>
        <v>0</v>
      </c>
      <c r="BI11" s="6"/>
    </row>
    <row r="12" ht="15" spans="1:61">
      <c r="A12" s="45" t="s">
        <v>10482</v>
      </c>
      <c r="B12" s="33">
        <f t="shared" si="0"/>
        <v>0</v>
      </c>
      <c r="C12" s="41" t="s">
        <v>10483</v>
      </c>
      <c r="D12" s="96">
        <f t="shared" si="1"/>
        <v>0</v>
      </c>
      <c r="E12" s="35">
        <f t="shared" si="2"/>
        <v>0</v>
      </c>
      <c r="F12" s="46">
        <f t="shared" si="3"/>
        <v>0</v>
      </c>
      <c r="G12" s="107">
        <f t="shared" si="4"/>
        <v>0</v>
      </c>
      <c r="H12" s="44">
        <f t="shared" si="5"/>
        <v>0</v>
      </c>
      <c r="I12" s="44">
        <f t="shared" si="6"/>
        <v>0</v>
      </c>
      <c r="J12" s="44">
        <f t="shared" si="7"/>
        <v>0</v>
      </c>
      <c r="K12" s="42">
        <v>0</v>
      </c>
      <c r="L12" s="35">
        <f t="shared" si="8"/>
        <v>0</v>
      </c>
      <c r="M12" s="35">
        <f t="shared" si="8"/>
        <v>0</v>
      </c>
      <c r="N12" s="42">
        <v>0</v>
      </c>
      <c r="O12" s="35">
        <f t="shared" si="9"/>
        <v>0</v>
      </c>
      <c r="P12" s="35">
        <f t="shared" si="9"/>
        <v>0</v>
      </c>
      <c r="Q12" s="35">
        <f t="shared" si="9"/>
        <v>0</v>
      </c>
      <c r="R12" s="96">
        <f t="shared" si="10"/>
        <v>0</v>
      </c>
      <c r="S12" s="35">
        <f t="shared" si="19"/>
        <v>0</v>
      </c>
      <c r="T12" s="28">
        <f t="shared" si="11"/>
        <v>0</v>
      </c>
      <c r="U12" s="28">
        <f t="shared" si="12"/>
        <v>0</v>
      </c>
      <c r="V12" s="42">
        <v>0</v>
      </c>
      <c r="W12" s="42">
        <v>0</v>
      </c>
      <c r="X12" s="42">
        <v>0</v>
      </c>
      <c r="Y12" s="44">
        <f t="shared" si="13"/>
        <v>0</v>
      </c>
      <c r="Z12" s="35">
        <f t="shared" si="14"/>
        <v>0</v>
      </c>
      <c r="AA12" s="35">
        <f t="shared" si="20"/>
        <v>0</v>
      </c>
      <c r="AB12" s="42">
        <v>0</v>
      </c>
      <c r="AC12" s="35">
        <f t="shared" si="21"/>
        <v>0</v>
      </c>
      <c r="AD12" s="35">
        <f t="shared" si="15"/>
        <v>0</v>
      </c>
      <c r="AE12" s="35">
        <f t="shared" si="15"/>
        <v>0</v>
      </c>
      <c r="AF12" s="35">
        <f t="shared" si="15"/>
        <v>0</v>
      </c>
      <c r="AH12" s="35">
        <f t="shared" si="16"/>
        <v>0</v>
      </c>
      <c r="AI12" s="35">
        <f t="shared" si="16"/>
        <v>0</v>
      </c>
      <c r="AJ12" s="35">
        <f t="shared" si="16"/>
        <v>0</v>
      </c>
      <c r="AK12" s="35">
        <f t="shared" si="16"/>
        <v>0</v>
      </c>
      <c r="AL12" s="35">
        <f t="shared" si="16"/>
        <v>0</v>
      </c>
      <c r="AM12" s="35">
        <f t="shared" si="16"/>
        <v>0</v>
      </c>
      <c r="AN12" s="35">
        <f t="shared" si="16"/>
        <v>0</v>
      </c>
      <c r="AO12" s="35">
        <f t="shared" si="16"/>
        <v>0</v>
      </c>
      <c r="AP12" s="35">
        <f t="shared" si="16"/>
        <v>0</v>
      </c>
      <c r="AQ12" s="35">
        <f t="shared" si="16"/>
        <v>0</v>
      </c>
      <c r="AR12" s="35">
        <f t="shared" si="17"/>
        <v>0</v>
      </c>
      <c r="AS12" s="35">
        <f t="shared" si="17"/>
        <v>0</v>
      </c>
      <c r="AT12" s="35">
        <f t="shared" si="17"/>
        <v>0</v>
      </c>
      <c r="AU12" s="35">
        <f t="shared" si="17"/>
        <v>0</v>
      </c>
      <c r="AV12" s="35">
        <f t="shared" si="17"/>
        <v>0</v>
      </c>
      <c r="AW12" s="35">
        <f t="shared" si="17"/>
        <v>0</v>
      </c>
      <c r="AX12" s="35">
        <f t="shared" si="17"/>
        <v>0</v>
      </c>
      <c r="AY12" s="35">
        <f t="shared" si="17"/>
        <v>0</v>
      </c>
      <c r="BA12" s="35">
        <f t="shared" si="18"/>
        <v>0</v>
      </c>
      <c r="BB12" s="35">
        <f t="shared" si="18"/>
        <v>0</v>
      </c>
      <c r="BC12" s="35">
        <f t="shared" si="18"/>
        <v>0</v>
      </c>
      <c r="BD12" s="35">
        <f t="shared" si="18"/>
        <v>0</v>
      </c>
      <c r="BE12" s="35">
        <f t="shared" si="18"/>
        <v>0</v>
      </c>
      <c r="BF12" s="35">
        <f t="shared" si="18"/>
        <v>0</v>
      </c>
      <c r="BH12" s="39">
        <f t="shared" si="22"/>
        <v>0</v>
      </c>
      <c r="BI12" s="18"/>
    </row>
    <row r="13" ht="15" spans="1:61">
      <c r="A13" s="45" t="s">
        <v>10484</v>
      </c>
      <c r="B13" s="33">
        <f t="shared" si="0"/>
        <v>0</v>
      </c>
      <c r="C13" s="41" t="s">
        <v>10485</v>
      </c>
      <c r="D13" s="96">
        <f t="shared" si="1"/>
        <v>0</v>
      </c>
      <c r="E13" s="35">
        <f t="shared" si="2"/>
        <v>0</v>
      </c>
      <c r="F13" s="46">
        <f t="shared" si="3"/>
        <v>0</v>
      </c>
      <c r="G13" s="107">
        <f t="shared" si="4"/>
        <v>0</v>
      </c>
      <c r="H13" s="44">
        <f t="shared" si="5"/>
        <v>0</v>
      </c>
      <c r="I13" s="44">
        <f t="shared" si="6"/>
        <v>0</v>
      </c>
      <c r="J13" s="44">
        <f t="shared" si="7"/>
        <v>0</v>
      </c>
      <c r="K13" s="42">
        <v>0</v>
      </c>
      <c r="L13" s="35">
        <f t="shared" si="8"/>
        <v>0</v>
      </c>
      <c r="M13" s="35">
        <f t="shared" si="8"/>
        <v>0</v>
      </c>
      <c r="N13" s="42">
        <v>0</v>
      </c>
      <c r="O13" s="35">
        <f t="shared" si="9"/>
        <v>0</v>
      </c>
      <c r="P13" s="35">
        <f t="shared" si="9"/>
        <v>0</v>
      </c>
      <c r="Q13" s="35">
        <f t="shared" si="9"/>
        <v>0</v>
      </c>
      <c r="R13" s="96">
        <f t="shared" si="10"/>
        <v>0</v>
      </c>
      <c r="S13" s="35">
        <f t="shared" si="19"/>
        <v>0</v>
      </c>
      <c r="T13" s="28">
        <f t="shared" si="11"/>
        <v>0</v>
      </c>
      <c r="U13" s="28">
        <f t="shared" si="12"/>
        <v>0</v>
      </c>
      <c r="V13" s="42">
        <v>0</v>
      </c>
      <c r="W13" s="42">
        <v>0</v>
      </c>
      <c r="X13" s="42">
        <v>0</v>
      </c>
      <c r="Y13" s="44">
        <f t="shared" si="13"/>
        <v>0</v>
      </c>
      <c r="Z13" s="35">
        <f t="shared" si="14"/>
        <v>0</v>
      </c>
      <c r="AA13" s="35">
        <f t="shared" si="20"/>
        <v>0</v>
      </c>
      <c r="AB13" s="42">
        <v>0</v>
      </c>
      <c r="AC13" s="35">
        <f t="shared" si="21"/>
        <v>0</v>
      </c>
      <c r="AD13" s="35">
        <f t="shared" si="15"/>
        <v>0</v>
      </c>
      <c r="AE13" s="35">
        <f t="shared" si="15"/>
        <v>0</v>
      </c>
      <c r="AF13" s="35">
        <f t="shared" si="15"/>
        <v>0</v>
      </c>
      <c r="AH13" s="35">
        <f t="shared" si="16"/>
        <v>0</v>
      </c>
      <c r="AI13" s="35">
        <f t="shared" si="16"/>
        <v>0</v>
      </c>
      <c r="AJ13" s="35">
        <f t="shared" si="16"/>
        <v>0</v>
      </c>
      <c r="AK13" s="35">
        <f t="shared" si="16"/>
        <v>0</v>
      </c>
      <c r="AL13" s="35">
        <f t="shared" si="16"/>
        <v>0</v>
      </c>
      <c r="AM13" s="35">
        <f t="shared" si="16"/>
        <v>0</v>
      </c>
      <c r="AN13" s="35">
        <f t="shared" si="16"/>
        <v>0</v>
      </c>
      <c r="AO13" s="35">
        <f t="shared" si="16"/>
        <v>0</v>
      </c>
      <c r="AP13" s="35">
        <f t="shared" si="16"/>
        <v>0</v>
      </c>
      <c r="AQ13" s="35">
        <f t="shared" si="16"/>
        <v>0</v>
      </c>
      <c r="AR13" s="35">
        <f t="shared" si="17"/>
        <v>0</v>
      </c>
      <c r="AS13" s="35">
        <f t="shared" si="17"/>
        <v>0</v>
      </c>
      <c r="AT13" s="35">
        <f t="shared" si="17"/>
        <v>0</v>
      </c>
      <c r="AU13" s="35">
        <f t="shared" si="17"/>
        <v>0</v>
      </c>
      <c r="AV13" s="35">
        <f t="shared" si="17"/>
        <v>0</v>
      </c>
      <c r="AW13" s="35">
        <f t="shared" si="17"/>
        <v>0</v>
      </c>
      <c r="AX13" s="35">
        <f t="shared" si="17"/>
        <v>0</v>
      </c>
      <c r="AY13" s="35">
        <f t="shared" si="17"/>
        <v>0</v>
      </c>
      <c r="BA13" s="35">
        <f t="shared" si="18"/>
        <v>0</v>
      </c>
      <c r="BB13" s="35">
        <f t="shared" si="18"/>
        <v>0</v>
      </c>
      <c r="BC13" s="35">
        <f t="shared" si="18"/>
        <v>0</v>
      </c>
      <c r="BD13" s="35">
        <f t="shared" si="18"/>
        <v>0</v>
      </c>
      <c r="BE13" s="35">
        <f t="shared" si="18"/>
        <v>0</v>
      </c>
      <c r="BF13" s="35">
        <f t="shared" si="18"/>
        <v>0</v>
      </c>
      <c r="BH13" s="39">
        <f t="shared" si="22"/>
        <v>0</v>
      </c>
      <c r="BI13" s="18"/>
    </row>
    <row r="14" ht="15" spans="1:61">
      <c r="A14" s="45" t="s">
        <v>10486</v>
      </c>
      <c r="B14" s="33">
        <f t="shared" si="0"/>
        <v>0</v>
      </c>
      <c r="C14" s="41" t="s">
        <v>10487</v>
      </c>
      <c r="D14" s="96">
        <f t="shared" si="1"/>
        <v>0</v>
      </c>
      <c r="E14" s="35">
        <f t="shared" si="2"/>
        <v>0</v>
      </c>
      <c r="F14" s="46">
        <f t="shared" si="3"/>
        <v>0</v>
      </c>
      <c r="G14" s="107">
        <f t="shared" si="4"/>
        <v>0</v>
      </c>
      <c r="H14" s="44">
        <f t="shared" si="5"/>
        <v>0</v>
      </c>
      <c r="I14" s="44">
        <f t="shared" si="6"/>
        <v>0</v>
      </c>
      <c r="J14" s="44">
        <f t="shared" si="7"/>
        <v>0</v>
      </c>
      <c r="K14" s="42">
        <v>0</v>
      </c>
      <c r="L14" s="35">
        <f t="shared" si="8"/>
        <v>0</v>
      </c>
      <c r="M14" s="35">
        <f t="shared" si="8"/>
        <v>0</v>
      </c>
      <c r="N14" s="42">
        <v>0</v>
      </c>
      <c r="O14" s="35">
        <f t="shared" si="9"/>
        <v>0</v>
      </c>
      <c r="P14" s="35">
        <f t="shared" si="9"/>
        <v>0</v>
      </c>
      <c r="Q14" s="35">
        <f t="shared" si="9"/>
        <v>0</v>
      </c>
      <c r="R14" s="96">
        <f t="shared" si="10"/>
        <v>0</v>
      </c>
      <c r="S14" s="35">
        <f t="shared" si="19"/>
        <v>0</v>
      </c>
      <c r="T14" s="28">
        <f t="shared" si="11"/>
        <v>0</v>
      </c>
      <c r="U14" s="28">
        <f t="shared" si="12"/>
        <v>0</v>
      </c>
      <c r="V14" s="42">
        <v>0</v>
      </c>
      <c r="W14" s="42">
        <v>0</v>
      </c>
      <c r="X14" s="42">
        <v>0</v>
      </c>
      <c r="Y14" s="44">
        <f t="shared" si="13"/>
        <v>0</v>
      </c>
      <c r="Z14" s="35">
        <f t="shared" si="14"/>
        <v>0</v>
      </c>
      <c r="AA14" s="35">
        <f t="shared" si="20"/>
        <v>0</v>
      </c>
      <c r="AB14" s="42">
        <v>0</v>
      </c>
      <c r="AC14" s="35">
        <f t="shared" si="21"/>
        <v>0</v>
      </c>
      <c r="AD14" s="35">
        <f t="shared" si="15"/>
        <v>0</v>
      </c>
      <c r="AE14" s="35">
        <f t="shared" si="15"/>
        <v>0</v>
      </c>
      <c r="AF14" s="35">
        <f t="shared" si="15"/>
        <v>0</v>
      </c>
      <c r="AH14" s="35">
        <f t="shared" si="16"/>
        <v>0</v>
      </c>
      <c r="AI14" s="35">
        <f t="shared" si="16"/>
        <v>0</v>
      </c>
      <c r="AJ14" s="35">
        <f t="shared" si="16"/>
        <v>0</v>
      </c>
      <c r="AK14" s="35">
        <f t="shared" si="16"/>
        <v>0</v>
      </c>
      <c r="AL14" s="35">
        <f t="shared" si="16"/>
        <v>0</v>
      </c>
      <c r="AM14" s="35">
        <f t="shared" si="16"/>
        <v>0</v>
      </c>
      <c r="AN14" s="35">
        <f t="shared" si="16"/>
        <v>0</v>
      </c>
      <c r="AO14" s="35">
        <f t="shared" si="16"/>
        <v>0</v>
      </c>
      <c r="AP14" s="35">
        <f t="shared" si="16"/>
        <v>0</v>
      </c>
      <c r="AQ14" s="35">
        <f t="shared" si="16"/>
        <v>0</v>
      </c>
      <c r="AR14" s="35">
        <f t="shared" si="17"/>
        <v>0</v>
      </c>
      <c r="AS14" s="35">
        <f t="shared" si="17"/>
        <v>0</v>
      </c>
      <c r="AT14" s="35">
        <f t="shared" si="17"/>
        <v>0</v>
      </c>
      <c r="AU14" s="35">
        <f t="shared" si="17"/>
        <v>0</v>
      </c>
      <c r="AV14" s="35">
        <f t="shared" si="17"/>
        <v>0</v>
      </c>
      <c r="AW14" s="35">
        <f t="shared" si="17"/>
        <v>0</v>
      </c>
      <c r="AX14" s="35">
        <f t="shared" si="17"/>
        <v>0</v>
      </c>
      <c r="AY14" s="35">
        <f t="shared" si="17"/>
        <v>0</v>
      </c>
      <c r="BA14" s="35">
        <f t="shared" si="18"/>
        <v>0</v>
      </c>
      <c r="BB14" s="35">
        <f t="shared" si="18"/>
        <v>0</v>
      </c>
      <c r="BC14" s="35">
        <f t="shared" si="18"/>
        <v>0</v>
      </c>
      <c r="BD14" s="35">
        <f t="shared" si="18"/>
        <v>0</v>
      </c>
      <c r="BE14" s="35">
        <f t="shared" si="18"/>
        <v>0</v>
      </c>
      <c r="BF14" s="35">
        <f t="shared" si="18"/>
        <v>0</v>
      </c>
      <c r="BH14" s="39">
        <f t="shared" si="22"/>
        <v>0</v>
      </c>
      <c r="BI14" s="6"/>
    </row>
    <row r="15" ht="15" spans="1:61">
      <c r="A15" s="45" t="s">
        <v>10488</v>
      </c>
      <c r="B15" s="33">
        <f t="shared" si="0"/>
        <v>0</v>
      </c>
      <c r="C15" s="41" t="s">
        <v>10489</v>
      </c>
      <c r="D15" s="96">
        <f t="shared" si="1"/>
        <v>0</v>
      </c>
      <c r="E15" s="35">
        <f t="shared" si="2"/>
        <v>0</v>
      </c>
      <c r="F15" s="46">
        <f t="shared" si="3"/>
        <v>0</v>
      </c>
      <c r="G15" s="107">
        <f t="shared" si="4"/>
        <v>0</v>
      </c>
      <c r="H15" s="44">
        <f t="shared" si="5"/>
        <v>0</v>
      </c>
      <c r="I15" s="44">
        <f t="shared" si="6"/>
        <v>0</v>
      </c>
      <c r="J15" s="44">
        <f t="shared" si="7"/>
        <v>0</v>
      </c>
      <c r="K15" s="42">
        <v>0</v>
      </c>
      <c r="L15" s="35">
        <f t="shared" si="8"/>
        <v>0</v>
      </c>
      <c r="M15" s="35">
        <f t="shared" si="8"/>
        <v>0</v>
      </c>
      <c r="N15" s="42">
        <v>0</v>
      </c>
      <c r="O15" s="35">
        <f t="shared" si="9"/>
        <v>0</v>
      </c>
      <c r="P15" s="35">
        <f t="shared" si="9"/>
        <v>0</v>
      </c>
      <c r="Q15" s="35">
        <f t="shared" si="9"/>
        <v>0</v>
      </c>
      <c r="R15" s="96">
        <f t="shared" si="10"/>
        <v>0</v>
      </c>
      <c r="S15" s="35">
        <f t="shared" si="19"/>
        <v>0</v>
      </c>
      <c r="T15" s="28">
        <f t="shared" si="11"/>
        <v>0</v>
      </c>
      <c r="U15" s="28">
        <f t="shared" si="12"/>
        <v>0</v>
      </c>
      <c r="V15" s="42">
        <v>0</v>
      </c>
      <c r="W15" s="42">
        <v>0</v>
      </c>
      <c r="X15" s="42">
        <v>0</v>
      </c>
      <c r="Y15" s="44">
        <f t="shared" si="13"/>
        <v>0</v>
      </c>
      <c r="Z15" s="35">
        <f t="shared" si="14"/>
        <v>0</v>
      </c>
      <c r="AA15" s="35">
        <f t="shared" si="20"/>
        <v>0</v>
      </c>
      <c r="AB15" s="42">
        <v>0</v>
      </c>
      <c r="AC15" s="35">
        <f t="shared" si="21"/>
        <v>0</v>
      </c>
      <c r="AD15" s="35">
        <f t="shared" si="15"/>
        <v>0</v>
      </c>
      <c r="AE15" s="35">
        <f t="shared" si="15"/>
        <v>0</v>
      </c>
      <c r="AF15" s="35">
        <f t="shared" si="15"/>
        <v>0</v>
      </c>
      <c r="AH15" s="35">
        <f t="shared" si="16"/>
        <v>0</v>
      </c>
      <c r="AI15" s="35">
        <f t="shared" si="16"/>
        <v>0</v>
      </c>
      <c r="AJ15" s="35">
        <f t="shared" si="16"/>
        <v>0</v>
      </c>
      <c r="AK15" s="35">
        <f t="shared" si="16"/>
        <v>0</v>
      </c>
      <c r="AL15" s="35">
        <f t="shared" si="16"/>
        <v>0</v>
      </c>
      <c r="AM15" s="35">
        <f t="shared" si="16"/>
        <v>0</v>
      </c>
      <c r="AN15" s="35">
        <f t="shared" si="16"/>
        <v>0</v>
      </c>
      <c r="AO15" s="35">
        <f t="shared" si="16"/>
        <v>0</v>
      </c>
      <c r="AP15" s="35">
        <f t="shared" si="16"/>
        <v>0</v>
      </c>
      <c r="AQ15" s="35">
        <f t="shared" si="16"/>
        <v>0</v>
      </c>
      <c r="AR15" s="35">
        <f t="shared" si="17"/>
        <v>0</v>
      </c>
      <c r="AS15" s="35">
        <f t="shared" si="17"/>
        <v>0</v>
      </c>
      <c r="AT15" s="35">
        <f t="shared" si="17"/>
        <v>0</v>
      </c>
      <c r="AU15" s="35">
        <f t="shared" si="17"/>
        <v>0</v>
      </c>
      <c r="AV15" s="35">
        <f t="shared" si="17"/>
        <v>0</v>
      </c>
      <c r="AW15" s="35">
        <f t="shared" si="17"/>
        <v>0</v>
      </c>
      <c r="AX15" s="35">
        <f t="shared" si="17"/>
        <v>0</v>
      </c>
      <c r="AY15" s="35">
        <f t="shared" si="17"/>
        <v>0</v>
      </c>
      <c r="BA15" s="35">
        <f t="shared" si="18"/>
        <v>0</v>
      </c>
      <c r="BB15" s="35">
        <f t="shared" si="18"/>
        <v>0</v>
      </c>
      <c r="BC15" s="35">
        <f t="shared" si="18"/>
        <v>0</v>
      </c>
      <c r="BD15" s="35">
        <f t="shared" si="18"/>
        <v>0</v>
      </c>
      <c r="BE15" s="35">
        <f t="shared" si="18"/>
        <v>0</v>
      </c>
      <c r="BF15" s="35">
        <f t="shared" si="18"/>
        <v>0</v>
      </c>
      <c r="BH15" s="39">
        <f t="shared" si="22"/>
        <v>0</v>
      </c>
      <c r="BI15" s="6"/>
    </row>
    <row r="16" ht="15" spans="1:61">
      <c r="A16" s="45" t="s">
        <v>10490</v>
      </c>
      <c r="B16" s="33">
        <f t="shared" si="0"/>
        <v>0</v>
      </c>
      <c r="C16" s="41" t="s">
        <v>10491</v>
      </c>
      <c r="D16" s="96">
        <f t="shared" si="1"/>
        <v>0</v>
      </c>
      <c r="E16" s="35">
        <f t="shared" si="2"/>
        <v>0</v>
      </c>
      <c r="F16" s="46">
        <f t="shared" si="3"/>
        <v>0</v>
      </c>
      <c r="G16" s="107">
        <f t="shared" si="4"/>
        <v>0</v>
      </c>
      <c r="H16" s="44">
        <f t="shared" si="5"/>
        <v>0</v>
      </c>
      <c r="I16" s="44">
        <f t="shared" si="6"/>
        <v>0</v>
      </c>
      <c r="J16" s="44">
        <f t="shared" si="7"/>
        <v>0</v>
      </c>
      <c r="K16" s="42">
        <v>0</v>
      </c>
      <c r="L16" s="35">
        <f t="shared" si="8"/>
        <v>0</v>
      </c>
      <c r="M16" s="35">
        <f t="shared" si="8"/>
        <v>0</v>
      </c>
      <c r="N16" s="42">
        <v>0</v>
      </c>
      <c r="O16" s="35">
        <f t="shared" si="9"/>
        <v>0</v>
      </c>
      <c r="P16" s="35">
        <f t="shared" si="9"/>
        <v>0</v>
      </c>
      <c r="Q16" s="35">
        <f t="shared" si="9"/>
        <v>0</v>
      </c>
      <c r="R16" s="96">
        <f t="shared" si="10"/>
        <v>0</v>
      </c>
      <c r="S16" s="35">
        <f t="shared" si="19"/>
        <v>0</v>
      </c>
      <c r="T16" s="28">
        <f t="shared" si="11"/>
        <v>0</v>
      </c>
      <c r="U16" s="28">
        <f t="shared" si="12"/>
        <v>0</v>
      </c>
      <c r="V16" s="42">
        <v>0</v>
      </c>
      <c r="W16" s="42">
        <v>0</v>
      </c>
      <c r="X16" s="42">
        <v>0</v>
      </c>
      <c r="Y16" s="44">
        <f t="shared" si="13"/>
        <v>0</v>
      </c>
      <c r="Z16" s="35">
        <f t="shared" si="14"/>
        <v>0</v>
      </c>
      <c r="AA16" s="35">
        <f t="shared" si="20"/>
        <v>0</v>
      </c>
      <c r="AB16" s="42">
        <v>0</v>
      </c>
      <c r="AC16" s="35">
        <f t="shared" si="21"/>
        <v>0</v>
      </c>
      <c r="AD16" s="35">
        <f t="shared" si="15"/>
        <v>0</v>
      </c>
      <c r="AE16" s="35">
        <f t="shared" si="15"/>
        <v>0</v>
      </c>
      <c r="AF16" s="35">
        <f t="shared" si="15"/>
        <v>0</v>
      </c>
      <c r="AH16" s="35">
        <f t="shared" si="16"/>
        <v>0</v>
      </c>
      <c r="AI16" s="35">
        <f t="shared" si="16"/>
        <v>0</v>
      </c>
      <c r="AJ16" s="35">
        <f t="shared" si="16"/>
        <v>0</v>
      </c>
      <c r="AK16" s="35">
        <f t="shared" si="16"/>
        <v>0</v>
      </c>
      <c r="AL16" s="35">
        <f t="shared" si="16"/>
        <v>0</v>
      </c>
      <c r="AM16" s="35">
        <f t="shared" si="16"/>
        <v>0</v>
      </c>
      <c r="AN16" s="35">
        <f t="shared" si="16"/>
        <v>0</v>
      </c>
      <c r="AO16" s="35">
        <f t="shared" si="16"/>
        <v>0</v>
      </c>
      <c r="AP16" s="35">
        <f t="shared" si="16"/>
        <v>0</v>
      </c>
      <c r="AQ16" s="35">
        <f t="shared" si="16"/>
        <v>0</v>
      </c>
      <c r="AR16" s="35">
        <f t="shared" si="17"/>
        <v>0</v>
      </c>
      <c r="AS16" s="35">
        <f t="shared" si="17"/>
        <v>0</v>
      </c>
      <c r="AT16" s="35">
        <f t="shared" si="17"/>
        <v>0</v>
      </c>
      <c r="AU16" s="35">
        <f t="shared" si="17"/>
        <v>0</v>
      </c>
      <c r="AV16" s="35">
        <f t="shared" si="17"/>
        <v>0</v>
      </c>
      <c r="AW16" s="35">
        <f t="shared" si="17"/>
        <v>0</v>
      </c>
      <c r="AX16" s="35">
        <f t="shared" si="17"/>
        <v>0</v>
      </c>
      <c r="AY16" s="35">
        <f t="shared" si="17"/>
        <v>0</v>
      </c>
      <c r="BA16" s="35">
        <f t="shared" si="18"/>
        <v>0</v>
      </c>
      <c r="BB16" s="35">
        <f t="shared" si="18"/>
        <v>0</v>
      </c>
      <c r="BC16" s="35">
        <f t="shared" si="18"/>
        <v>0</v>
      </c>
      <c r="BD16" s="35">
        <f t="shared" si="18"/>
        <v>0</v>
      </c>
      <c r="BE16" s="35">
        <f t="shared" si="18"/>
        <v>0</v>
      </c>
      <c r="BF16" s="35">
        <f t="shared" si="18"/>
        <v>0</v>
      </c>
      <c r="BH16" s="39">
        <f t="shared" si="22"/>
        <v>0</v>
      </c>
      <c r="BI16" s="18"/>
    </row>
    <row r="17" ht="15" spans="1:61">
      <c r="A17" s="45" t="s">
        <v>10492</v>
      </c>
      <c r="B17" s="33">
        <f t="shared" si="0"/>
        <v>0</v>
      </c>
      <c r="C17" s="41" t="s">
        <v>10493</v>
      </c>
      <c r="D17" s="96">
        <f t="shared" si="1"/>
        <v>0</v>
      </c>
      <c r="E17" s="35">
        <f t="shared" si="2"/>
        <v>0</v>
      </c>
      <c r="F17" s="46">
        <f t="shared" si="3"/>
        <v>0</v>
      </c>
      <c r="G17" s="107">
        <f t="shared" si="4"/>
        <v>0</v>
      </c>
      <c r="H17" s="44">
        <f t="shared" si="5"/>
        <v>0</v>
      </c>
      <c r="I17" s="44">
        <f t="shared" si="6"/>
        <v>0</v>
      </c>
      <c r="J17" s="44">
        <f t="shared" si="7"/>
        <v>0</v>
      </c>
      <c r="K17" s="42">
        <v>0</v>
      </c>
      <c r="L17" s="35">
        <f t="shared" si="8"/>
        <v>0</v>
      </c>
      <c r="M17" s="35">
        <f t="shared" si="8"/>
        <v>0</v>
      </c>
      <c r="N17" s="42">
        <v>0</v>
      </c>
      <c r="O17" s="35">
        <f t="shared" si="9"/>
        <v>0</v>
      </c>
      <c r="P17" s="35">
        <f t="shared" si="9"/>
        <v>0</v>
      </c>
      <c r="Q17" s="35">
        <f t="shared" si="9"/>
        <v>0</v>
      </c>
      <c r="R17" s="96">
        <f t="shared" si="10"/>
        <v>0</v>
      </c>
      <c r="S17" s="35">
        <f t="shared" si="19"/>
        <v>0</v>
      </c>
      <c r="T17" s="28">
        <f t="shared" si="11"/>
        <v>0</v>
      </c>
      <c r="U17" s="28">
        <f t="shared" si="12"/>
        <v>0</v>
      </c>
      <c r="V17" s="42">
        <v>0</v>
      </c>
      <c r="W17" s="42">
        <v>0</v>
      </c>
      <c r="X17" s="42">
        <v>0</v>
      </c>
      <c r="Y17" s="44">
        <f t="shared" si="13"/>
        <v>0</v>
      </c>
      <c r="Z17" s="35">
        <f t="shared" si="14"/>
        <v>0</v>
      </c>
      <c r="AA17" s="35">
        <f t="shared" si="20"/>
        <v>0</v>
      </c>
      <c r="AB17" s="42">
        <v>0</v>
      </c>
      <c r="AC17" s="35">
        <f t="shared" si="21"/>
        <v>0</v>
      </c>
      <c r="AD17" s="35">
        <f t="shared" si="15"/>
        <v>0</v>
      </c>
      <c r="AE17" s="35">
        <f t="shared" si="15"/>
        <v>0</v>
      </c>
      <c r="AF17" s="35">
        <f t="shared" si="15"/>
        <v>0</v>
      </c>
      <c r="AH17" s="35">
        <f t="shared" si="16"/>
        <v>0</v>
      </c>
      <c r="AI17" s="35">
        <f t="shared" si="16"/>
        <v>0</v>
      </c>
      <c r="AJ17" s="35">
        <f t="shared" si="16"/>
        <v>0</v>
      </c>
      <c r="AK17" s="35">
        <f t="shared" si="16"/>
        <v>0</v>
      </c>
      <c r="AL17" s="35">
        <f t="shared" si="16"/>
        <v>0</v>
      </c>
      <c r="AM17" s="35">
        <f t="shared" si="16"/>
        <v>0</v>
      </c>
      <c r="AN17" s="35">
        <f t="shared" si="16"/>
        <v>0</v>
      </c>
      <c r="AO17" s="35">
        <f t="shared" si="16"/>
        <v>0</v>
      </c>
      <c r="AP17" s="35">
        <f t="shared" si="16"/>
        <v>0</v>
      </c>
      <c r="AQ17" s="35">
        <f t="shared" si="16"/>
        <v>0</v>
      </c>
      <c r="AR17" s="35">
        <f t="shared" si="17"/>
        <v>0</v>
      </c>
      <c r="AS17" s="35">
        <f t="shared" si="17"/>
        <v>0</v>
      </c>
      <c r="AT17" s="35">
        <f t="shared" si="17"/>
        <v>0</v>
      </c>
      <c r="AU17" s="35">
        <f t="shared" si="17"/>
        <v>0</v>
      </c>
      <c r="AV17" s="35">
        <f t="shared" si="17"/>
        <v>0</v>
      </c>
      <c r="AW17" s="35">
        <f t="shared" si="17"/>
        <v>0</v>
      </c>
      <c r="AX17" s="35">
        <f t="shared" si="17"/>
        <v>0</v>
      </c>
      <c r="AY17" s="35">
        <f t="shared" si="17"/>
        <v>0</v>
      </c>
      <c r="BA17" s="35">
        <f t="shared" si="18"/>
        <v>0</v>
      </c>
      <c r="BB17" s="35">
        <f t="shared" si="18"/>
        <v>0</v>
      </c>
      <c r="BC17" s="35">
        <f t="shared" si="18"/>
        <v>0</v>
      </c>
      <c r="BD17" s="35">
        <f t="shared" si="18"/>
        <v>0</v>
      </c>
      <c r="BE17" s="35">
        <f t="shared" si="18"/>
        <v>0</v>
      </c>
      <c r="BF17" s="35">
        <f t="shared" si="18"/>
        <v>0</v>
      </c>
      <c r="BH17" s="39">
        <f t="shared" si="22"/>
        <v>0</v>
      </c>
      <c r="BI17" s="18"/>
    </row>
    <row r="18" ht="15" spans="1:61">
      <c r="A18" s="45" t="s">
        <v>10494</v>
      </c>
      <c r="B18" s="33">
        <f t="shared" si="0"/>
        <v>0</v>
      </c>
      <c r="C18" s="41" t="s">
        <v>10495</v>
      </c>
      <c r="D18" s="96">
        <f t="shared" si="1"/>
        <v>0</v>
      </c>
      <c r="E18" s="35">
        <f t="shared" si="2"/>
        <v>0</v>
      </c>
      <c r="F18" s="46">
        <f t="shared" si="3"/>
        <v>0</v>
      </c>
      <c r="G18" s="107">
        <f t="shared" si="4"/>
        <v>0</v>
      </c>
      <c r="H18" s="44">
        <f t="shared" si="5"/>
        <v>0</v>
      </c>
      <c r="I18" s="44">
        <f t="shared" si="6"/>
        <v>0</v>
      </c>
      <c r="J18" s="44">
        <f t="shared" si="7"/>
        <v>0</v>
      </c>
      <c r="K18" s="42">
        <v>0</v>
      </c>
      <c r="L18" s="35">
        <f t="shared" si="8"/>
        <v>0</v>
      </c>
      <c r="M18" s="35">
        <f t="shared" si="8"/>
        <v>0</v>
      </c>
      <c r="N18" s="42">
        <v>0</v>
      </c>
      <c r="O18" s="35">
        <f t="shared" si="9"/>
        <v>0</v>
      </c>
      <c r="P18" s="35">
        <f t="shared" si="9"/>
        <v>0</v>
      </c>
      <c r="Q18" s="35">
        <f t="shared" si="9"/>
        <v>0</v>
      </c>
      <c r="R18" s="96">
        <f t="shared" si="10"/>
        <v>0</v>
      </c>
      <c r="S18" s="35">
        <f t="shared" si="19"/>
        <v>0</v>
      </c>
      <c r="T18" s="28">
        <f t="shared" si="11"/>
        <v>0</v>
      </c>
      <c r="U18" s="28">
        <f t="shared" si="12"/>
        <v>0</v>
      </c>
      <c r="V18" s="42">
        <v>0</v>
      </c>
      <c r="W18" s="42">
        <v>0</v>
      </c>
      <c r="X18" s="42">
        <v>0</v>
      </c>
      <c r="Y18" s="44">
        <f t="shared" si="13"/>
        <v>0</v>
      </c>
      <c r="Z18" s="35">
        <f t="shared" si="14"/>
        <v>0</v>
      </c>
      <c r="AA18" s="35">
        <f t="shared" si="20"/>
        <v>0</v>
      </c>
      <c r="AB18" s="42">
        <v>0</v>
      </c>
      <c r="AC18" s="35">
        <f t="shared" si="21"/>
        <v>0</v>
      </c>
      <c r="AD18" s="35">
        <f t="shared" si="15"/>
        <v>0</v>
      </c>
      <c r="AE18" s="35">
        <f t="shared" si="15"/>
        <v>0</v>
      </c>
      <c r="AF18" s="35">
        <f t="shared" si="15"/>
        <v>0</v>
      </c>
      <c r="AH18" s="35">
        <f t="shared" ref="AH18:AQ27" si="23">SUMPRODUCT(AH$374:AH$599*(LEFT($A$374:$A$599,LEN($A18))=$A18))</f>
        <v>0</v>
      </c>
      <c r="AI18" s="35">
        <f t="shared" si="23"/>
        <v>0</v>
      </c>
      <c r="AJ18" s="35">
        <f t="shared" si="23"/>
        <v>0</v>
      </c>
      <c r="AK18" s="35">
        <f t="shared" si="23"/>
        <v>0</v>
      </c>
      <c r="AL18" s="35">
        <f t="shared" si="23"/>
        <v>0</v>
      </c>
      <c r="AM18" s="35">
        <f t="shared" si="23"/>
        <v>0</v>
      </c>
      <c r="AN18" s="35">
        <f t="shared" si="23"/>
        <v>0</v>
      </c>
      <c r="AO18" s="35">
        <f t="shared" si="23"/>
        <v>0</v>
      </c>
      <c r="AP18" s="35">
        <f t="shared" si="23"/>
        <v>0</v>
      </c>
      <c r="AQ18" s="35">
        <f t="shared" si="23"/>
        <v>0</v>
      </c>
      <c r="AR18" s="35">
        <f t="shared" ref="AR18:AY27" si="24">SUMPRODUCT(AR$374:AR$599*(LEFT($A$374:$A$599,LEN($A18))=$A18))</f>
        <v>0</v>
      </c>
      <c r="AS18" s="35">
        <f t="shared" si="24"/>
        <v>0</v>
      </c>
      <c r="AT18" s="35">
        <f t="shared" si="24"/>
        <v>0</v>
      </c>
      <c r="AU18" s="35">
        <f t="shared" si="24"/>
        <v>0</v>
      </c>
      <c r="AV18" s="35">
        <f t="shared" si="24"/>
        <v>0</v>
      </c>
      <c r="AW18" s="35">
        <f t="shared" si="24"/>
        <v>0</v>
      </c>
      <c r="AX18" s="35">
        <f t="shared" si="24"/>
        <v>0</v>
      </c>
      <c r="AY18" s="35">
        <f t="shared" si="24"/>
        <v>0</v>
      </c>
      <c r="BA18" s="35">
        <f t="shared" ref="BA18:BF27" si="25">SUMPRODUCT(BA$374:BA$599*(LEFT($A$374:$A$599,LEN($A18))=$A18))</f>
        <v>0</v>
      </c>
      <c r="BB18" s="35">
        <f t="shared" si="25"/>
        <v>0</v>
      </c>
      <c r="BC18" s="35">
        <f t="shared" si="25"/>
        <v>0</v>
      </c>
      <c r="BD18" s="35">
        <f t="shared" si="25"/>
        <v>0</v>
      </c>
      <c r="BE18" s="35">
        <f t="shared" si="25"/>
        <v>0</v>
      </c>
      <c r="BF18" s="35">
        <f t="shared" si="25"/>
        <v>0</v>
      </c>
      <c r="BH18" s="39">
        <f t="shared" si="22"/>
        <v>0</v>
      </c>
      <c r="BI18" s="6"/>
    </row>
    <row r="19" ht="15" spans="1:61">
      <c r="A19" s="45" t="s">
        <v>10496</v>
      </c>
      <c r="B19" s="33">
        <f t="shared" si="0"/>
        <v>0</v>
      </c>
      <c r="C19" s="41" t="s">
        <v>10497</v>
      </c>
      <c r="D19" s="96">
        <f t="shared" si="1"/>
        <v>0</v>
      </c>
      <c r="E19" s="35">
        <f t="shared" si="2"/>
        <v>0</v>
      </c>
      <c r="F19" s="46">
        <f t="shared" si="3"/>
        <v>0</v>
      </c>
      <c r="G19" s="107">
        <f t="shared" si="4"/>
        <v>0</v>
      </c>
      <c r="H19" s="44">
        <f t="shared" si="5"/>
        <v>0</v>
      </c>
      <c r="I19" s="44">
        <f t="shared" si="6"/>
        <v>0</v>
      </c>
      <c r="J19" s="44">
        <f t="shared" si="7"/>
        <v>0</v>
      </c>
      <c r="K19" s="42">
        <v>0</v>
      </c>
      <c r="L19" s="35">
        <f t="shared" si="8"/>
        <v>0</v>
      </c>
      <c r="M19" s="35">
        <f t="shared" si="8"/>
        <v>0</v>
      </c>
      <c r="N19" s="42">
        <v>0</v>
      </c>
      <c r="O19" s="35">
        <f t="shared" si="9"/>
        <v>0</v>
      </c>
      <c r="P19" s="35">
        <f t="shared" si="9"/>
        <v>0</v>
      </c>
      <c r="Q19" s="35">
        <f t="shared" si="9"/>
        <v>0</v>
      </c>
      <c r="R19" s="96">
        <f t="shared" si="10"/>
        <v>0</v>
      </c>
      <c r="S19" s="35">
        <f t="shared" si="19"/>
        <v>0</v>
      </c>
      <c r="T19" s="28">
        <f t="shared" si="11"/>
        <v>0</v>
      </c>
      <c r="U19" s="28">
        <f t="shared" si="12"/>
        <v>0</v>
      </c>
      <c r="V19" s="42">
        <v>0</v>
      </c>
      <c r="W19" s="42">
        <v>0</v>
      </c>
      <c r="X19" s="42">
        <v>0</v>
      </c>
      <c r="Y19" s="44">
        <f t="shared" si="13"/>
        <v>0</v>
      </c>
      <c r="Z19" s="35">
        <f t="shared" si="14"/>
        <v>0</v>
      </c>
      <c r="AA19" s="35">
        <f t="shared" si="20"/>
        <v>0</v>
      </c>
      <c r="AB19" s="42">
        <v>0</v>
      </c>
      <c r="AC19" s="35">
        <f t="shared" si="21"/>
        <v>0</v>
      </c>
      <c r="AD19" s="35">
        <f t="shared" si="15"/>
        <v>0</v>
      </c>
      <c r="AE19" s="35">
        <f t="shared" si="15"/>
        <v>0</v>
      </c>
      <c r="AF19" s="35">
        <f t="shared" si="15"/>
        <v>0</v>
      </c>
      <c r="AH19" s="35">
        <f t="shared" si="23"/>
        <v>0</v>
      </c>
      <c r="AI19" s="35">
        <f t="shared" si="23"/>
        <v>0</v>
      </c>
      <c r="AJ19" s="35">
        <f t="shared" si="23"/>
        <v>0</v>
      </c>
      <c r="AK19" s="35">
        <f t="shared" si="23"/>
        <v>0</v>
      </c>
      <c r="AL19" s="35">
        <f t="shared" si="23"/>
        <v>0</v>
      </c>
      <c r="AM19" s="35">
        <f t="shared" si="23"/>
        <v>0</v>
      </c>
      <c r="AN19" s="35">
        <f t="shared" si="23"/>
        <v>0</v>
      </c>
      <c r="AO19" s="35">
        <f t="shared" si="23"/>
        <v>0</v>
      </c>
      <c r="AP19" s="35">
        <f t="shared" si="23"/>
        <v>0</v>
      </c>
      <c r="AQ19" s="35">
        <f t="shared" si="23"/>
        <v>0</v>
      </c>
      <c r="AR19" s="35">
        <f t="shared" si="24"/>
        <v>0</v>
      </c>
      <c r="AS19" s="35">
        <f t="shared" si="24"/>
        <v>0</v>
      </c>
      <c r="AT19" s="35">
        <f t="shared" si="24"/>
        <v>0</v>
      </c>
      <c r="AU19" s="35">
        <f t="shared" si="24"/>
        <v>0</v>
      </c>
      <c r="AV19" s="35">
        <f t="shared" si="24"/>
        <v>0</v>
      </c>
      <c r="AW19" s="35">
        <f t="shared" si="24"/>
        <v>0</v>
      </c>
      <c r="AX19" s="35">
        <f t="shared" si="24"/>
        <v>0</v>
      </c>
      <c r="AY19" s="35">
        <f t="shared" si="24"/>
        <v>0</v>
      </c>
      <c r="BA19" s="35">
        <f t="shared" si="25"/>
        <v>0</v>
      </c>
      <c r="BB19" s="35">
        <f t="shared" si="25"/>
        <v>0</v>
      </c>
      <c r="BC19" s="35">
        <f t="shared" si="25"/>
        <v>0</v>
      </c>
      <c r="BD19" s="35">
        <f t="shared" si="25"/>
        <v>0</v>
      </c>
      <c r="BE19" s="35">
        <f t="shared" si="25"/>
        <v>0</v>
      </c>
      <c r="BF19" s="35">
        <f t="shared" si="25"/>
        <v>0</v>
      </c>
      <c r="BH19" s="39">
        <f t="shared" si="22"/>
        <v>0</v>
      </c>
      <c r="BI19" s="6"/>
    </row>
    <row r="20" ht="15" spans="1:61">
      <c r="A20" s="45" t="s">
        <v>10498</v>
      </c>
      <c r="B20" s="33">
        <f t="shared" si="0"/>
        <v>0</v>
      </c>
      <c r="C20" s="41" t="s">
        <v>10499</v>
      </c>
      <c r="D20" s="96">
        <f t="shared" si="1"/>
        <v>0</v>
      </c>
      <c r="E20" s="35">
        <f t="shared" si="2"/>
        <v>0</v>
      </c>
      <c r="F20" s="46">
        <f t="shared" si="3"/>
        <v>0</v>
      </c>
      <c r="G20" s="107">
        <f t="shared" si="4"/>
        <v>0</v>
      </c>
      <c r="H20" s="44">
        <f t="shared" si="5"/>
        <v>0</v>
      </c>
      <c r="I20" s="44">
        <f t="shared" si="6"/>
        <v>0</v>
      </c>
      <c r="J20" s="44">
        <f t="shared" si="7"/>
        <v>0</v>
      </c>
      <c r="K20" s="42">
        <v>0</v>
      </c>
      <c r="L20" s="35">
        <f t="shared" si="8"/>
        <v>0</v>
      </c>
      <c r="M20" s="35">
        <f t="shared" si="8"/>
        <v>0</v>
      </c>
      <c r="N20" s="42">
        <v>0</v>
      </c>
      <c r="O20" s="35">
        <f t="shared" si="9"/>
        <v>0</v>
      </c>
      <c r="P20" s="35">
        <f t="shared" si="9"/>
        <v>0</v>
      </c>
      <c r="Q20" s="35">
        <f t="shared" si="9"/>
        <v>0</v>
      </c>
      <c r="R20" s="96">
        <f t="shared" si="10"/>
        <v>0</v>
      </c>
      <c r="S20" s="35">
        <f t="shared" si="19"/>
        <v>0</v>
      </c>
      <c r="T20" s="28">
        <f t="shared" si="11"/>
        <v>0</v>
      </c>
      <c r="U20" s="28">
        <f t="shared" si="12"/>
        <v>0</v>
      </c>
      <c r="V20" s="42">
        <v>0</v>
      </c>
      <c r="W20" s="42">
        <v>0</v>
      </c>
      <c r="X20" s="42">
        <v>0</v>
      </c>
      <c r="Y20" s="44">
        <f t="shared" si="13"/>
        <v>0</v>
      </c>
      <c r="Z20" s="35">
        <f t="shared" si="14"/>
        <v>0</v>
      </c>
      <c r="AA20" s="35">
        <f t="shared" si="20"/>
        <v>0</v>
      </c>
      <c r="AB20" s="42">
        <v>0</v>
      </c>
      <c r="AC20" s="35">
        <f t="shared" si="21"/>
        <v>0</v>
      </c>
      <c r="AD20" s="35">
        <f t="shared" si="15"/>
        <v>0</v>
      </c>
      <c r="AE20" s="35">
        <f t="shared" si="15"/>
        <v>0</v>
      </c>
      <c r="AF20" s="35">
        <f t="shared" si="15"/>
        <v>0</v>
      </c>
      <c r="AH20" s="35">
        <f t="shared" si="23"/>
        <v>0</v>
      </c>
      <c r="AI20" s="35">
        <f t="shared" si="23"/>
        <v>0</v>
      </c>
      <c r="AJ20" s="35">
        <f t="shared" si="23"/>
        <v>0</v>
      </c>
      <c r="AK20" s="35">
        <f t="shared" si="23"/>
        <v>0</v>
      </c>
      <c r="AL20" s="35">
        <f t="shared" si="23"/>
        <v>0</v>
      </c>
      <c r="AM20" s="35">
        <f t="shared" si="23"/>
        <v>0</v>
      </c>
      <c r="AN20" s="35">
        <f t="shared" si="23"/>
        <v>0</v>
      </c>
      <c r="AO20" s="35">
        <f t="shared" si="23"/>
        <v>0</v>
      </c>
      <c r="AP20" s="35">
        <f t="shared" si="23"/>
        <v>0</v>
      </c>
      <c r="AQ20" s="35">
        <f t="shared" si="23"/>
        <v>0</v>
      </c>
      <c r="AR20" s="35">
        <f t="shared" si="24"/>
        <v>0</v>
      </c>
      <c r="AS20" s="35">
        <f t="shared" si="24"/>
        <v>0</v>
      </c>
      <c r="AT20" s="35">
        <f t="shared" si="24"/>
        <v>0</v>
      </c>
      <c r="AU20" s="35">
        <f t="shared" si="24"/>
        <v>0</v>
      </c>
      <c r="AV20" s="35">
        <f t="shared" si="24"/>
        <v>0</v>
      </c>
      <c r="AW20" s="35">
        <f t="shared" si="24"/>
        <v>0</v>
      </c>
      <c r="AX20" s="35">
        <f t="shared" si="24"/>
        <v>0</v>
      </c>
      <c r="AY20" s="35">
        <f t="shared" si="24"/>
        <v>0</v>
      </c>
      <c r="BA20" s="35">
        <f t="shared" si="25"/>
        <v>0</v>
      </c>
      <c r="BB20" s="35">
        <f t="shared" si="25"/>
        <v>0</v>
      </c>
      <c r="BC20" s="35">
        <f t="shared" si="25"/>
        <v>0</v>
      </c>
      <c r="BD20" s="35">
        <f t="shared" si="25"/>
        <v>0</v>
      </c>
      <c r="BE20" s="35">
        <f t="shared" si="25"/>
        <v>0</v>
      </c>
      <c r="BF20" s="35">
        <f t="shared" si="25"/>
        <v>0</v>
      </c>
      <c r="BH20" s="39">
        <f t="shared" si="22"/>
        <v>0</v>
      </c>
      <c r="BI20" s="18"/>
    </row>
    <row r="21" ht="15" spans="1:61">
      <c r="A21" s="45" t="s">
        <v>10500</v>
      </c>
      <c r="B21" s="33">
        <f t="shared" si="0"/>
        <v>0</v>
      </c>
      <c r="C21" s="41" t="s">
        <v>10501</v>
      </c>
      <c r="D21" s="96">
        <f t="shared" si="1"/>
        <v>0</v>
      </c>
      <c r="E21" s="35">
        <f t="shared" si="2"/>
        <v>0</v>
      </c>
      <c r="F21" s="46">
        <f t="shared" si="3"/>
        <v>0</v>
      </c>
      <c r="G21" s="107">
        <f t="shared" si="4"/>
        <v>0</v>
      </c>
      <c r="H21" s="44">
        <f t="shared" si="5"/>
        <v>0</v>
      </c>
      <c r="I21" s="44">
        <f t="shared" si="6"/>
        <v>0</v>
      </c>
      <c r="J21" s="44">
        <f t="shared" si="7"/>
        <v>0</v>
      </c>
      <c r="K21" s="42">
        <v>0</v>
      </c>
      <c r="L21" s="35">
        <f t="shared" si="8"/>
        <v>0</v>
      </c>
      <c r="M21" s="35">
        <f t="shared" si="8"/>
        <v>0</v>
      </c>
      <c r="N21" s="42">
        <v>0</v>
      </c>
      <c r="O21" s="35">
        <f t="shared" si="9"/>
        <v>0</v>
      </c>
      <c r="P21" s="35">
        <f t="shared" si="9"/>
        <v>0</v>
      </c>
      <c r="Q21" s="35">
        <f t="shared" si="9"/>
        <v>0</v>
      </c>
      <c r="R21" s="96">
        <f t="shared" si="10"/>
        <v>0</v>
      </c>
      <c r="S21" s="35">
        <f t="shared" si="19"/>
        <v>0</v>
      </c>
      <c r="T21" s="28">
        <f t="shared" si="11"/>
        <v>0</v>
      </c>
      <c r="U21" s="28">
        <f t="shared" si="12"/>
        <v>0</v>
      </c>
      <c r="V21" s="42">
        <v>0</v>
      </c>
      <c r="W21" s="42">
        <v>0</v>
      </c>
      <c r="X21" s="42">
        <v>0</v>
      </c>
      <c r="Y21" s="44">
        <f t="shared" si="13"/>
        <v>0</v>
      </c>
      <c r="Z21" s="35">
        <f t="shared" si="14"/>
        <v>0</v>
      </c>
      <c r="AA21" s="35">
        <f t="shared" si="20"/>
        <v>0</v>
      </c>
      <c r="AB21" s="42">
        <v>0</v>
      </c>
      <c r="AC21" s="35">
        <f t="shared" si="21"/>
        <v>0</v>
      </c>
      <c r="AD21" s="35">
        <f t="shared" si="15"/>
        <v>0</v>
      </c>
      <c r="AE21" s="35">
        <f t="shared" si="15"/>
        <v>0</v>
      </c>
      <c r="AF21" s="35">
        <f t="shared" si="15"/>
        <v>0</v>
      </c>
      <c r="AH21" s="35">
        <f t="shared" si="23"/>
        <v>0</v>
      </c>
      <c r="AI21" s="35">
        <f t="shared" si="23"/>
        <v>0</v>
      </c>
      <c r="AJ21" s="35">
        <f t="shared" si="23"/>
        <v>0</v>
      </c>
      <c r="AK21" s="35">
        <f t="shared" si="23"/>
        <v>0</v>
      </c>
      <c r="AL21" s="35">
        <f t="shared" si="23"/>
        <v>0</v>
      </c>
      <c r="AM21" s="35">
        <f t="shared" si="23"/>
        <v>0</v>
      </c>
      <c r="AN21" s="35">
        <f t="shared" si="23"/>
        <v>0</v>
      </c>
      <c r="AO21" s="35">
        <f t="shared" si="23"/>
        <v>0</v>
      </c>
      <c r="AP21" s="35">
        <f t="shared" si="23"/>
        <v>0</v>
      </c>
      <c r="AQ21" s="35">
        <f t="shared" si="23"/>
        <v>0</v>
      </c>
      <c r="AR21" s="35">
        <f t="shared" si="24"/>
        <v>0</v>
      </c>
      <c r="AS21" s="35">
        <f t="shared" si="24"/>
        <v>0</v>
      </c>
      <c r="AT21" s="35">
        <f t="shared" si="24"/>
        <v>0</v>
      </c>
      <c r="AU21" s="35">
        <f t="shared" si="24"/>
        <v>0</v>
      </c>
      <c r="AV21" s="35">
        <f t="shared" si="24"/>
        <v>0</v>
      </c>
      <c r="AW21" s="35">
        <f t="shared" si="24"/>
        <v>0</v>
      </c>
      <c r="AX21" s="35">
        <f t="shared" si="24"/>
        <v>0</v>
      </c>
      <c r="AY21" s="35">
        <f t="shared" si="24"/>
        <v>0</v>
      </c>
      <c r="BA21" s="35">
        <f t="shared" si="25"/>
        <v>0</v>
      </c>
      <c r="BB21" s="35">
        <f t="shared" si="25"/>
        <v>0</v>
      </c>
      <c r="BC21" s="35">
        <f t="shared" si="25"/>
        <v>0</v>
      </c>
      <c r="BD21" s="35">
        <f t="shared" si="25"/>
        <v>0</v>
      </c>
      <c r="BE21" s="35">
        <f t="shared" si="25"/>
        <v>0</v>
      </c>
      <c r="BF21" s="35">
        <f t="shared" si="25"/>
        <v>0</v>
      </c>
      <c r="BH21" s="39">
        <f t="shared" si="22"/>
        <v>0</v>
      </c>
      <c r="BI21" s="18"/>
    </row>
    <row r="22" ht="15" spans="1:61">
      <c r="A22" s="45" t="s">
        <v>10502</v>
      </c>
      <c r="B22" s="33">
        <f t="shared" si="0"/>
        <v>0</v>
      </c>
      <c r="C22" s="41" t="s">
        <v>10503</v>
      </c>
      <c r="D22" s="96">
        <f t="shared" si="1"/>
        <v>0</v>
      </c>
      <c r="E22" s="35">
        <f t="shared" si="2"/>
        <v>0</v>
      </c>
      <c r="F22" s="46">
        <f t="shared" si="3"/>
        <v>0</v>
      </c>
      <c r="G22" s="107">
        <f t="shared" si="4"/>
        <v>0</v>
      </c>
      <c r="H22" s="44">
        <f t="shared" si="5"/>
        <v>0</v>
      </c>
      <c r="I22" s="44">
        <f t="shared" si="6"/>
        <v>0</v>
      </c>
      <c r="J22" s="44">
        <f t="shared" si="7"/>
        <v>0</v>
      </c>
      <c r="K22" s="42">
        <v>0</v>
      </c>
      <c r="L22" s="35">
        <f t="shared" si="8"/>
        <v>0</v>
      </c>
      <c r="M22" s="35">
        <f t="shared" si="8"/>
        <v>0</v>
      </c>
      <c r="N22" s="42">
        <v>0</v>
      </c>
      <c r="O22" s="35">
        <f t="shared" si="9"/>
        <v>0</v>
      </c>
      <c r="P22" s="35">
        <f t="shared" si="9"/>
        <v>0</v>
      </c>
      <c r="Q22" s="35">
        <f t="shared" si="9"/>
        <v>0</v>
      </c>
      <c r="R22" s="96">
        <f t="shared" si="10"/>
        <v>0</v>
      </c>
      <c r="S22" s="35">
        <f t="shared" si="19"/>
        <v>0</v>
      </c>
      <c r="T22" s="28">
        <f t="shared" si="11"/>
        <v>0</v>
      </c>
      <c r="U22" s="28">
        <f t="shared" si="12"/>
        <v>0</v>
      </c>
      <c r="V22" s="42">
        <v>0</v>
      </c>
      <c r="W22" s="42">
        <v>0</v>
      </c>
      <c r="X22" s="42">
        <v>0</v>
      </c>
      <c r="Y22" s="44">
        <f t="shared" si="13"/>
        <v>0</v>
      </c>
      <c r="Z22" s="35">
        <f t="shared" si="14"/>
        <v>0</v>
      </c>
      <c r="AA22" s="35">
        <f t="shared" si="20"/>
        <v>0</v>
      </c>
      <c r="AB22" s="42">
        <v>0</v>
      </c>
      <c r="AC22" s="35">
        <f t="shared" si="21"/>
        <v>0</v>
      </c>
      <c r="AD22" s="35">
        <f t="shared" si="15"/>
        <v>0</v>
      </c>
      <c r="AE22" s="35">
        <f t="shared" si="15"/>
        <v>0</v>
      </c>
      <c r="AF22" s="35">
        <f t="shared" si="15"/>
        <v>0</v>
      </c>
      <c r="AH22" s="35">
        <f t="shared" si="23"/>
        <v>0</v>
      </c>
      <c r="AI22" s="35">
        <f t="shared" si="23"/>
        <v>0</v>
      </c>
      <c r="AJ22" s="35">
        <f t="shared" si="23"/>
        <v>0</v>
      </c>
      <c r="AK22" s="35">
        <f t="shared" si="23"/>
        <v>0</v>
      </c>
      <c r="AL22" s="35">
        <f t="shared" si="23"/>
        <v>0</v>
      </c>
      <c r="AM22" s="35">
        <f t="shared" si="23"/>
        <v>0</v>
      </c>
      <c r="AN22" s="35">
        <f t="shared" si="23"/>
        <v>0</v>
      </c>
      <c r="AO22" s="35">
        <f t="shared" si="23"/>
        <v>0</v>
      </c>
      <c r="AP22" s="35">
        <f t="shared" si="23"/>
        <v>0</v>
      </c>
      <c r="AQ22" s="35">
        <f t="shared" si="23"/>
        <v>0</v>
      </c>
      <c r="AR22" s="35">
        <f t="shared" si="24"/>
        <v>0</v>
      </c>
      <c r="AS22" s="35">
        <f t="shared" si="24"/>
        <v>0</v>
      </c>
      <c r="AT22" s="35">
        <f t="shared" si="24"/>
        <v>0</v>
      </c>
      <c r="AU22" s="35">
        <f t="shared" si="24"/>
        <v>0</v>
      </c>
      <c r="AV22" s="35">
        <f t="shared" si="24"/>
        <v>0</v>
      </c>
      <c r="AW22" s="35">
        <f t="shared" si="24"/>
        <v>0</v>
      </c>
      <c r="AX22" s="35">
        <f t="shared" si="24"/>
        <v>0</v>
      </c>
      <c r="AY22" s="35">
        <f t="shared" si="24"/>
        <v>0</v>
      </c>
      <c r="BA22" s="35">
        <f t="shared" si="25"/>
        <v>0</v>
      </c>
      <c r="BB22" s="35">
        <f t="shared" si="25"/>
        <v>0</v>
      </c>
      <c r="BC22" s="35">
        <f t="shared" si="25"/>
        <v>0</v>
      </c>
      <c r="BD22" s="35">
        <f t="shared" si="25"/>
        <v>0</v>
      </c>
      <c r="BE22" s="35">
        <f t="shared" si="25"/>
        <v>0</v>
      </c>
      <c r="BF22" s="35">
        <f t="shared" si="25"/>
        <v>0</v>
      </c>
      <c r="BH22" s="39">
        <f t="shared" si="22"/>
        <v>0</v>
      </c>
      <c r="BI22" s="6"/>
    </row>
    <row r="23" ht="15" spans="1:61">
      <c r="A23" s="45" t="s">
        <v>10504</v>
      </c>
      <c r="B23" s="33">
        <f t="shared" si="0"/>
        <v>0</v>
      </c>
      <c r="C23" s="41" t="s">
        <v>10505</v>
      </c>
      <c r="D23" s="96">
        <f t="shared" si="1"/>
        <v>0</v>
      </c>
      <c r="E23" s="35">
        <f t="shared" si="2"/>
        <v>0</v>
      </c>
      <c r="F23" s="46">
        <f t="shared" si="3"/>
        <v>0</v>
      </c>
      <c r="G23" s="107">
        <f t="shared" si="4"/>
        <v>0</v>
      </c>
      <c r="H23" s="44">
        <f t="shared" si="5"/>
        <v>0</v>
      </c>
      <c r="I23" s="44">
        <f t="shared" si="6"/>
        <v>0</v>
      </c>
      <c r="J23" s="44">
        <f t="shared" si="7"/>
        <v>0</v>
      </c>
      <c r="K23" s="42">
        <v>0</v>
      </c>
      <c r="L23" s="35">
        <f t="shared" si="8"/>
        <v>0</v>
      </c>
      <c r="M23" s="35">
        <f t="shared" si="8"/>
        <v>0</v>
      </c>
      <c r="N23" s="42">
        <v>0</v>
      </c>
      <c r="O23" s="35">
        <f t="shared" si="9"/>
        <v>0</v>
      </c>
      <c r="P23" s="35">
        <f t="shared" si="9"/>
        <v>0</v>
      </c>
      <c r="Q23" s="35">
        <f t="shared" si="9"/>
        <v>0</v>
      </c>
      <c r="R23" s="96">
        <f t="shared" si="10"/>
        <v>0</v>
      </c>
      <c r="S23" s="35">
        <f t="shared" si="19"/>
        <v>0</v>
      </c>
      <c r="T23" s="28">
        <f t="shared" si="11"/>
        <v>0</v>
      </c>
      <c r="U23" s="28">
        <f t="shared" si="12"/>
        <v>0</v>
      </c>
      <c r="V23" s="42">
        <v>0</v>
      </c>
      <c r="W23" s="42">
        <v>0</v>
      </c>
      <c r="X23" s="42">
        <v>0</v>
      </c>
      <c r="Y23" s="44">
        <f t="shared" si="13"/>
        <v>0</v>
      </c>
      <c r="Z23" s="35">
        <f t="shared" si="14"/>
        <v>0</v>
      </c>
      <c r="AA23" s="35">
        <f t="shared" si="20"/>
        <v>0</v>
      </c>
      <c r="AB23" s="42">
        <v>0</v>
      </c>
      <c r="AC23" s="35">
        <f t="shared" si="21"/>
        <v>0</v>
      </c>
      <c r="AD23" s="35">
        <f t="shared" si="15"/>
        <v>0</v>
      </c>
      <c r="AE23" s="35">
        <f t="shared" si="15"/>
        <v>0</v>
      </c>
      <c r="AF23" s="35">
        <f t="shared" si="15"/>
        <v>0</v>
      </c>
      <c r="AH23" s="35">
        <f t="shared" si="23"/>
        <v>0</v>
      </c>
      <c r="AI23" s="35">
        <f t="shared" si="23"/>
        <v>0</v>
      </c>
      <c r="AJ23" s="35">
        <f t="shared" si="23"/>
        <v>0</v>
      </c>
      <c r="AK23" s="35">
        <f t="shared" si="23"/>
        <v>0</v>
      </c>
      <c r="AL23" s="35">
        <f t="shared" si="23"/>
        <v>0</v>
      </c>
      <c r="AM23" s="35">
        <f t="shared" si="23"/>
        <v>0</v>
      </c>
      <c r="AN23" s="35">
        <f t="shared" si="23"/>
        <v>0</v>
      </c>
      <c r="AO23" s="35">
        <f t="shared" si="23"/>
        <v>0</v>
      </c>
      <c r="AP23" s="35">
        <f t="shared" si="23"/>
        <v>0</v>
      </c>
      <c r="AQ23" s="35">
        <f t="shared" si="23"/>
        <v>0</v>
      </c>
      <c r="AR23" s="35">
        <f t="shared" si="24"/>
        <v>0</v>
      </c>
      <c r="AS23" s="35">
        <f t="shared" si="24"/>
        <v>0</v>
      </c>
      <c r="AT23" s="35">
        <f t="shared" si="24"/>
        <v>0</v>
      </c>
      <c r="AU23" s="35">
        <f t="shared" si="24"/>
        <v>0</v>
      </c>
      <c r="AV23" s="35">
        <f t="shared" si="24"/>
        <v>0</v>
      </c>
      <c r="AW23" s="35">
        <f t="shared" si="24"/>
        <v>0</v>
      </c>
      <c r="AX23" s="35">
        <f t="shared" si="24"/>
        <v>0</v>
      </c>
      <c r="AY23" s="35">
        <f t="shared" si="24"/>
        <v>0</v>
      </c>
      <c r="BA23" s="35">
        <f t="shared" si="25"/>
        <v>0</v>
      </c>
      <c r="BB23" s="35">
        <f t="shared" si="25"/>
        <v>0</v>
      </c>
      <c r="BC23" s="35">
        <f t="shared" si="25"/>
        <v>0</v>
      </c>
      <c r="BD23" s="35">
        <f t="shared" si="25"/>
        <v>0</v>
      </c>
      <c r="BE23" s="35">
        <f t="shared" si="25"/>
        <v>0</v>
      </c>
      <c r="BF23" s="35">
        <f t="shared" si="25"/>
        <v>0</v>
      </c>
      <c r="BH23" s="39">
        <f t="shared" si="22"/>
        <v>0</v>
      </c>
      <c r="BI23" s="6"/>
    </row>
    <row r="24" ht="15" spans="1:61">
      <c r="A24" s="45" t="s">
        <v>10506</v>
      </c>
      <c r="B24" s="33">
        <f t="shared" si="0"/>
        <v>0</v>
      </c>
      <c r="C24" s="41" t="s">
        <v>10507</v>
      </c>
      <c r="D24" s="96">
        <f t="shared" si="1"/>
        <v>0</v>
      </c>
      <c r="E24" s="35">
        <f t="shared" si="2"/>
        <v>0</v>
      </c>
      <c r="F24" s="46">
        <f t="shared" si="3"/>
        <v>0</v>
      </c>
      <c r="G24" s="107">
        <f t="shared" si="4"/>
        <v>0</v>
      </c>
      <c r="H24" s="44">
        <f t="shared" si="5"/>
        <v>0</v>
      </c>
      <c r="I24" s="44">
        <f t="shared" si="6"/>
        <v>0</v>
      </c>
      <c r="J24" s="44">
        <f t="shared" si="7"/>
        <v>0</v>
      </c>
      <c r="K24" s="42">
        <v>0</v>
      </c>
      <c r="L24" s="35">
        <f t="shared" si="8"/>
        <v>0</v>
      </c>
      <c r="M24" s="35">
        <f t="shared" si="8"/>
        <v>0</v>
      </c>
      <c r="N24" s="42">
        <v>0</v>
      </c>
      <c r="O24" s="35">
        <f t="shared" si="9"/>
        <v>0</v>
      </c>
      <c r="P24" s="35">
        <f t="shared" si="9"/>
        <v>0</v>
      </c>
      <c r="Q24" s="35">
        <f t="shared" si="9"/>
        <v>0</v>
      </c>
      <c r="R24" s="96">
        <f t="shared" si="10"/>
        <v>0</v>
      </c>
      <c r="S24" s="35">
        <f t="shared" si="19"/>
        <v>0</v>
      </c>
      <c r="T24" s="28">
        <f t="shared" si="11"/>
        <v>0</v>
      </c>
      <c r="U24" s="28">
        <f t="shared" si="12"/>
        <v>0</v>
      </c>
      <c r="V24" s="42">
        <v>0</v>
      </c>
      <c r="W24" s="42">
        <v>0</v>
      </c>
      <c r="X24" s="42">
        <v>0</v>
      </c>
      <c r="Y24" s="44">
        <f t="shared" si="13"/>
        <v>0</v>
      </c>
      <c r="Z24" s="35">
        <f t="shared" si="14"/>
        <v>0</v>
      </c>
      <c r="AA24" s="35">
        <f t="shared" si="20"/>
        <v>0</v>
      </c>
      <c r="AB24" s="42">
        <v>0</v>
      </c>
      <c r="AC24" s="35">
        <f t="shared" si="21"/>
        <v>0</v>
      </c>
      <c r="AD24" s="35">
        <f t="shared" si="15"/>
        <v>0</v>
      </c>
      <c r="AE24" s="35">
        <f t="shared" si="15"/>
        <v>0</v>
      </c>
      <c r="AF24" s="35">
        <f t="shared" si="15"/>
        <v>0</v>
      </c>
      <c r="AH24" s="35">
        <f t="shared" si="23"/>
        <v>0</v>
      </c>
      <c r="AI24" s="35">
        <f t="shared" si="23"/>
        <v>0</v>
      </c>
      <c r="AJ24" s="35">
        <f t="shared" si="23"/>
        <v>0</v>
      </c>
      <c r="AK24" s="35">
        <f t="shared" si="23"/>
        <v>0</v>
      </c>
      <c r="AL24" s="35">
        <f t="shared" si="23"/>
        <v>0</v>
      </c>
      <c r="AM24" s="35">
        <f t="shared" si="23"/>
        <v>0</v>
      </c>
      <c r="AN24" s="35">
        <f t="shared" si="23"/>
        <v>0</v>
      </c>
      <c r="AO24" s="35">
        <f t="shared" si="23"/>
        <v>0</v>
      </c>
      <c r="AP24" s="35">
        <f t="shared" si="23"/>
        <v>0</v>
      </c>
      <c r="AQ24" s="35">
        <f t="shared" si="23"/>
        <v>0</v>
      </c>
      <c r="AR24" s="35">
        <f t="shared" si="24"/>
        <v>0</v>
      </c>
      <c r="AS24" s="35">
        <f t="shared" si="24"/>
        <v>0</v>
      </c>
      <c r="AT24" s="35">
        <f t="shared" si="24"/>
        <v>0</v>
      </c>
      <c r="AU24" s="35">
        <f t="shared" si="24"/>
        <v>0</v>
      </c>
      <c r="AV24" s="35">
        <f t="shared" si="24"/>
        <v>0</v>
      </c>
      <c r="AW24" s="35">
        <f t="shared" si="24"/>
        <v>0</v>
      </c>
      <c r="AX24" s="35">
        <f t="shared" si="24"/>
        <v>0</v>
      </c>
      <c r="AY24" s="35">
        <f t="shared" si="24"/>
        <v>0</v>
      </c>
      <c r="BA24" s="35">
        <f t="shared" si="25"/>
        <v>0</v>
      </c>
      <c r="BB24" s="35">
        <f t="shared" si="25"/>
        <v>0</v>
      </c>
      <c r="BC24" s="35">
        <f t="shared" si="25"/>
        <v>0</v>
      </c>
      <c r="BD24" s="35">
        <f t="shared" si="25"/>
        <v>0</v>
      </c>
      <c r="BE24" s="35">
        <f t="shared" si="25"/>
        <v>0</v>
      </c>
      <c r="BF24" s="35">
        <f t="shared" si="25"/>
        <v>0</v>
      </c>
      <c r="BH24" s="39">
        <f t="shared" si="22"/>
        <v>0</v>
      </c>
      <c r="BI24" s="18"/>
    </row>
    <row r="25" ht="15" spans="1:61">
      <c r="A25" s="45" t="s">
        <v>10508</v>
      </c>
      <c r="B25" s="33">
        <f t="shared" si="0"/>
        <v>0</v>
      </c>
      <c r="C25" s="41" t="s">
        <v>10509</v>
      </c>
      <c r="D25" s="96">
        <f t="shared" si="1"/>
        <v>0</v>
      </c>
      <c r="E25" s="35">
        <f t="shared" si="2"/>
        <v>0</v>
      </c>
      <c r="F25" s="46">
        <f t="shared" si="3"/>
        <v>0</v>
      </c>
      <c r="G25" s="107">
        <f t="shared" si="4"/>
        <v>0</v>
      </c>
      <c r="H25" s="44">
        <f t="shared" si="5"/>
        <v>0</v>
      </c>
      <c r="I25" s="44">
        <f t="shared" si="6"/>
        <v>0</v>
      </c>
      <c r="J25" s="44">
        <f t="shared" si="7"/>
        <v>0</v>
      </c>
      <c r="K25" s="42">
        <v>0</v>
      </c>
      <c r="L25" s="35">
        <f t="shared" si="8"/>
        <v>0</v>
      </c>
      <c r="M25" s="35">
        <f t="shared" si="8"/>
        <v>0</v>
      </c>
      <c r="N25" s="42">
        <v>0</v>
      </c>
      <c r="O25" s="35">
        <f t="shared" si="9"/>
        <v>0</v>
      </c>
      <c r="P25" s="35">
        <f t="shared" si="9"/>
        <v>0</v>
      </c>
      <c r="Q25" s="35">
        <f t="shared" si="9"/>
        <v>0</v>
      </c>
      <c r="R25" s="96">
        <f t="shared" si="10"/>
        <v>0</v>
      </c>
      <c r="S25" s="35">
        <f t="shared" si="19"/>
        <v>0</v>
      </c>
      <c r="T25" s="28">
        <f t="shared" si="11"/>
        <v>0</v>
      </c>
      <c r="U25" s="28">
        <f t="shared" si="12"/>
        <v>0</v>
      </c>
      <c r="V25" s="42">
        <v>0</v>
      </c>
      <c r="W25" s="42">
        <v>0</v>
      </c>
      <c r="X25" s="42">
        <v>0</v>
      </c>
      <c r="Y25" s="44">
        <f t="shared" si="13"/>
        <v>0</v>
      </c>
      <c r="Z25" s="35">
        <f t="shared" si="14"/>
        <v>0</v>
      </c>
      <c r="AA25" s="35">
        <f t="shared" si="20"/>
        <v>0</v>
      </c>
      <c r="AB25" s="42">
        <v>0</v>
      </c>
      <c r="AC25" s="35">
        <f t="shared" si="21"/>
        <v>0</v>
      </c>
      <c r="AD25" s="35">
        <f t="shared" si="15"/>
        <v>0</v>
      </c>
      <c r="AE25" s="35">
        <f t="shared" si="15"/>
        <v>0</v>
      </c>
      <c r="AF25" s="35">
        <f t="shared" si="15"/>
        <v>0</v>
      </c>
      <c r="AH25" s="35">
        <f t="shared" si="23"/>
        <v>0</v>
      </c>
      <c r="AI25" s="35">
        <f t="shared" si="23"/>
        <v>0</v>
      </c>
      <c r="AJ25" s="35">
        <f t="shared" si="23"/>
        <v>0</v>
      </c>
      <c r="AK25" s="35">
        <f t="shared" si="23"/>
        <v>0</v>
      </c>
      <c r="AL25" s="35">
        <f t="shared" si="23"/>
        <v>0</v>
      </c>
      <c r="AM25" s="35">
        <f t="shared" si="23"/>
        <v>0</v>
      </c>
      <c r="AN25" s="35">
        <f t="shared" si="23"/>
        <v>0</v>
      </c>
      <c r="AO25" s="35">
        <f t="shared" si="23"/>
        <v>0</v>
      </c>
      <c r="AP25" s="35">
        <f t="shared" si="23"/>
        <v>0</v>
      </c>
      <c r="AQ25" s="35">
        <f t="shared" si="23"/>
        <v>0</v>
      </c>
      <c r="AR25" s="35">
        <f t="shared" si="24"/>
        <v>0</v>
      </c>
      <c r="AS25" s="35">
        <f t="shared" si="24"/>
        <v>0</v>
      </c>
      <c r="AT25" s="35">
        <f t="shared" si="24"/>
        <v>0</v>
      </c>
      <c r="AU25" s="35">
        <f t="shared" si="24"/>
        <v>0</v>
      </c>
      <c r="AV25" s="35">
        <f t="shared" si="24"/>
        <v>0</v>
      </c>
      <c r="AW25" s="35">
        <f t="shared" si="24"/>
        <v>0</v>
      </c>
      <c r="AX25" s="35">
        <f t="shared" si="24"/>
        <v>0</v>
      </c>
      <c r="AY25" s="35">
        <f t="shared" si="24"/>
        <v>0</v>
      </c>
      <c r="BA25" s="35">
        <f t="shared" si="25"/>
        <v>0</v>
      </c>
      <c r="BB25" s="35">
        <f t="shared" si="25"/>
        <v>0</v>
      </c>
      <c r="BC25" s="35">
        <f t="shared" si="25"/>
        <v>0</v>
      </c>
      <c r="BD25" s="35">
        <f t="shared" si="25"/>
        <v>0</v>
      </c>
      <c r="BE25" s="35">
        <f t="shared" si="25"/>
        <v>0</v>
      </c>
      <c r="BF25" s="35">
        <f t="shared" si="25"/>
        <v>0</v>
      </c>
      <c r="BH25" s="39">
        <f t="shared" si="22"/>
        <v>0</v>
      </c>
      <c r="BI25" s="18"/>
    </row>
    <row r="26" ht="15" spans="1:61">
      <c r="A26" s="45" t="s">
        <v>10510</v>
      </c>
      <c r="B26" s="33">
        <f t="shared" si="0"/>
        <v>0</v>
      </c>
      <c r="C26" s="41" t="s">
        <v>10511</v>
      </c>
      <c r="D26" s="96">
        <f t="shared" si="1"/>
        <v>0</v>
      </c>
      <c r="E26" s="35">
        <f t="shared" si="2"/>
        <v>0</v>
      </c>
      <c r="F26" s="46">
        <f t="shared" si="3"/>
        <v>0</v>
      </c>
      <c r="G26" s="107">
        <f t="shared" si="4"/>
        <v>0</v>
      </c>
      <c r="H26" s="37">
        <f t="shared" si="5"/>
        <v>0</v>
      </c>
      <c r="I26" s="37">
        <f t="shared" si="6"/>
        <v>0</v>
      </c>
      <c r="J26" s="37">
        <f t="shared" si="7"/>
        <v>0</v>
      </c>
      <c r="K26" s="38">
        <v>0</v>
      </c>
      <c r="L26" s="35">
        <f t="shared" si="8"/>
        <v>0</v>
      </c>
      <c r="M26" s="35">
        <f t="shared" si="8"/>
        <v>0</v>
      </c>
      <c r="N26" s="38">
        <v>0</v>
      </c>
      <c r="O26" s="35">
        <f t="shared" si="9"/>
        <v>0</v>
      </c>
      <c r="P26" s="35">
        <f t="shared" si="9"/>
        <v>0</v>
      </c>
      <c r="Q26" s="35">
        <f t="shared" si="9"/>
        <v>0</v>
      </c>
      <c r="R26" s="96">
        <f t="shared" si="10"/>
        <v>0</v>
      </c>
      <c r="S26" s="35">
        <f t="shared" si="19"/>
        <v>0</v>
      </c>
      <c r="T26" s="28">
        <f t="shared" si="11"/>
        <v>0</v>
      </c>
      <c r="U26" s="28">
        <f t="shared" si="12"/>
        <v>0</v>
      </c>
      <c r="V26" s="38">
        <v>0</v>
      </c>
      <c r="W26" s="38">
        <v>0</v>
      </c>
      <c r="X26" s="38">
        <v>0</v>
      </c>
      <c r="Y26" s="37">
        <f t="shared" si="13"/>
        <v>0</v>
      </c>
      <c r="Z26" s="35">
        <f t="shared" si="14"/>
        <v>0</v>
      </c>
      <c r="AA26" s="35">
        <f t="shared" si="20"/>
        <v>0</v>
      </c>
      <c r="AB26" s="38">
        <v>0</v>
      </c>
      <c r="AC26" s="35">
        <f t="shared" si="21"/>
        <v>0</v>
      </c>
      <c r="AD26" s="35">
        <f t="shared" si="15"/>
        <v>0</v>
      </c>
      <c r="AE26" s="35">
        <f t="shared" si="15"/>
        <v>0</v>
      </c>
      <c r="AF26" s="35">
        <f t="shared" si="15"/>
        <v>0</v>
      </c>
      <c r="AH26" s="35">
        <f t="shared" si="23"/>
        <v>0</v>
      </c>
      <c r="AI26" s="35">
        <f t="shared" si="23"/>
        <v>0</v>
      </c>
      <c r="AJ26" s="35">
        <f t="shared" si="23"/>
        <v>0</v>
      </c>
      <c r="AK26" s="35">
        <f t="shared" si="23"/>
        <v>0</v>
      </c>
      <c r="AL26" s="35">
        <f t="shared" si="23"/>
        <v>0</v>
      </c>
      <c r="AM26" s="35">
        <f t="shared" si="23"/>
        <v>0</v>
      </c>
      <c r="AN26" s="35">
        <f t="shared" si="23"/>
        <v>0</v>
      </c>
      <c r="AO26" s="35">
        <f t="shared" si="23"/>
        <v>0</v>
      </c>
      <c r="AP26" s="35">
        <f t="shared" si="23"/>
        <v>0</v>
      </c>
      <c r="AQ26" s="35">
        <f t="shared" si="23"/>
        <v>0</v>
      </c>
      <c r="AR26" s="35">
        <f t="shared" si="24"/>
        <v>0</v>
      </c>
      <c r="AS26" s="35">
        <f t="shared" si="24"/>
        <v>0</v>
      </c>
      <c r="AT26" s="35">
        <f t="shared" si="24"/>
        <v>0</v>
      </c>
      <c r="AU26" s="35">
        <f t="shared" si="24"/>
        <v>0</v>
      </c>
      <c r="AV26" s="35">
        <f t="shared" si="24"/>
        <v>0</v>
      </c>
      <c r="AW26" s="35">
        <f t="shared" si="24"/>
        <v>0</v>
      </c>
      <c r="AX26" s="35">
        <f t="shared" si="24"/>
        <v>0</v>
      </c>
      <c r="AY26" s="35">
        <f t="shared" si="24"/>
        <v>0</v>
      </c>
      <c r="BA26" s="35">
        <f t="shared" si="25"/>
        <v>0</v>
      </c>
      <c r="BB26" s="35">
        <f t="shared" si="25"/>
        <v>0</v>
      </c>
      <c r="BC26" s="35">
        <f t="shared" si="25"/>
        <v>0</v>
      </c>
      <c r="BD26" s="35">
        <f t="shared" si="25"/>
        <v>0</v>
      </c>
      <c r="BE26" s="35">
        <f t="shared" si="25"/>
        <v>0</v>
      </c>
      <c r="BF26" s="35">
        <f t="shared" si="25"/>
        <v>0</v>
      </c>
      <c r="BH26" s="39">
        <f t="shared" si="22"/>
        <v>0</v>
      </c>
      <c r="BI26" s="6"/>
    </row>
    <row r="27" ht="15" spans="1:61">
      <c r="A27" s="45" t="s">
        <v>10512</v>
      </c>
      <c r="B27" s="33">
        <f t="shared" si="0"/>
        <v>0</v>
      </c>
      <c r="C27" s="41" t="s">
        <v>10513</v>
      </c>
      <c r="D27" s="96">
        <f t="shared" si="1"/>
        <v>0</v>
      </c>
      <c r="E27" s="35">
        <f t="shared" si="2"/>
        <v>0</v>
      </c>
      <c r="F27" s="46">
        <f t="shared" si="3"/>
        <v>0</v>
      </c>
      <c r="G27" s="107">
        <f t="shared" si="4"/>
        <v>0</v>
      </c>
      <c r="H27" s="44">
        <f t="shared" si="5"/>
        <v>0</v>
      </c>
      <c r="I27" s="44">
        <f t="shared" si="6"/>
        <v>0</v>
      </c>
      <c r="J27" s="44">
        <f t="shared" si="7"/>
        <v>0</v>
      </c>
      <c r="K27" s="42">
        <v>0</v>
      </c>
      <c r="L27" s="35">
        <f t="shared" si="8"/>
        <v>0</v>
      </c>
      <c r="M27" s="35">
        <f t="shared" si="8"/>
        <v>0</v>
      </c>
      <c r="N27" s="42">
        <v>0</v>
      </c>
      <c r="O27" s="35">
        <f t="shared" si="9"/>
        <v>0</v>
      </c>
      <c r="P27" s="35">
        <f t="shared" si="9"/>
        <v>0</v>
      </c>
      <c r="Q27" s="35">
        <f t="shared" si="9"/>
        <v>0</v>
      </c>
      <c r="R27" s="96">
        <f t="shared" si="10"/>
        <v>0</v>
      </c>
      <c r="S27" s="35">
        <f t="shared" si="19"/>
        <v>0</v>
      </c>
      <c r="T27" s="28">
        <f t="shared" si="11"/>
        <v>0</v>
      </c>
      <c r="U27" s="28">
        <f t="shared" si="12"/>
        <v>0</v>
      </c>
      <c r="V27" s="42">
        <v>0</v>
      </c>
      <c r="W27" s="42">
        <v>0</v>
      </c>
      <c r="X27" s="42">
        <v>0</v>
      </c>
      <c r="Y27" s="44">
        <f t="shared" si="13"/>
        <v>0</v>
      </c>
      <c r="Z27" s="35">
        <f t="shared" si="14"/>
        <v>0</v>
      </c>
      <c r="AA27" s="35">
        <f t="shared" si="20"/>
        <v>0</v>
      </c>
      <c r="AB27" s="42">
        <v>0</v>
      </c>
      <c r="AC27" s="35">
        <f t="shared" si="21"/>
        <v>0</v>
      </c>
      <c r="AD27" s="35">
        <f t="shared" si="15"/>
        <v>0</v>
      </c>
      <c r="AE27" s="35">
        <f t="shared" si="15"/>
        <v>0</v>
      </c>
      <c r="AF27" s="35">
        <f t="shared" si="15"/>
        <v>0</v>
      </c>
      <c r="AH27" s="35">
        <f t="shared" si="23"/>
        <v>0</v>
      </c>
      <c r="AI27" s="35">
        <f t="shared" si="23"/>
        <v>0</v>
      </c>
      <c r="AJ27" s="35">
        <f t="shared" si="23"/>
        <v>0</v>
      </c>
      <c r="AK27" s="35">
        <f t="shared" si="23"/>
        <v>0</v>
      </c>
      <c r="AL27" s="35">
        <f t="shared" si="23"/>
        <v>0</v>
      </c>
      <c r="AM27" s="35">
        <f t="shared" si="23"/>
        <v>0</v>
      </c>
      <c r="AN27" s="35">
        <f t="shared" si="23"/>
        <v>0</v>
      </c>
      <c r="AO27" s="35">
        <f t="shared" si="23"/>
        <v>0</v>
      </c>
      <c r="AP27" s="35">
        <f t="shared" si="23"/>
        <v>0</v>
      </c>
      <c r="AQ27" s="35">
        <f t="shared" si="23"/>
        <v>0</v>
      </c>
      <c r="AR27" s="35">
        <f t="shared" si="24"/>
        <v>0</v>
      </c>
      <c r="AS27" s="35">
        <f t="shared" si="24"/>
        <v>0</v>
      </c>
      <c r="AT27" s="35">
        <f t="shared" si="24"/>
        <v>0</v>
      </c>
      <c r="AU27" s="35">
        <f t="shared" si="24"/>
        <v>0</v>
      </c>
      <c r="AV27" s="35">
        <f t="shared" si="24"/>
        <v>0</v>
      </c>
      <c r="AW27" s="35">
        <f t="shared" si="24"/>
        <v>0</v>
      </c>
      <c r="AX27" s="35">
        <f t="shared" si="24"/>
        <v>0</v>
      </c>
      <c r="AY27" s="35">
        <f t="shared" si="24"/>
        <v>0</v>
      </c>
      <c r="BA27" s="35">
        <f t="shared" si="25"/>
        <v>0</v>
      </c>
      <c r="BB27" s="35">
        <f t="shared" si="25"/>
        <v>0</v>
      </c>
      <c r="BC27" s="35">
        <f t="shared" si="25"/>
        <v>0</v>
      </c>
      <c r="BD27" s="35">
        <f t="shared" si="25"/>
        <v>0</v>
      </c>
      <c r="BE27" s="35">
        <f t="shared" si="25"/>
        <v>0</v>
      </c>
      <c r="BF27" s="35">
        <f t="shared" si="25"/>
        <v>0</v>
      </c>
      <c r="BH27" s="39">
        <f t="shared" si="22"/>
        <v>0</v>
      </c>
      <c r="BI27" s="6"/>
    </row>
    <row r="28" ht="15" spans="1:61">
      <c r="A28" s="45" t="s">
        <v>10514</v>
      </c>
      <c r="B28" s="33">
        <f t="shared" si="0"/>
        <v>0</v>
      </c>
      <c r="C28" s="41" t="s">
        <v>10515</v>
      </c>
      <c r="D28" s="96">
        <f t="shared" si="1"/>
        <v>0</v>
      </c>
      <c r="E28" s="35">
        <f t="shared" si="2"/>
        <v>0</v>
      </c>
      <c r="F28" s="46">
        <f t="shared" si="3"/>
        <v>0</v>
      </c>
      <c r="G28" s="107">
        <f t="shared" si="4"/>
        <v>0</v>
      </c>
      <c r="H28" s="44">
        <f t="shared" si="5"/>
        <v>0</v>
      </c>
      <c r="I28" s="44">
        <f t="shared" si="6"/>
        <v>0</v>
      </c>
      <c r="J28" s="44">
        <f t="shared" si="7"/>
        <v>0</v>
      </c>
      <c r="K28" s="42">
        <v>0</v>
      </c>
      <c r="L28" s="35">
        <f t="shared" ref="L28:M47" si="26">SUMPRODUCT(L$374:L$599*(LEFT($A$374:$A$599,LEN($A28))=$A28))</f>
        <v>0</v>
      </c>
      <c r="M28" s="35">
        <f t="shared" si="26"/>
        <v>0</v>
      </c>
      <c r="N28" s="42">
        <v>0</v>
      </c>
      <c r="O28" s="35">
        <f t="shared" ref="O28:Q47" si="27">SUMPRODUCT(O$374:O$599*(LEFT($A$374:$A$599,LEN($A28))=$A28))</f>
        <v>0</v>
      </c>
      <c r="P28" s="35">
        <f t="shared" si="27"/>
        <v>0</v>
      </c>
      <c r="Q28" s="35">
        <f t="shared" si="27"/>
        <v>0</v>
      </c>
      <c r="R28" s="96">
        <f t="shared" si="10"/>
        <v>0</v>
      </c>
      <c r="S28" s="35">
        <f t="shared" si="19"/>
        <v>0</v>
      </c>
      <c r="T28" s="28">
        <f t="shared" si="11"/>
        <v>0</v>
      </c>
      <c r="U28" s="28">
        <f t="shared" si="12"/>
        <v>0</v>
      </c>
      <c r="V28" s="42">
        <v>0</v>
      </c>
      <c r="W28" s="42">
        <v>0</v>
      </c>
      <c r="X28" s="42">
        <v>0</v>
      </c>
      <c r="Y28" s="44">
        <f t="shared" si="13"/>
        <v>0</v>
      </c>
      <c r="Z28" s="35">
        <f t="shared" si="14"/>
        <v>0</v>
      </c>
      <c r="AA28" s="35">
        <f t="shared" si="20"/>
        <v>0</v>
      </c>
      <c r="AB28" s="42">
        <v>0</v>
      </c>
      <c r="AC28" s="35">
        <f t="shared" si="21"/>
        <v>0</v>
      </c>
      <c r="AD28" s="35">
        <f t="shared" ref="AD28:AF47" si="28">SUMPRODUCT(AD$374:AD$599*(LEFT($A$374:$A$599,LEN($A28))=$A28))</f>
        <v>0</v>
      </c>
      <c r="AE28" s="35">
        <f t="shared" si="28"/>
        <v>0</v>
      </c>
      <c r="AF28" s="35">
        <f t="shared" si="28"/>
        <v>0</v>
      </c>
      <c r="AH28" s="35">
        <f t="shared" ref="AH28:AQ37" si="29">SUMPRODUCT(AH$374:AH$599*(LEFT($A$374:$A$599,LEN($A28))=$A28))</f>
        <v>0</v>
      </c>
      <c r="AI28" s="35">
        <f t="shared" si="29"/>
        <v>0</v>
      </c>
      <c r="AJ28" s="35">
        <f t="shared" si="29"/>
        <v>0</v>
      </c>
      <c r="AK28" s="35">
        <f t="shared" si="29"/>
        <v>0</v>
      </c>
      <c r="AL28" s="35">
        <f t="shared" si="29"/>
        <v>0</v>
      </c>
      <c r="AM28" s="35">
        <f t="shared" si="29"/>
        <v>0</v>
      </c>
      <c r="AN28" s="35">
        <f t="shared" si="29"/>
        <v>0</v>
      </c>
      <c r="AO28" s="35">
        <f t="shared" si="29"/>
        <v>0</v>
      </c>
      <c r="AP28" s="35">
        <f t="shared" si="29"/>
        <v>0</v>
      </c>
      <c r="AQ28" s="35">
        <f t="shared" si="29"/>
        <v>0</v>
      </c>
      <c r="AR28" s="35">
        <f t="shared" ref="AR28:AY37" si="30">SUMPRODUCT(AR$374:AR$599*(LEFT($A$374:$A$599,LEN($A28))=$A28))</f>
        <v>0</v>
      </c>
      <c r="AS28" s="35">
        <f t="shared" si="30"/>
        <v>0</v>
      </c>
      <c r="AT28" s="35">
        <f t="shared" si="30"/>
        <v>0</v>
      </c>
      <c r="AU28" s="35">
        <f t="shared" si="30"/>
        <v>0</v>
      </c>
      <c r="AV28" s="35">
        <f t="shared" si="30"/>
        <v>0</v>
      </c>
      <c r="AW28" s="35">
        <f t="shared" si="30"/>
        <v>0</v>
      </c>
      <c r="AX28" s="35">
        <f t="shared" si="30"/>
        <v>0</v>
      </c>
      <c r="AY28" s="35">
        <f t="shared" si="30"/>
        <v>0</v>
      </c>
      <c r="BA28" s="35">
        <f t="shared" ref="BA28:BF37" si="31">SUMPRODUCT(BA$374:BA$599*(LEFT($A$374:$A$599,LEN($A28))=$A28))</f>
        <v>0</v>
      </c>
      <c r="BB28" s="35">
        <f t="shared" si="31"/>
        <v>0</v>
      </c>
      <c r="BC28" s="35">
        <f t="shared" si="31"/>
        <v>0</v>
      </c>
      <c r="BD28" s="35">
        <f t="shared" si="31"/>
        <v>0</v>
      </c>
      <c r="BE28" s="35">
        <f t="shared" si="31"/>
        <v>0</v>
      </c>
      <c r="BF28" s="35">
        <f t="shared" si="31"/>
        <v>0</v>
      </c>
      <c r="BH28" s="39">
        <f t="shared" si="22"/>
        <v>0</v>
      </c>
      <c r="BI28" s="18"/>
    </row>
    <row r="29" ht="15" spans="1:61">
      <c r="A29" s="45" t="s">
        <v>10516</v>
      </c>
      <c r="B29" s="33">
        <f t="shared" si="0"/>
        <v>0</v>
      </c>
      <c r="C29" s="41" t="s">
        <v>10517</v>
      </c>
      <c r="D29" s="96">
        <f t="shared" si="1"/>
        <v>0</v>
      </c>
      <c r="E29" s="35">
        <f t="shared" si="2"/>
        <v>0</v>
      </c>
      <c r="F29" s="46">
        <f t="shared" si="3"/>
        <v>0</v>
      </c>
      <c r="G29" s="107">
        <f t="shared" si="4"/>
        <v>0</v>
      </c>
      <c r="H29" s="44">
        <f t="shared" si="5"/>
        <v>0</v>
      </c>
      <c r="I29" s="44">
        <f t="shared" si="6"/>
        <v>0</v>
      </c>
      <c r="J29" s="44">
        <f t="shared" si="7"/>
        <v>0</v>
      </c>
      <c r="K29" s="42">
        <v>0</v>
      </c>
      <c r="L29" s="35">
        <f t="shared" si="26"/>
        <v>0</v>
      </c>
      <c r="M29" s="35">
        <f t="shared" si="26"/>
        <v>0</v>
      </c>
      <c r="N29" s="42">
        <v>0</v>
      </c>
      <c r="O29" s="35">
        <f t="shared" si="27"/>
        <v>0</v>
      </c>
      <c r="P29" s="35">
        <f t="shared" si="27"/>
        <v>0</v>
      </c>
      <c r="Q29" s="35">
        <f t="shared" si="27"/>
        <v>0</v>
      </c>
      <c r="R29" s="96">
        <f t="shared" si="10"/>
        <v>0</v>
      </c>
      <c r="S29" s="35">
        <f t="shared" si="19"/>
        <v>0</v>
      </c>
      <c r="T29" s="28">
        <f t="shared" si="11"/>
        <v>0</v>
      </c>
      <c r="U29" s="28">
        <f t="shared" si="12"/>
        <v>0</v>
      </c>
      <c r="V29" s="42">
        <v>0</v>
      </c>
      <c r="W29" s="42">
        <v>0</v>
      </c>
      <c r="X29" s="42">
        <v>0</v>
      </c>
      <c r="Y29" s="44">
        <f t="shared" si="13"/>
        <v>0</v>
      </c>
      <c r="Z29" s="35">
        <f t="shared" si="14"/>
        <v>0</v>
      </c>
      <c r="AA29" s="35">
        <f t="shared" si="20"/>
        <v>0</v>
      </c>
      <c r="AB29" s="42">
        <v>0</v>
      </c>
      <c r="AC29" s="35">
        <f t="shared" si="21"/>
        <v>0</v>
      </c>
      <c r="AD29" s="35">
        <f t="shared" si="28"/>
        <v>0</v>
      </c>
      <c r="AE29" s="35">
        <f t="shared" si="28"/>
        <v>0</v>
      </c>
      <c r="AF29" s="35">
        <f t="shared" si="28"/>
        <v>0</v>
      </c>
      <c r="AH29" s="35">
        <f t="shared" si="29"/>
        <v>0</v>
      </c>
      <c r="AI29" s="35">
        <f t="shared" si="29"/>
        <v>0</v>
      </c>
      <c r="AJ29" s="35">
        <f t="shared" si="29"/>
        <v>0</v>
      </c>
      <c r="AK29" s="35">
        <f t="shared" si="29"/>
        <v>0</v>
      </c>
      <c r="AL29" s="35">
        <f t="shared" si="29"/>
        <v>0</v>
      </c>
      <c r="AM29" s="35">
        <f t="shared" si="29"/>
        <v>0</v>
      </c>
      <c r="AN29" s="35">
        <f t="shared" si="29"/>
        <v>0</v>
      </c>
      <c r="AO29" s="35">
        <f t="shared" si="29"/>
        <v>0</v>
      </c>
      <c r="AP29" s="35">
        <f t="shared" si="29"/>
        <v>0</v>
      </c>
      <c r="AQ29" s="35">
        <f t="shared" si="29"/>
        <v>0</v>
      </c>
      <c r="AR29" s="35">
        <f t="shared" si="30"/>
        <v>0</v>
      </c>
      <c r="AS29" s="35">
        <f t="shared" si="30"/>
        <v>0</v>
      </c>
      <c r="AT29" s="35">
        <f t="shared" si="30"/>
        <v>0</v>
      </c>
      <c r="AU29" s="35">
        <f t="shared" si="30"/>
        <v>0</v>
      </c>
      <c r="AV29" s="35">
        <f t="shared" si="30"/>
        <v>0</v>
      </c>
      <c r="AW29" s="35">
        <f t="shared" si="30"/>
        <v>0</v>
      </c>
      <c r="AX29" s="35">
        <f t="shared" si="30"/>
        <v>0</v>
      </c>
      <c r="AY29" s="35">
        <f t="shared" si="30"/>
        <v>0</v>
      </c>
      <c r="BA29" s="35">
        <f t="shared" si="31"/>
        <v>0</v>
      </c>
      <c r="BB29" s="35">
        <f t="shared" si="31"/>
        <v>0</v>
      </c>
      <c r="BC29" s="35">
        <f t="shared" si="31"/>
        <v>0</v>
      </c>
      <c r="BD29" s="35">
        <f t="shared" si="31"/>
        <v>0</v>
      </c>
      <c r="BE29" s="35">
        <f t="shared" si="31"/>
        <v>0</v>
      </c>
      <c r="BF29" s="35">
        <f t="shared" si="31"/>
        <v>0</v>
      </c>
      <c r="BH29" s="39">
        <f t="shared" si="22"/>
        <v>0</v>
      </c>
      <c r="BI29" s="18"/>
    </row>
    <row r="30" ht="15" spans="1:61">
      <c r="A30" s="45" t="s">
        <v>10518</v>
      </c>
      <c r="B30" s="33">
        <f t="shared" si="0"/>
        <v>0</v>
      </c>
      <c r="C30" s="41" t="s">
        <v>10519</v>
      </c>
      <c r="D30" s="96">
        <f t="shared" si="1"/>
        <v>0</v>
      </c>
      <c r="E30" s="35">
        <f t="shared" si="2"/>
        <v>0</v>
      </c>
      <c r="F30" s="46">
        <f t="shared" si="3"/>
        <v>0</v>
      </c>
      <c r="G30" s="107">
        <f t="shared" si="4"/>
        <v>0</v>
      </c>
      <c r="H30" s="44">
        <f t="shared" si="5"/>
        <v>0</v>
      </c>
      <c r="I30" s="44">
        <f t="shared" si="6"/>
        <v>0</v>
      </c>
      <c r="J30" s="44">
        <f t="shared" si="7"/>
        <v>0</v>
      </c>
      <c r="K30" s="42">
        <v>0</v>
      </c>
      <c r="L30" s="35">
        <f t="shared" si="26"/>
        <v>0</v>
      </c>
      <c r="M30" s="35">
        <f t="shared" si="26"/>
        <v>0</v>
      </c>
      <c r="N30" s="42">
        <v>0</v>
      </c>
      <c r="O30" s="35">
        <f t="shared" si="27"/>
        <v>0</v>
      </c>
      <c r="P30" s="35">
        <f t="shared" si="27"/>
        <v>0</v>
      </c>
      <c r="Q30" s="35">
        <f t="shared" si="27"/>
        <v>0</v>
      </c>
      <c r="R30" s="96">
        <f t="shared" si="10"/>
        <v>0</v>
      </c>
      <c r="S30" s="35">
        <f t="shared" si="19"/>
        <v>0</v>
      </c>
      <c r="T30" s="28">
        <f t="shared" si="11"/>
        <v>0</v>
      </c>
      <c r="U30" s="28">
        <f t="shared" si="12"/>
        <v>0</v>
      </c>
      <c r="V30" s="42">
        <v>0</v>
      </c>
      <c r="W30" s="42">
        <v>0</v>
      </c>
      <c r="X30" s="42">
        <v>0</v>
      </c>
      <c r="Y30" s="44">
        <f t="shared" si="13"/>
        <v>0</v>
      </c>
      <c r="Z30" s="35">
        <f t="shared" si="14"/>
        <v>0</v>
      </c>
      <c r="AA30" s="35">
        <f t="shared" si="20"/>
        <v>0</v>
      </c>
      <c r="AB30" s="42">
        <v>0</v>
      </c>
      <c r="AC30" s="35">
        <f t="shared" si="21"/>
        <v>0</v>
      </c>
      <c r="AD30" s="35">
        <f t="shared" si="28"/>
        <v>0</v>
      </c>
      <c r="AE30" s="35">
        <f t="shared" si="28"/>
        <v>0</v>
      </c>
      <c r="AF30" s="35">
        <f t="shared" si="28"/>
        <v>0</v>
      </c>
      <c r="AH30" s="35">
        <f t="shared" si="29"/>
        <v>0</v>
      </c>
      <c r="AI30" s="35">
        <f t="shared" si="29"/>
        <v>0</v>
      </c>
      <c r="AJ30" s="35">
        <f t="shared" si="29"/>
        <v>0</v>
      </c>
      <c r="AK30" s="35">
        <f t="shared" si="29"/>
        <v>0</v>
      </c>
      <c r="AL30" s="35">
        <f t="shared" si="29"/>
        <v>0</v>
      </c>
      <c r="AM30" s="35">
        <f t="shared" si="29"/>
        <v>0</v>
      </c>
      <c r="AN30" s="35">
        <f t="shared" si="29"/>
        <v>0</v>
      </c>
      <c r="AO30" s="35">
        <f t="shared" si="29"/>
        <v>0</v>
      </c>
      <c r="AP30" s="35">
        <f t="shared" si="29"/>
        <v>0</v>
      </c>
      <c r="AQ30" s="35">
        <f t="shared" si="29"/>
        <v>0</v>
      </c>
      <c r="AR30" s="35">
        <f t="shared" si="30"/>
        <v>0</v>
      </c>
      <c r="AS30" s="35">
        <f t="shared" si="30"/>
        <v>0</v>
      </c>
      <c r="AT30" s="35">
        <f t="shared" si="30"/>
        <v>0</v>
      </c>
      <c r="AU30" s="35">
        <f t="shared" si="30"/>
        <v>0</v>
      </c>
      <c r="AV30" s="35">
        <f t="shared" si="30"/>
        <v>0</v>
      </c>
      <c r="AW30" s="35">
        <f t="shared" si="30"/>
        <v>0</v>
      </c>
      <c r="AX30" s="35">
        <f t="shared" si="30"/>
        <v>0</v>
      </c>
      <c r="AY30" s="35">
        <f t="shared" si="30"/>
        <v>0</v>
      </c>
      <c r="BA30" s="35">
        <f t="shared" si="31"/>
        <v>0</v>
      </c>
      <c r="BB30" s="35">
        <f t="shared" si="31"/>
        <v>0</v>
      </c>
      <c r="BC30" s="35">
        <f t="shared" si="31"/>
        <v>0</v>
      </c>
      <c r="BD30" s="35">
        <f t="shared" si="31"/>
        <v>0</v>
      </c>
      <c r="BE30" s="35">
        <f t="shared" si="31"/>
        <v>0</v>
      </c>
      <c r="BF30" s="35">
        <f t="shared" si="31"/>
        <v>0</v>
      </c>
      <c r="BH30" s="39">
        <f t="shared" si="22"/>
        <v>0</v>
      </c>
      <c r="BI30" s="6"/>
    </row>
    <row r="31" ht="15" spans="1:61">
      <c r="A31" s="45" t="s">
        <v>10520</v>
      </c>
      <c r="B31" s="33">
        <f t="shared" si="0"/>
        <v>0</v>
      </c>
      <c r="C31" s="41" t="s">
        <v>10521</v>
      </c>
      <c r="D31" s="96">
        <f t="shared" si="1"/>
        <v>0</v>
      </c>
      <c r="E31" s="35">
        <f t="shared" si="2"/>
        <v>0</v>
      </c>
      <c r="F31" s="46">
        <f t="shared" si="3"/>
        <v>0</v>
      </c>
      <c r="G31" s="107">
        <f t="shared" si="4"/>
        <v>0</v>
      </c>
      <c r="H31" s="44">
        <f t="shared" si="5"/>
        <v>0</v>
      </c>
      <c r="I31" s="44">
        <f t="shared" si="6"/>
        <v>0</v>
      </c>
      <c r="J31" s="44">
        <f t="shared" si="7"/>
        <v>0</v>
      </c>
      <c r="K31" s="42">
        <v>0</v>
      </c>
      <c r="L31" s="35">
        <f t="shared" si="26"/>
        <v>0</v>
      </c>
      <c r="M31" s="35">
        <f t="shared" si="26"/>
        <v>0</v>
      </c>
      <c r="N31" s="42">
        <v>0</v>
      </c>
      <c r="O31" s="35">
        <f t="shared" si="27"/>
        <v>0</v>
      </c>
      <c r="P31" s="35">
        <f t="shared" si="27"/>
        <v>0</v>
      </c>
      <c r="Q31" s="35">
        <f t="shared" si="27"/>
        <v>0</v>
      </c>
      <c r="R31" s="96">
        <f t="shared" si="10"/>
        <v>0</v>
      </c>
      <c r="S31" s="35">
        <f t="shared" si="19"/>
        <v>0</v>
      </c>
      <c r="T31" s="28">
        <f t="shared" si="11"/>
        <v>0</v>
      </c>
      <c r="U31" s="28">
        <f t="shared" si="12"/>
        <v>0</v>
      </c>
      <c r="V31" s="42">
        <v>0</v>
      </c>
      <c r="W31" s="42">
        <v>0</v>
      </c>
      <c r="X31" s="42">
        <v>0</v>
      </c>
      <c r="Y31" s="44">
        <f t="shared" si="13"/>
        <v>0</v>
      </c>
      <c r="Z31" s="35">
        <f t="shared" si="14"/>
        <v>0</v>
      </c>
      <c r="AA31" s="35">
        <f t="shared" si="20"/>
        <v>0</v>
      </c>
      <c r="AB31" s="42">
        <v>0</v>
      </c>
      <c r="AC31" s="35">
        <f t="shared" si="21"/>
        <v>0</v>
      </c>
      <c r="AD31" s="35">
        <f t="shared" si="28"/>
        <v>0</v>
      </c>
      <c r="AE31" s="35">
        <f t="shared" si="28"/>
        <v>0</v>
      </c>
      <c r="AF31" s="35">
        <f t="shared" si="28"/>
        <v>0</v>
      </c>
      <c r="AH31" s="35">
        <f t="shared" si="29"/>
        <v>0</v>
      </c>
      <c r="AI31" s="35">
        <f t="shared" si="29"/>
        <v>0</v>
      </c>
      <c r="AJ31" s="35">
        <f t="shared" si="29"/>
        <v>0</v>
      </c>
      <c r="AK31" s="35">
        <f t="shared" si="29"/>
        <v>0</v>
      </c>
      <c r="AL31" s="35">
        <f t="shared" si="29"/>
        <v>0</v>
      </c>
      <c r="AM31" s="35">
        <f t="shared" si="29"/>
        <v>0</v>
      </c>
      <c r="AN31" s="35">
        <f t="shared" si="29"/>
        <v>0</v>
      </c>
      <c r="AO31" s="35">
        <f t="shared" si="29"/>
        <v>0</v>
      </c>
      <c r="AP31" s="35">
        <f t="shared" si="29"/>
        <v>0</v>
      </c>
      <c r="AQ31" s="35">
        <f t="shared" si="29"/>
        <v>0</v>
      </c>
      <c r="AR31" s="35">
        <f t="shared" si="30"/>
        <v>0</v>
      </c>
      <c r="AS31" s="35">
        <f t="shared" si="30"/>
        <v>0</v>
      </c>
      <c r="AT31" s="35">
        <f t="shared" si="30"/>
        <v>0</v>
      </c>
      <c r="AU31" s="35">
        <f t="shared" si="30"/>
        <v>0</v>
      </c>
      <c r="AV31" s="35">
        <f t="shared" si="30"/>
        <v>0</v>
      </c>
      <c r="AW31" s="35">
        <f t="shared" si="30"/>
        <v>0</v>
      </c>
      <c r="AX31" s="35">
        <f t="shared" si="30"/>
        <v>0</v>
      </c>
      <c r="AY31" s="35">
        <f t="shared" si="30"/>
        <v>0</v>
      </c>
      <c r="BA31" s="35">
        <f t="shared" si="31"/>
        <v>0</v>
      </c>
      <c r="BB31" s="35">
        <f t="shared" si="31"/>
        <v>0</v>
      </c>
      <c r="BC31" s="35">
        <f t="shared" si="31"/>
        <v>0</v>
      </c>
      <c r="BD31" s="35">
        <f t="shared" si="31"/>
        <v>0</v>
      </c>
      <c r="BE31" s="35">
        <f t="shared" si="31"/>
        <v>0</v>
      </c>
      <c r="BF31" s="35">
        <f t="shared" si="31"/>
        <v>0</v>
      </c>
      <c r="BH31" s="39">
        <f t="shared" si="22"/>
        <v>0</v>
      </c>
      <c r="BI31" s="6"/>
    </row>
    <row r="32" ht="15" spans="1:61">
      <c r="A32" s="45" t="s">
        <v>10522</v>
      </c>
      <c r="B32" s="33">
        <f t="shared" si="0"/>
        <v>0</v>
      </c>
      <c r="C32" s="41" t="s">
        <v>10523</v>
      </c>
      <c r="D32" s="96">
        <f t="shared" si="1"/>
        <v>0</v>
      </c>
      <c r="E32" s="35">
        <f t="shared" si="2"/>
        <v>0</v>
      </c>
      <c r="F32" s="46">
        <f t="shared" si="3"/>
        <v>0</v>
      </c>
      <c r="G32" s="107">
        <f t="shared" si="4"/>
        <v>0</v>
      </c>
      <c r="H32" s="44">
        <f t="shared" si="5"/>
        <v>0</v>
      </c>
      <c r="I32" s="44">
        <f t="shared" si="6"/>
        <v>0</v>
      </c>
      <c r="J32" s="44">
        <f t="shared" si="7"/>
        <v>0</v>
      </c>
      <c r="K32" s="42">
        <v>0</v>
      </c>
      <c r="L32" s="35">
        <f t="shared" si="26"/>
        <v>0</v>
      </c>
      <c r="M32" s="35">
        <f t="shared" si="26"/>
        <v>0</v>
      </c>
      <c r="N32" s="42">
        <v>0</v>
      </c>
      <c r="O32" s="35">
        <f t="shared" si="27"/>
        <v>0</v>
      </c>
      <c r="P32" s="35">
        <f t="shared" si="27"/>
        <v>0</v>
      </c>
      <c r="Q32" s="35">
        <f t="shared" si="27"/>
        <v>0</v>
      </c>
      <c r="R32" s="96">
        <f t="shared" si="10"/>
        <v>0</v>
      </c>
      <c r="S32" s="35">
        <f t="shared" si="19"/>
        <v>0</v>
      </c>
      <c r="T32" s="28">
        <f t="shared" si="11"/>
        <v>0</v>
      </c>
      <c r="U32" s="28">
        <f t="shared" si="12"/>
        <v>0</v>
      </c>
      <c r="V32" s="42">
        <v>0</v>
      </c>
      <c r="W32" s="42">
        <v>0</v>
      </c>
      <c r="X32" s="42">
        <v>0</v>
      </c>
      <c r="Y32" s="44">
        <f t="shared" si="13"/>
        <v>0</v>
      </c>
      <c r="Z32" s="35">
        <f t="shared" si="14"/>
        <v>0</v>
      </c>
      <c r="AA32" s="35">
        <f t="shared" si="20"/>
        <v>0</v>
      </c>
      <c r="AB32" s="42">
        <v>0</v>
      </c>
      <c r="AC32" s="35">
        <f t="shared" si="21"/>
        <v>0</v>
      </c>
      <c r="AD32" s="35">
        <f t="shared" si="28"/>
        <v>0</v>
      </c>
      <c r="AE32" s="35">
        <f t="shared" si="28"/>
        <v>0</v>
      </c>
      <c r="AF32" s="35">
        <f t="shared" si="28"/>
        <v>0</v>
      </c>
      <c r="AH32" s="35">
        <f t="shared" si="29"/>
        <v>0</v>
      </c>
      <c r="AI32" s="35">
        <f t="shared" si="29"/>
        <v>0</v>
      </c>
      <c r="AJ32" s="35">
        <f t="shared" si="29"/>
        <v>0</v>
      </c>
      <c r="AK32" s="35">
        <f t="shared" si="29"/>
        <v>0</v>
      </c>
      <c r="AL32" s="35">
        <f t="shared" si="29"/>
        <v>0</v>
      </c>
      <c r="AM32" s="35">
        <f t="shared" si="29"/>
        <v>0</v>
      </c>
      <c r="AN32" s="35">
        <f t="shared" si="29"/>
        <v>0</v>
      </c>
      <c r="AO32" s="35">
        <f t="shared" si="29"/>
        <v>0</v>
      </c>
      <c r="AP32" s="35">
        <f t="shared" si="29"/>
        <v>0</v>
      </c>
      <c r="AQ32" s="35">
        <f t="shared" si="29"/>
        <v>0</v>
      </c>
      <c r="AR32" s="35">
        <f t="shared" si="30"/>
        <v>0</v>
      </c>
      <c r="AS32" s="35">
        <f t="shared" si="30"/>
        <v>0</v>
      </c>
      <c r="AT32" s="35">
        <f t="shared" si="30"/>
        <v>0</v>
      </c>
      <c r="AU32" s="35">
        <f t="shared" si="30"/>
        <v>0</v>
      </c>
      <c r="AV32" s="35">
        <f t="shared" si="30"/>
        <v>0</v>
      </c>
      <c r="AW32" s="35">
        <f t="shared" si="30"/>
        <v>0</v>
      </c>
      <c r="AX32" s="35">
        <f t="shared" si="30"/>
        <v>0</v>
      </c>
      <c r="AY32" s="35">
        <f t="shared" si="30"/>
        <v>0</v>
      </c>
      <c r="BA32" s="35">
        <f t="shared" si="31"/>
        <v>0</v>
      </c>
      <c r="BB32" s="35">
        <f t="shared" si="31"/>
        <v>0</v>
      </c>
      <c r="BC32" s="35">
        <f t="shared" si="31"/>
        <v>0</v>
      </c>
      <c r="BD32" s="35">
        <f t="shared" si="31"/>
        <v>0</v>
      </c>
      <c r="BE32" s="35">
        <f t="shared" si="31"/>
        <v>0</v>
      </c>
      <c r="BF32" s="35">
        <f t="shared" si="31"/>
        <v>0</v>
      </c>
      <c r="BH32" s="39">
        <f t="shared" si="22"/>
        <v>0</v>
      </c>
      <c r="BI32" s="18"/>
    </row>
    <row r="33" ht="15" spans="1:64">
      <c r="A33" s="45" t="s">
        <v>10524</v>
      </c>
      <c r="B33" s="33">
        <f t="shared" si="0"/>
        <v>0</v>
      </c>
      <c r="C33" s="41" t="s">
        <v>10525</v>
      </c>
      <c r="D33" s="96">
        <f t="shared" si="1"/>
        <v>0</v>
      </c>
      <c r="E33" s="35">
        <f t="shared" si="2"/>
        <v>0</v>
      </c>
      <c r="F33" s="46">
        <f t="shared" si="3"/>
        <v>0</v>
      </c>
      <c r="G33" s="107">
        <f t="shared" si="4"/>
        <v>0</v>
      </c>
      <c r="H33" s="44">
        <f t="shared" si="5"/>
        <v>0</v>
      </c>
      <c r="I33" s="44">
        <f t="shared" si="6"/>
        <v>0</v>
      </c>
      <c r="J33" s="44">
        <f t="shared" si="7"/>
        <v>0</v>
      </c>
      <c r="K33" s="42">
        <v>0</v>
      </c>
      <c r="L33" s="35">
        <f t="shared" si="26"/>
        <v>0</v>
      </c>
      <c r="M33" s="35">
        <f t="shared" si="26"/>
        <v>0</v>
      </c>
      <c r="N33" s="42">
        <v>0</v>
      </c>
      <c r="O33" s="35">
        <f t="shared" si="27"/>
        <v>0</v>
      </c>
      <c r="P33" s="35">
        <f t="shared" si="27"/>
        <v>0</v>
      </c>
      <c r="Q33" s="35">
        <f t="shared" si="27"/>
        <v>0</v>
      </c>
      <c r="R33" s="96">
        <f t="shared" si="10"/>
        <v>0</v>
      </c>
      <c r="S33" s="35">
        <f t="shared" si="19"/>
        <v>0</v>
      </c>
      <c r="T33" s="28">
        <f t="shared" si="11"/>
        <v>0</v>
      </c>
      <c r="U33" s="28">
        <f t="shared" si="12"/>
        <v>0</v>
      </c>
      <c r="V33" s="42">
        <v>0</v>
      </c>
      <c r="W33" s="42">
        <v>0</v>
      </c>
      <c r="X33" s="42">
        <v>0</v>
      </c>
      <c r="Y33" s="44">
        <f t="shared" si="13"/>
        <v>0</v>
      </c>
      <c r="Z33" s="35">
        <f t="shared" si="14"/>
        <v>0</v>
      </c>
      <c r="AA33" s="35">
        <f t="shared" si="20"/>
        <v>0</v>
      </c>
      <c r="AB33" s="42">
        <v>0</v>
      </c>
      <c r="AC33" s="35">
        <f t="shared" si="21"/>
        <v>0</v>
      </c>
      <c r="AD33" s="35">
        <f t="shared" si="28"/>
        <v>0</v>
      </c>
      <c r="AE33" s="35">
        <f t="shared" si="28"/>
        <v>0</v>
      </c>
      <c r="AF33" s="35">
        <f t="shared" si="28"/>
        <v>0</v>
      </c>
      <c r="AH33" s="35">
        <f t="shared" si="29"/>
        <v>0</v>
      </c>
      <c r="AI33" s="35">
        <f t="shared" si="29"/>
        <v>0</v>
      </c>
      <c r="AJ33" s="35">
        <f t="shared" si="29"/>
        <v>0</v>
      </c>
      <c r="AK33" s="35">
        <f t="shared" si="29"/>
        <v>0</v>
      </c>
      <c r="AL33" s="35">
        <f t="shared" si="29"/>
        <v>0</v>
      </c>
      <c r="AM33" s="35">
        <f t="shared" si="29"/>
        <v>0</v>
      </c>
      <c r="AN33" s="35">
        <f t="shared" si="29"/>
        <v>0</v>
      </c>
      <c r="AO33" s="35">
        <f t="shared" si="29"/>
        <v>0</v>
      </c>
      <c r="AP33" s="35">
        <f t="shared" si="29"/>
        <v>0</v>
      </c>
      <c r="AQ33" s="35">
        <f t="shared" si="29"/>
        <v>0</v>
      </c>
      <c r="AR33" s="35">
        <f t="shared" si="30"/>
        <v>0</v>
      </c>
      <c r="AS33" s="35">
        <f t="shared" si="30"/>
        <v>0</v>
      </c>
      <c r="AT33" s="35">
        <f t="shared" si="30"/>
        <v>0</v>
      </c>
      <c r="AU33" s="35">
        <f t="shared" si="30"/>
        <v>0</v>
      </c>
      <c r="AV33" s="35">
        <f t="shared" si="30"/>
        <v>0</v>
      </c>
      <c r="AW33" s="35">
        <f t="shared" si="30"/>
        <v>0</v>
      </c>
      <c r="AX33" s="35">
        <f t="shared" si="30"/>
        <v>0</v>
      </c>
      <c r="AY33" s="35">
        <f t="shared" si="30"/>
        <v>0</v>
      </c>
      <c r="BA33" s="35">
        <f t="shared" si="31"/>
        <v>0</v>
      </c>
      <c r="BB33" s="35">
        <f t="shared" si="31"/>
        <v>0</v>
      </c>
      <c r="BC33" s="35">
        <f t="shared" si="31"/>
        <v>0</v>
      </c>
      <c r="BD33" s="35">
        <f t="shared" si="31"/>
        <v>0</v>
      </c>
      <c r="BE33" s="35">
        <f t="shared" si="31"/>
        <v>0</v>
      </c>
      <c r="BF33" s="35">
        <f t="shared" si="31"/>
        <v>0</v>
      </c>
      <c r="BH33" s="39">
        <f t="shared" si="22"/>
        <v>0</v>
      </c>
      <c r="BI33" s="18"/>
    </row>
    <row r="34" ht="15" spans="1:64">
      <c r="A34" s="45" t="s">
        <v>10526</v>
      </c>
      <c r="B34" s="33">
        <f t="shared" si="0"/>
        <v>0</v>
      </c>
      <c r="C34" s="41" t="s">
        <v>10527</v>
      </c>
      <c r="D34" s="96">
        <f t="shared" si="1"/>
        <v>0</v>
      </c>
      <c r="E34" s="35">
        <f t="shared" si="2"/>
        <v>0</v>
      </c>
      <c r="F34" s="46">
        <f t="shared" si="3"/>
        <v>0</v>
      </c>
      <c r="G34" s="107">
        <f t="shared" si="4"/>
        <v>0</v>
      </c>
      <c r="H34" s="44">
        <f t="shared" si="5"/>
        <v>0</v>
      </c>
      <c r="I34" s="44">
        <f t="shared" si="6"/>
        <v>0</v>
      </c>
      <c r="J34" s="44">
        <f t="shared" si="7"/>
        <v>0</v>
      </c>
      <c r="K34" s="42">
        <v>0</v>
      </c>
      <c r="L34" s="35">
        <f t="shared" si="26"/>
        <v>0</v>
      </c>
      <c r="M34" s="35">
        <f t="shared" si="26"/>
        <v>0</v>
      </c>
      <c r="N34" s="42">
        <v>0</v>
      </c>
      <c r="O34" s="35">
        <f t="shared" si="27"/>
        <v>0</v>
      </c>
      <c r="P34" s="35">
        <f t="shared" si="27"/>
        <v>0</v>
      </c>
      <c r="Q34" s="35">
        <f t="shared" si="27"/>
        <v>0</v>
      </c>
      <c r="R34" s="96">
        <f t="shared" si="10"/>
        <v>0</v>
      </c>
      <c r="S34" s="35">
        <f t="shared" si="19"/>
        <v>0</v>
      </c>
      <c r="T34" s="28">
        <f t="shared" si="11"/>
        <v>0</v>
      </c>
      <c r="U34" s="28">
        <f t="shared" si="12"/>
        <v>0</v>
      </c>
      <c r="V34" s="42">
        <v>0</v>
      </c>
      <c r="W34" s="42">
        <v>0</v>
      </c>
      <c r="X34" s="42">
        <v>0</v>
      </c>
      <c r="Y34" s="44">
        <f t="shared" si="13"/>
        <v>0</v>
      </c>
      <c r="Z34" s="35">
        <f t="shared" si="14"/>
        <v>0</v>
      </c>
      <c r="AA34" s="35">
        <f t="shared" si="20"/>
        <v>0</v>
      </c>
      <c r="AB34" s="42">
        <v>0</v>
      </c>
      <c r="AC34" s="35">
        <f t="shared" si="21"/>
        <v>0</v>
      </c>
      <c r="AD34" s="35">
        <f t="shared" si="28"/>
        <v>0</v>
      </c>
      <c r="AE34" s="35">
        <f t="shared" si="28"/>
        <v>0</v>
      </c>
      <c r="AF34" s="35">
        <f t="shared" si="28"/>
        <v>0</v>
      </c>
      <c r="AH34" s="35">
        <f t="shared" si="29"/>
        <v>0</v>
      </c>
      <c r="AI34" s="35">
        <f t="shared" si="29"/>
        <v>0</v>
      </c>
      <c r="AJ34" s="35">
        <f t="shared" si="29"/>
        <v>0</v>
      </c>
      <c r="AK34" s="35">
        <f t="shared" si="29"/>
        <v>0</v>
      </c>
      <c r="AL34" s="35">
        <f t="shared" si="29"/>
        <v>0</v>
      </c>
      <c r="AM34" s="35">
        <f t="shared" si="29"/>
        <v>0</v>
      </c>
      <c r="AN34" s="35">
        <f t="shared" si="29"/>
        <v>0</v>
      </c>
      <c r="AO34" s="35">
        <f t="shared" si="29"/>
        <v>0</v>
      </c>
      <c r="AP34" s="35">
        <f t="shared" si="29"/>
        <v>0</v>
      </c>
      <c r="AQ34" s="35">
        <f t="shared" si="29"/>
        <v>0</v>
      </c>
      <c r="AR34" s="35">
        <f t="shared" si="30"/>
        <v>0</v>
      </c>
      <c r="AS34" s="35">
        <f t="shared" si="30"/>
        <v>0</v>
      </c>
      <c r="AT34" s="35">
        <f t="shared" si="30"/>
        <v>0</v>
      </c>
      <c r="AU34" s="35">
        <f t="shared" si="30"/>
        <v>0</v>
      </c>
      <c r="AV34" s="35">
        <f t="shared" si="30"/>
        <v>0</v>
      </c>
      <c r="AW34" s="35">
        <f t="shared" si="30"/>
        <v>0</v>
      </c>
      <c r="AX34" s="35">
        <f t="shared" si="30"/>
        <v>0</v>
      </c>
      <c r="AY34" s="35">
        <f t="shared" si="30"/>
        <v>0</v>
      </c>
      <c r="BA34" s="35">
        <f t="shared" si="31"/>
        <v>0</v>
      </c>
      <c r="BB34" s="35">
        <f t="shared" si="31"/>
        <v>0</v>
      </c>
      <c r="BC34" s="35">
        <f t="shared" si="31"/>
        <v>0</v>
      </c>
      <c r="BD34" s="35">
        <f t="shared" si="31"/>
        <v>0</v>
      </c>
      <c r="BE34" s="35">
        <f t="shared" si="31"/>
        <v>0</v>
      </c>
      <c r="BF34" s="35">
        <f t="shared" si="31"/>
        <v>0</v>
      </c>
      <c r="BH34" s="39">
        <f t="shared" si="22"/>
        <v>0</v>
      </c>
      <c r="BI34" s="6"/>
    </row>
    <row r="35" ht="15" spans="1:64">
      <c r="A35" s="45" t="s">
        <v>10528</v>
      </c>
      <c r="B35" s="33">
        <f t="shared" si="0"/>
        <v>0</v>
      </c>
      <c r="C35" s="41" t="s">
        <v>10529</v>
      </c>
      <c r="D35" s="96">
        <f t="shared" si="1"/>
        <v>0</v>
      </c>
      <c r="E35" s="35">
        <f t="shared" si="2"/>
        <v>0</v>
      </c>
      <c r="F35" s="46">
        <f t="shared" si="3"/>
        <v>0</v>
      </c>
      <c r="G35" s="107">
        <f t="shared" si="4"/>
        <v>0</v>
      </c>
      <c r="H35" s="44">
        <f t="shared" si="5"/>
        <v>0</v>
      </c>
      <c r="I35" s="44">
        <f t="shared" si="6"/>
        <v>0</v>
      </c>
      <c r="J35" s="44">
        <f t="shared" si="7"/>
        <v>0</v>
      </c>
      <c r="K35" s="42">
        <v>0</v>
      </c>
      <c r="L35" s="35">
        <f t="shared" si="26"/>
        <v>0</v>
      </c>
      <c r="M35" s="35">
        <f t="shared" si="26"/>
        <v>0</v>
      </c>
      <c r="N35" s="42">
        <v>0</v>
      </c>
      <c r="O35" s="35">
        <f t="shared" si="27"/>
        <v>0</v>
      </c>
      <c r="P35" s="35">
        <f t="shared" si="27"/>
        <v>0</v>
      </c>
      <c r="Q35" s="35">
        <f t="shared" si="27"/>
        <v>0</v>
      </c>
      <c r="R35" s="96">
        <f t="shared" si="10"/>
        <v>0</v>
      </c>
      <c r="S35" s="35">
        <f t="shared" si="19"/>
        <v>0</v>
      </c>
      <c r="T35" s="28">
        <f t="shared" si="11"/>
        <v>0</v>
      </c>
      <c r="U35" s="28">
        <f t="shared" si="12"/>
        <v>0</v>
      </c>
      <c r="V35" s="42">
        <v>0</v>
      </c>
      <c r="W35" s="42">
        <v>0</v>
      </c>
      <c r="X35" s="42">
        <v>0</v>
      </c>
      <c r="Y35" s="44">
        <f t="shared" si="13"/>
        <v>0</v>
      </c>
      <c r="Z35" s="35">
        <f t="shared" si="14"/>
        <v>0</v>
      </c>
      <c r="AA35" s="35">
        <f t="shared" si="20"/>
        <v>0</v>
      </c>
      <c r="AB35" s="42">
        <v>0</v>
      </c>
      <c r="AC35" s="35">
        <f t="shared" si="21"/>
        <v>0</v>
      </c>
      <c r="AD35" s="35">
        <f t="shared" si="28"/>
        <v>0</v>
      </c>
      <c r="AE35" s="35">
        <f t="shared" si="28"/>
        <v>0</v>
      </c>
      <c r="AF35" s="35">
        <f t="shared" si="28"/>
        <v>0</v>
      </c>
      <c r="AH35" s="35">
        <f t="shared" si="29"/>
        <v>0</v>
      </c>
      <c r="AI35" s="35">
        <f t="shared" si="29"/>
        <v>0</v>
      </c>
      <c r="AJ35" s="35">
        <f t="shared" si="29"/>
        <v>0</v>
      </c>
      <c r="AK35" s="35">
        <f t="shared" si="29"/>
        <v>0</v>
      </c>
      <c r="AL35" s="35">
        <f t="shared" si="29"/>
        <v>0</v>
      </c>
      <c r="AM35" s="35">
        <f t="shared" si="29"/>
        <v>0</v>
      </c>
      <c r="AN35" s="35">
        <f t="shared" si="29"/>
        <v>0</v>
      </c>
      <c r="AO35" s="35">
        <f t="shared" si="29"/>
        <v>0</v>
      </c>
      <c r="AP35" s="35">
        <f t="shared" si="29"/>
        <v>0</v>
      </c>
      <c r="AQ35" s="35">
        <f t="shared" si="29"/>
        <v>0</v>
      </c>
      <c r="AR35" s="35">
        <f t="shared" si="30"/>
        <v>0</v>
      </c>
      <c r="AS35" s="35">
        <f t="shared" si="30"/>
        <v>0</v>
      </c>
      <c r="AT35" s="35">
        <f t="shared" si="30"/>
        <v>0</v>
      </c>
      <c r="AU35" s="35">
        <f t="shared" si="30"/>
        <v>0</v>
      </c>
      <c r="AV35" s="35">
        <f t="shared" si="30"/>
        <v>0</v>
      </c>
      <c r="AW35" s="35">
        <f t="shared" si="30"/>
        <v>0</v>
      </c>
      <c r="AX35" s="35">
        <f t="shared" si="30"/>
        <v>0</v>
      </c>
      <c r="AY35" s="35">
        <f t="shared" si="30"/>
        <v>0</v>
      </c>
      <c r="BA35" s="35">
        <f t="shared" si="31"/>
        <v>0</v>
      </c>
      <c r="BB35" s="35">
        <f t="shared" si="31"/>
        <v>0</v>
      </c>
      <c r="BC35" s="35">
        <f t="shared" si="31"/>
        <v>0</v>
      </c>
      <c r="BD35" s="35">
        <f t="shared" si="31"/>
        <v>0</v>
      </c>
      <c r="BE35" s="35">
        <f t="shared" si="31"/>
        <v>0</v>
      </c>
      <c r="BF35" s="35">
        <f t="shared" si="31"/>
        <v>0</v>
      </c>
      <c r="BH35" s="39">
        <f t="shared" si="22"/>
        <v>0</v>
      </c>
      <c r="BI35" s="6"/>
    </row>
    <row r="36" ht="15" spans="1:64">
      <c r="A36" s="45" t="s">
        <v>10530</v>
      </c>
      <c r="B36" s="33">
        <f t="shared" si="0"/>
        <v>0</v>
      </c>
      <c r="C36" s="41" t="s">
        <v>10531</v>
      </c>
      <c r="D36" s="96">
        <f t="shared" si="1"/>
        <v>0</v>
      </c>
      <c r="E36" s="35">
        <f t="shared" si="2"/>
        <v>0</v>
      </c>
      <c r="F36" s="46">
        <f t="shared" si="3"/>
        <v>0</v>
      </c>
      <c r="G36" s="107">
        <f t="shared" si="4"/>
        <v>0</v>
      </c>
      <c r="H36" s="44">
        <f t="shared" si="5"/>
        <v>0</v>
      </c>
      <c r="I36" s="44">
        <f t="shared" si="6"/>
        <v>0</v>
      </c>
      <c r="J36" s="44">
        <f t="shared" si="7"/>
        <v>0</v>
      </c>
      <c r="K36" s="42">
        <v>0</v>
      </c>
      <c r="L36" s="35">
        <f t="shared" si="26"/>
        <v>0</v>
      </c>
      <c r="M36" s="35">
        <f t="shared" si="26"/>
        <v>0</v>
      </c>
      <c r="N36" s="42">
        <v>0</v>
      </c>
      <c r="O36" s="35">
        <f t="shared" si="27"/>
        <v>0</v>
      </c>
      <c r="P36" s="35">
        <f t="shared" si="27"/>
        <v>0</v>
      </c>
      <c r="Q36" s="35">
        <f t="shared" si="27"/>
        <v>0</v>
      </c>
      <c r="R36" s="96">
        <f t="shared" si="10"/>
        <v>0</v>
      </c>
      <c r="S36" s="35">
        <f t="shared" si="19"/>
        <v>0</v>
      </c>
      <c r="T36" s="28">
        <f t="shared" si="11"/>
        <v>0</v>
      </c>
      <c r="U36" s="28">
        <f t="shared" si="12"/>
        <v>0</v>
      </c>
      <c r="V36" s="42">
        <v>0</v>
      </c>
      <c r="W36" s="42">
        <v>0</v>
      </c>
      <c r="X36" s="42">
        <v>0</v>
      </c>
      <c r="Y36" s="44">
        <f t="shared" si="13"/>
        <v>0</v>
      </c>
      <c r="Z36" s="35">
        <f t="shared" si="14"/>
        <v>0</v>
      </c>
      <c r="AA36" s="35">
        <f t="shared" si="20"/>
        <v>0</v>
      </c>
      <c r="AB36" s="42">
        <v>0</v>
      </c>
      <c r="AC36" s="35">
        <f t="shared" si="21"/>
        <v>0</v>
      </c>
      <c r="AD36" s="35">
        <f t="shared" si="28"/>
        <v>0</v>
      </c>
      <c r="AE36" s="35">
        <f t="shared" si="28"/>
        <v>0</v>
      </c>
      <c r="AF36" s="35">
        <f t="shared" si="28"/>
        <v>0</v>
      </c>
      <c r="AH36" s="35">
        <f t="shared" si="29"/>
        <v>0</v>
      </c>
      <c r="AI36" s="35">
        <f t="shared" si="29"/>
        <v>0</v>
      </c>
      <c r="AJ36" s="35">
        <f t="shared" si="29"/>
        <v>0</v>
      </c>
      <c r="AK36" s="35">
        <f t="shared" si="29"/>
        <v>0</v>
      </c>
      <c r="AL36" s="35">
        <f t="shared" si="29"/>
        <v>0</v>
      </c>
      <c r="AM36" s="35">
        <f t="shared" si="29"/>
        <v>0</v>
      </c>
      <c r="AN36" s="35">
        <f t="shared" si="29"/>
        <v>0</v>
      </c>
      <c r="AO36" s="35">
        <f t="shared" si="29"/>
        <v>0</v>
      </c>
      <c r="AP36" s="35">
        <f t="shared" si="29"/>
        <v>0</v>
      </c>
      <c r="AQ36" s="35">
        <f t="shared" si="29"/>
        <v>0</v>
      </c>
      <c r="AR36" s="35">
        <f t="shared" si="30"/>
        <v>0</v>
      </c>
      <c r="AS36" s="35">
        <f t="shared" si="30"/>
        <v>0</v>
      </c>
      <c r="AT36" s="35">
        <f t="shared" si="30"/>
        <v>0</v>
      </c>
      <c r="AU36" s="35">
        <f t="shared" si="30"/>
        <v>0</v>
      </c>
      <c r="AV36" s="35">
        <f t="shared" si="30"/>
        <v>0</v>
      </c>
      <c r="AW36" s="35">
        <f t="shared" si="30"/>
        <v>0</v>
      </c>
      <c r="AX36" s="35">
        <f t="shared" si="30"/>
        <v>0</v>
      </c>
      <c r="AY36" s="35">
        <f t="shared" si="30"/>
        <v>0</v>
      </c>
      <c r="BA36" s="35">
        <f t="shared" si="31"/>
        <v>0</v>
      </c>
      <c r="BB36" s="35">
        <f t="shared" si="31"/>
        <v>0</v>
      </c>
      <c r="BC36" s="35">
        <f t="shared" si="31"/>
        <v>0</v>
      </c>
      <c r="BD36" s="35">
        <f t="shared" si="31"/>
        <v>0</v>
      </c>
      <c r="BE36" s="35">
        <f t="shared" si="31"/>
        <v>0</v>
      </c>
      <c r="BF36" s="35">
        <f t="shared" si="31"/>
        <v>0</v>
      </c>
      <c r="BH36" s="39">
        <f t="shared" si="22"/>
        <v>0</v>
      </c>
      <c r="BI36" s="18"/>
    </row>
    <row r="37" ht="15" spans="1:64">
      <c r="A37" s="45" t="s">
        <v>10532</v>
      </c>
      <c r="B37" s="33">
        <f t="shared" si="0"/>
        <v>0</v>
      </c>
      <c r="C37" s="41" t="s">
        <v>10533</v>
      </c>
      <c r="D37" s="96">
        <f t="shared" si="1"/>
        <v>0</v>
      </c>
      <c r="E37" s="35">
        <f t="shared" si="2"/>
        <v>0</v>
      </c>
      <c r="F37" s="46">
        <f t="shared" si="3"/>
        <v>0</v>
      </c>
      <c r="G37" s="107">
        <f t="shared" si="4"/>
        <v>0</v>
      </c>
      <c r="H37" s="44">
        <f t="shared" si="5"/>
        <v>0</v>
      </c>
      <c r="I37" s="44">
        <f t="shared" si="6"/>
        <v>0</v>
      </c>
      <c r="J37" s="44">
        <f t="shared" si="7"/>
        <v>0</v>
      </c>
      <c r="K37" s="42">
        <v>0</v>
      </c>
      <c r="L37" s="35">
        <f t="shared" si="26"/>
        <v>0</v>
      </c>
      <c r="M37" s="35">
        <f t="shared" si="26"/>
        <v>0</v>
      </c>
      <c r="N37" s="42">
        <v>0</v>
      </c>
      <c r="O37" s="35">
        <f t="shared" si="27"/>
        <v>0</v>
      </c>
      <c r="P37" s="35">
        <f t="shared" si="27"/>
        <v>0</v>
      </c>
      <c r="Q37" s="35">
        <f t="shared" si="27"/>
        <v>0</v>
      </c>
      <c r="R37" s="96">
        <f t="shared" si="10"/>
        <v>0</v>
      </c>
      <c r="S37" s="35">
        <f t="shared" si="19"/>
        <v>0</v>
      </c>
      <c r="T37" s="28">
        <f t="shared" si="11"/>
        <v>0</v>
      </c>
      <c r="U37" s="28">
        <f t="shared" si="12"/>
        <v>0</v>
      </c>
      <c r="V37" s="42">
        <v>0</v>
      </c>
      <c r="W37" s="42">
        <v>0</v>
      </c>
      <c r="X37" s="42">
        <v>0</v>
      </c>
      <c r="Y37" s="44">
        <f t="shared" si="13"/>
        <v>0</v>
      </c>
      <c r="Z37" s="35">
        <f t="shared" si="14"/>
        <v>0</v>
      </c>
      <c r="AA37" s="35">
        <f t="shared" si="20"/>
        <v>0</v>
      </c>
      <c r="AB37" s="42">
        <v>0</v>
      </c>
      <c r="AC37" s="35">
        <f t="shared" si="21"/>
        <v>0</v>
      </c>
      <c r="AD37" s="35">
        <f t="shared" si="28"/>
        <v>0</v>
      </c>
      <c r="AE37" s="35">
        <f t="shared" si="28"/>
        <v>0</v>
      </c>
      <c r="AF37" s="35">
        <f t="shared" si="28"/>
        <v>0</v>
      </c>
      <c r="AH37" s="35">
        <f t="shared" si="29"/>
        <v>0</v>
      </c>
      <c r="AI37" s="35">
        <f t="shared" si="29"/>
        <v>0</v>
      </c>
      <c r="AJ37" s="35">
        <f t="shared" si="29"/>
        <v>0</v>
      </c>
      <c r="AK37" s="35">
        <f t="shared" si="29"/>
        <v>0</v>
      </c>
      <c r="AL37" s="35">
        <f t="shared" si="29"/>
        <v>0</v>
      </c>
      <c r="AM37" s="35">
        <f t="shared" si="29"/>
        <v>0</v>
      </c>
      <c r="AN37" s="35">
        <f t="shared" si="29"/>
        <v>0</v>
      </c>
      <c r="AO37" s="35">
        <f t="shared" si="29"/>
        <v>0</v>
      </c>
      <c r="AP37" s="35">
        <f t="shared" si="29"/>
        <v>0</v>
      </c>
      <c r="AQ37" s="35">
        <f t="shared" si="29"/>
        <v>0</v>
      </c>
      <c r="AR37" s="35">
        <f t="shared" si="30"/>
        <v>0</v>
      </c>
      <c r="AS37" s="35">
        <f t="shared" si="30"/>
        <v>0</v>
      </c>
      <c r="AT37" s="35">
        <f t="shared" si="30"/>
        <v>0</v>
      </c>
      <c r="AU37" s="35">
        <f t="shared" si="30"/>
        <v>0</v>
      </c>
      <c r="AV37" s="35">
        <f t="shared" si="30"/>
        <v>0</v>
      </c>
      <c r="AW37" s="35">
        <f t="shared" si="30"/>
        <v>0</v>
      </c>
      <c r="AX37" s="35">
        <f t="shared" si="30"/>
        <v>0</v>
      </c>
      <c r="AY37" s="35">
        <f t="shared" si="30"/>
        <v>0</v>
      </c>
      <c r="BA37" s="35">
        <f t="shared" si="31"/>
        <v>0</v>
      </c>
      <c r="BB37" s="35">
        <f t="shared" si="31"/>
        <v>0</v>
      </c>
      <c r="BC37" s="35">
        <f t="shared" si="31"/>
        <v>0</v>
      </c>
      <c r="BD37" s="35">
        <f t="shared" si="31"/>
        <v>0</v>
      </c>
      <c r="BE37" s="35">
        <f t="shared" si="31"/>
        <v>0</v>
      </c>
      <c r="BF37" s="35">
        <f t="shared" si="31"/>
        <v>0</v>
      </c>
      <c r="BH37" s="39">
        <f t="shared" si="22"/>
        <v>0</v>
      </c>
      <c r="BI37" s="18"/>
    </row>
    <row r="38" ht="15" spans="1:64">
      <c r="A38" s="45" t="s">
        <v>10534</v>
      </c>
      <c r="B38" s="33">
        <f t="shared" si="0"/>
        <v>0</v>
      </c>
      <c r="C38" s="41" t="s">
        <v>10535</v>
      </c>
      <c r="D38" s="96">
        <f t="shared" si="1"/>
        <v>0</v>
      </c>
      <c r="E38" s="35">
        <f t="shared" si="2"/>
        <v>0</v>
      </c>
      <c r="F38" s="46">
        <f t="shared" si="3"/>
        <v>0</v>
      </c>
      <c r="G38" s="107">
        <f t="shared" si="4"/>
        <v>0</v>
      </c>
      <c r="H38" s="44">
        <f t="shared" si="5"/>
        <v>0</v>
      </c>
      <c r="I38" s="44">
        <f t="shared" si="6"/>
        <v>0</v>
      </c>
      <c r="J38" s="44">
        <f t="shared" si="7"/>
        <v>0</v>
      </c>
      <c r="K38" s="42">
        <v>0</v>
      </c>
      <c r="L38" s="35">
        <f t="shared" si="26"/>
        <v>0</v>
      </c>
      <c r="M38" s="35">
        <f t="shared" si="26"/>
        <v>0</v>
      </c>
      <c r="N38" s="42">
        <v>0</v>
      </c>
      <c r="O38" s="35">
        <f t="shared" si="27"/>
        <v>0</v>
      </c>
      <c r="P38" s="35">
        <f t="shared" si="27"/>
        <v>0</v>
      </c>
      <c r="Q38" s="35">
        <f t="shared" si="27"/>
        <v>0</v>
      </c>
      <c r="R38" s="96">
        <f t="shared" si="10"/>
        <v>0</v>
      </c>
      <c r="S38" s="35">
        <f t="shared" si="19"/>
        <v>0</v>
      </c>
      <c r="T38" s="28">
        <f t="shared" si="11"/>
        <v>0</v>
      </c>
      <c r="U38" s="28">
        <f t="shared" si="12"/>
        <v>0</v>
      </c>
      <c r="V38" s="42">
        <v>0</v>
      </c>
      <c r="W38" s="42">
        <v>0</v>
      </c>
      <c r="X38" s="42">
        <v>0</v>
      </c>
      <c r="Y38" s="44">
        <f t="shared" si="13"/>
        <v>0</v>
      </c>
      <c r="Z38" s="35">
        <f t="shared" si="14"/>
        <v>0</v>
      </c>
      <c r="AA38" s="35">
        <f t="shared" si="20"/>
        <v>0</v>
      </c>
      <c r="AB38" s="42">
        <v>0</v>
      </c>
      <c r="AC38" s="35">
        <f t="shared" si="21"/>
        <v>0</v>
      </c>
      <c r="AD38" s="35">
        <f t="shared" si="28"/>
        <v>0</v>
      </c>
      <c r="AE38" s="35">
        <f t="shared" si="28"/>
        <v>0</v>
      </c>
      <c r="AF38" s="35">
        <f t="shared" si="28"/>
        <v>0</v>
      </c>
      <c r="AH38" s="35">
        <f t="shared" ref="AH38:AQ47" si="32">SUMPRODUCT(AH$374:AH$599*(LEFT($A$374:$A$599,LEN($A38))=$A38))</f>
        <v>0</v>
      </c>
      <c r="AI38" s="35">
        <f t="shared" si="32"/>
        <v>0</v>
      </c>
      <c r="AJ38" s="35">
        <f t="shared" si="32"/>
        <v>0</v>
      </c>
      <c r="AK38" s="35">
        <f t="shared" si="32"/>
        <v>0</v>
      </c>
      <c r="AL38" s="35">
        <f t="shared" si="32"/>
        <v>0</v>
      </c>
      <c r="AM38" s="35">
        <f t="shared" si="32"/>
        <v>0</v>
      </c>
      <c r="AN38" s="35">
        <f t="shared" si="32"/>
        <v>0</v>
      </c>
      <c r="AO38" s="35">
        <f t="shared" si="32"/>
        <v>0</v>
      </c>
      <c r="AP38" s="35">
        <f t="shared" si="32"/>
        <v>0</v>
      </c>
      <c r="AQ38" s="35">
        <f t="shared" si="32"/>
        <v>0</v>
      </c>
      <c r="AR38" s="35">
        <f t="shared" ref="AR38:AY47" si="33">SUMPRODUCT(AR$374:AR$599*(LEFT($A$374:$A$599,LEN($A38))=$A38))</f>
        <v>0</v>
      </c>
      <c r="AS38" s="35">
        <f t="shared" si="33"/>
        <v>0</v>
      </c>
      <c r="AT38" s="35">
        <f t="shared" si="33"/>
        <v>0</v>
      </c>
      <c r="AU38" s="35">
        <f t="shared" si="33"/>
        <v>0</v>
      </c>
      <c r="AV38" s="35">
        <f t="shared" si="33"/>
        <v>0</v>
      </c>
      <c r="AW38" s="35">
        <f t="shared" si="33"/>
        <v>0</v>
      </c>
      <c r="AX38" s="35">
        <f t="shared" si="33"/>
        <v>0</v>
      </c>
      <c r="AY38" s="35">
        <f t="shared" si="33"/>
        <v>0</v>
      </c>
      <c r="BA38" s="35">
        <f t="shared" ref="BA38:BF47" si="34">SUMPRODUCT(BA$374:BA$599*(LEFT($A$374:$A$599,LEN($A38))=$A38))</f>
        <v>0</v>
      </c>
      <c r="BB38" s="35">
        <f t="shared" si="34"/>
        <v>0</v>
      </c>
      <c r="BC38" s="35">
        <f t="shared" si="34"/>
        <v>0</v>
      </c>
      <c r="BD38" s="35">
        <f t="shared" si="34"/>
        <v>0</v>
      </c>
      <c r="BE38" s="35">
        <f t="shared" si="34"/>
        <v>0</v>
      </c>
      <c r="BF38" s="35">
        <f t="shared" si="34"/>
        <v>0</v>
      </c>
      <c r="BH38" s="39">
        <f t="shared" si="22"/>
        <v>0</v>
      </c>
      <c r="BI38" s="6"/>
    </row>
    <row r="39" ht="15" spans="1:64">
      <c r="A39" s="251" t="s">
        <v>10536</v>
      </c>
      <c r="B39" s="33">
        <f t="shared" si="0"/>
        <v>0</v>
      </c>
      <c r="C39" s="41" t="s">
        <v>10537</v>
      </c>
      <c r="D39" s="96">
        <f t="shared" si="1"/>
        <v>0</v>
      </c>
      <c r="E39" s="35">
        <f t="shared" si="2"/>
        <v>0</v>
      </c>
      <c r="F39" s="46">
        <f t="shared" si="3"/>
        <v>0</v>
      </c>
      <c r="G39" s="107">
        <f t="shared" si="4"/>
        <v>0</v>
      </c>
      <c r="H39" s="44">
        <f t="shared" si="5"/>
        <v>0</v>
      </c>
      <c r="I39" s="44">
        <f t="shared" si="6"/>
        <v>0</v>
      </c>
      <c r="J39" s="44">
        <f t="shared" si="7"/>
        <v>0</v>
      </c>
      <c r="K39" s="42">
        <v>0</v>
      </c>
      <c r="L39" s="35">
        <f t="shared" si="26"/>
        <v>0</v>
      </c>
      <c r="M39" s="35">
        <f t="shared" si="26"/>
        <v>0</v>
      </c>
      <c r="N39" s="42">
        <v>0</v>
      </c>
      <c r="O39" s="35">
        <f t="shared" si="27"/>
        <v>0</v>
      </c>
      <c r="P39" s="35">
        <f t="shared" si="27"/>
        <v>0</v>
      </c>
      <c r="Q39" s="35">
        <f t="shared" si="27"/>
        <v>0</v>
      </c>
      <c r="R39" s="96">
        <f t="shared" si="10"/>
        <v>0</v>
      </c>
      <c r="S39" s="35">
        <f t="shared" si="19"/>
        <v>0</v>
      </c>
      <c r="T39" s="28">
        <f t="shared" si="11"/>
        <v>0</v>
      </c>
      <c r="U39" s="28">
        <f t="shared" si="12"/>
        <v>0</v>
      </c>
      <c r="V39" s="42">
        <v>0</v>
      </c>
      <c r="W39" s="42">
        <v>0</v>
      </c>
      <c r="X39" s="42">
        <v>0</v>
      </c>
      <c r="Y39" s="44">
        <f t="shared" si="13"/>
        <v>0</v>
      </c>
      <c r="Z39" s="35">
        <f t="shared" si="14"/>
        <v>0</v>
      </c>
      <c r="AA39" s="35">
        <f t="shared" si="20"/>
        <v>0</v>
      </c>
      <c r="AB39" s="42">
        <v>0</v>
      </c>
      <c r="AC39" s="35">
        <f t="shared" si="21"/>
        <v>0</v>
      </c>
      <c r="AD39" s="35">
        <f t="shared" si="28"/>
        <v>0</v>
      </c>
      <c r="AE39" s="35">
        <f t="shared" si="28"/>
        <v>0</v>
      </c>
      <c r="AF39" s="35">
        <f t="shared" si="28"/>
        <v>0</v>
      </c>
      <c r="AH39" s="35">
        <f t="shared" si="32"/>
        <v>0</v>
      </c>
      <c r="AI39" s="35">
        <f t="shared" si="32"/>
        <v>0</v>
      </c>
      <c r="AJ39" s="35">
        <f t="shared" si="32"/>
        <v>0</v>
      </c>
      <c r="AK39" s="35">
        <f t="shared" si="32"/>
        <v>0</v>
      </c>
      <c r="AL39" s="35">
        <f t="shared" si="32"/>
        <v>0</v>
      </c>
      <c r="AM39" s="35">
        <f t="shared" si="32"/>
        <v>0</v>
      </c>
      <c r="AN39" s="35">
        <f t="shared" si="32"/>
        <v>0</v>
      </c>
      <c r="AO39" s="35">
        <f t="shared" si="32"/>
        <v>0</v>
      </c>
      <c r="AP39" s="35">
        <f t="shared" si="32"/>
        <v>0</v>
      </c>
      <c r="AQ39" s="35">
        <f t="shared" si="32"/>
        <v>0</v>
      </c>
      <c r="AR39" s="35">
        <f t="shared" si="33"/>
        <v>0</v>
      </c>
      <c r="AS39" s="35">
        <f t="shared" si="33"/>
        <v>0</v>
      </c>
      <c r="AT39" s="35">
        <f t="shared" si="33"/>
        <v>0</v>
      </c>
      <c r="AU39" s="35">
        <f t="shared" si="33"/>
        <v>0</v>
      </c>
      <c r="AV39" s="35">
        <f t="shared" si="33"/>
        <v>0</v>
      </c>
      <c r="AW39" s="35">
        <f t="shared" si="33"/>
        <v>0</v>
      </c>
      <c r="AX39" s="35">
        <f t="shared" si="33"/>
        <v>0</v>
      </c>
      <c r="AY39" s="35">
        <f t="shared" si="33"/>
        <v>0</v>
      </c>
      <c r="BA39" s="35">
        <f t="shared" si="34"/>
        <v>0</v>
      </c>
      <c r="BB39" s="35">
        <f t="shared" si="34"/>
        <v>0</v>
      </c>
      <c r="BC39" s="35">
        <f t="shared" si="34"/>
        <v>0</v>
      </c>
      <c r="BD39" s="35">
        <f t="shared" si="34"/>
        <v>0</v>
      </c>
      <c r="BE39" s="35">
        <f t="shared" si="34"/>
        <v>0</v>
      </c>
      <c r="BF39" s="35">
        <f t="shared" si="34"/>
        <v>0</v>
      </c>
      <c r="BH39" s="39">
        <f t="shared" si="22"/>
        <v>0</v>
      </c>
      <c r="BI39" s="6"/>
    </row>
    <row r="40" ht="15" spans="1:64">
      <c r="A40" s="40" t="s">
        <v>10538</v>
      </c>
      <c r="B40" s="33">
        <f t="shared" si="0"/>
        <v>0</v>
      </c>
      <c r="C40" s="41" t="s">
        <v>10539</v>
      </c>
      <c r="D40" s="95">
        <f t="shared" si="1"/>
        <v>0</v>
      </c>
      <c r="E40" s="35">
        <f t="shared" si="2"/>
        <v>0</v>
      </c>
      <c r="F40" s="43">
        <f t="shared" si="3"/>
        <v>0</v>
      </c>
      <c r="G40" s="106">
        <f t="shared" si="4"/>
        <v>0</v>
      </c>
      <c r="H40" s="44">
        <f t="shared" ref="H40:H103" si="35">AL40+AN40</f>
        <v>0</v>
      </c>
      <c r="I40" s="44">
        <f t="shared" ref="I40:I103" si="36">AO40+AQ40</f>
        <v>0</v>
      </c>
      <c r="J40" s="44">
        <f t="shared" ref="J40:J103" si="37">AR40+AT40</f>
        <v>0</v>
      </c>
      <c r="K40" s="42">
        <v>0</v>
      </c>
      <c r="L40" s="35">
        <f t="shared" si="26"/>
        <v>0</v>
      </c>
      <c r="M40" s="35">
        <f t="shared" si="26"/>
        <v>0</v>
      </c>
      <c r="N40" s="44">
        <f t="shared" ref="N40:N103" si="38">AU40</f>
        <v>0</v>
      </c>
      <c r="O40" s="35">
        <f t="shared" si="27"/>
        <v>0</v>
      </c>
      <c r="P40" s="35">
        <f t="shared" si="27"/>
        <v>0</v>
      </c>
      <c r="Q40" s="35">
        <f t="shared" si="27"/>
        <v>0</v>
      </c>
      <c r="R40" s="95">
        <f t="shared" si="10"/>
        <v>0</v>
      </c>
      <c r="S40" s="35">
        <f t="shared" si="19"/>
        <v>0</v>
      </c>
      <c r="T40" s="28">
        <f t="shared" si="11"/>
        <v>0</v>
      </c>
      <c r="U40" s="28">
        <f t="shared" si="12"/>
        <v>0</v>
      </c>
      <c r="V40" s="42">
        <v>0</v>
      </c>
      <c r="W40" s="42">
        <v>0</v>
      </c>
      <c r="X40" s="42">
        <v>0</v>
      </c>
      <c r="Y40" s="44">
        <f>AW40+AY40</f>
        <v>0</v>
      </c>
      <c r="Z40" s="35">
        <f t="shared" si="14"/>
        <v>0</v>
      </c>
      <c r="AA40" s="35">
        <f t="shared" si="20"/>
        <v>0</v>
      </c>
      <c r="AB40" s="42">
        <v>0</v>
      </c>
      <c r="AC40" s="35">
        <f t="shared" si="21"/>
        <v>0</v>
      </c>
      <c r="AD40" s="35">
        <f t="shared" si="28"/>
        <v>0</v>
      </c>
      <c r="AE40" s="35">
        <f t="shared" si="28"/>
        <v>0</v>
      </c>
      <c r="AF40" s="35">
        <f t="shared" si="28"/>
        <v>0</v>
      </c>
      <c r="AH40" s="35">
        <f t="shared" si="32"/>
        <v>0</v>
      </c>
      <c r="AI40" s="35">
        <f t="shared" si="32"/>
        <v>0</v>
      </c>
      <c r="AJ40" s="35">
        <f t="shared" si="32"/>
        <v>0</v>
      </c>
      <c r="AK40" s="35">
        <f t="shared" si="32"/>
        <v>0</v>
      </c>
      <c r="AL40" s="35">
        <f t="shared" si="32"/>
        <v>0</v>
      </c>
      <c r="AM40" s="35">
        <f t="shared" si="32"/>
        <v>0</v>
      </c>
      <c r="AN40" s="35">
        <f t="shared" si="32"/>
        <v>0</v>
      </c>
      <c r="AO40" s="35">
        <f t="shared" si="32"/>
        <v>0</v>
      </c>
      <c r="AP40" s="35">
        <f t="shared" si="32"/>
        <v>0</v>
      </c>
      <c r="AQ40" s="35">
        <f t="shared" si="32"/>
        <v>0</v>
      </c>
      <c r="AR40" s="35">
        <f t="shared" si="33"/>
        <v>0</v>
      </c>
      <c r="AS40" s="35">
        <f t="shared" si="33"/>
        <v>0</v>
      </c>
      <c r="AT40" s="35">
        <f t="shared" si="33"/>
        <v>0</v>
      </c>
      <c r="AU40" s="35">
        <f t="shared" si="33"/>
        <v>0</v>
      </c>
      <c r="AV40" s="35">
        <f t="shared" si="33"/>
        <v>0</v>
      </c>
      <c r="AW40" s="35">
        <f t="shared" si="33"/>
        <v>0</v>
      </c>
      <c r="AX40" s="35">
        <f t="shared" si="33"/>
        <v>0</v>
      </c>
      <c r="AY40" s="35">
        <f t="shared" si="33"/>
        <v>0</v>
      </c>
      <c r="BA40" s="35">
        <f t="shared" si="34"/>
        <v>0</v>
      </c>
      <c r="BB40" s="35">
        <f t="shared" si="34"/>
        <v>0</v>
      </c>
      <c r="BC40" s="35">
        <f t="shared" si="34"/>
        <v>0</v>
      </c>
      <c r="BD40" s="35">
        <f t="shared" si="34"/>
        <v>0</v>
      </c>
      <c r="BE40" s="35">
        <f t="shared" si="34"/>
        <v>0</v>
      </c>
      <c r="BF40" s="35">
        <f t="shared" si="34"/>
        <v>0</v>
      </c>
      <c r="BH40" s="47">
        <f>+(BD40-AJ40)+(BF40-AV40)+(AX40-BB40)</f>
        <v>0</v>
      </c>
      <c r="BI40" s="18"/>
    </row>
    <row r="41" ht="15" spans="1:64">
      <c r="A41" s="40" t="s">
        <v>10540</v>
      </c>
      <c r="B41" s="33">
        <f t="shared" si="0"/>
        <v>0</v>
      </c>
      <c r="C41" s="41" t="s">
        <v>10541</v>
      </c>
      <c r="D41" s="95">
        <f t="shared" si="1"/>
        <v>0</v>
      </c>
      <c r="E41" s="35">
        <f t="shared" si="2"/>
        <v>0</v>
      </c>
      <c r="F41" s="43">
        <f t="shared" si="3"/>
        <v>0</v>
      </c>
      <c r="G41" s="106">
        <f t="shared" si="4"/>
        <v>0</v>
      </c>
      <c r="H41" s="44">
        <f t="shared" si="35"/>
        <v>0</v>
      </c>
      <c r="I41" s="44">
        <f t="shared" si="36"/>
        <v>0</v>
      </c>
      <c r="J41" s="44">
        <f t="shared" si="37"/>
        <v>0</v>
      </c>
      <c r="K41" s="42">
        <v>0</v>
      </c>
      <c r="L41" s="35">
        <f t="shared" si="26"/>
        <v>0</v>
      </c>
      <c r="M41" s="35">
        <f t="shared" si="26"/>
        <v>0</v>
      </c>
      <c r="N41" s="44">
        <f t="shared" si="38"/>
        <v>0</v>
      </c>
      <c r="O41" s="35">
        <f t="shared" si="27"/>
        <v>0</v>
      </c>
      <c r="P41" s="35">
        <f t="shared" si="27"/>
        <v>0</v>
      </c>
      <c r="Q41" s="35">
        <f t="shared" si="27"/>
        <v>0</v>
      </c>
      <c r="R41" s="95">
        <f t="shared" si="10"/>
        <v>0</v>
      </c>
      <c r="S41" s="35">
        <f t="shared" si="19"/>
        <v>0</v>
      </c>
      <c r="T41" s="28">
        <f t="shared" si="11"/>
        <v>0</v>
      </c>
      <c r="U41" s="28">
        <f t="shared" si="12"/>
        <v>0</v>
      </c>
      <c r="V41" s="42">
        <v>0</v>
      </c>
      <c r="W41" s="42">
        <v>0</v>
      </c>
      <c r="X41" s="42">
        <v>0</v>
      </c>
      <c r="Y41" s="44">
        <f t="shared" ref="Y41:Y104" si="39">AW41+AY41</f>
        <v>0</v>
      </c>
      <c r="Z41" s="35">
        <f t="shared" si="14"/>
        <v>0</v>
      </c>
      <c r="AA41" s="35">
        <f t="shared" si="20"/>
        <v>0</v>
      </c>
      <c r="AB41" s="42">
        <v>0</v>
      </c>
      <c r="AC41" s="35">
        <f t="shared" si="21"/>
        <v>0</v>
      </c>
      <c r="AD41" s="35">
        <f t="shared" si="28"/>
        <v>0</v>
      </c>
      <c r="AE41" s="35">
        <f t="shared" si="28"/>
        <v>0</v>
      </c>
      <c r="AF41" s="35">
        <f t="shared" si="28"/>
        <v>0</v>
      </c>
      <c r="AH41" s="35">
        <f t="shared" si="32"/>
        <v>0</v>
      </c>
      <c r="AI41" s="35">
        <f t="shared" si="32"/>
        <v>0</v>
      </c>
      <c r="AJ41" s="35">
        <f t="shared" si="32"/>
        <v>0</v>
      </c>
      <c r="AK41" s="35">
        <f t="shared" si="32"/>
        <v>0</v>
      </c>
      <c r="AL41" s="35">
        <f t="shared" si="32"/>
        <v>0</v>
      </c>
      <c r="AM41" s="35">
        <f t="shared" si="32"/>
        <v>0</v>
      </c>
      <c r="AN41" s="35">
        <f t="shared" si="32"/>
        <v>0</v>
      </c>
      <c r="AO41" s="35">
        <f t="shared" si="32"/>
        <v>0</v>
      </c>
      <c r="AP41" s="35">
        <f t="shared" si="32"/>
        <v>0</v>
      </c>
      <c r="AQ41" s="35">
        <f t="shared" si="32"/>
        <v>0</v>
      </c>
      <c r="AR41" s="35">
        <f t="shared" si="33"/>
        <v>0</v>
      </c>
      <c r="AS41" s="35">
        <f t="shared" si="33"/>
        <v>0</v>
      </c>
      <c r="AT41" s="35">
        <f t="shared" si="33"/>
        <v>0</v>
      </c>
      <c r="AU41" s="35">
        <f t="shared" si="33"/>
        <v>0</v>
      </c>
      <c r="AV41" s="35">
        <f t="shared" si="33"/>
        <v>0</v>
      </c>
      <c r="AW41" s="35">
        <f t="shared" si="33"/>
        <v>0</v>
      </c>
      <c r="AX41" s="35">
        <f t="shared" si="33"/>
        <v>0</v>
      </c>
      <c r="AY41" s="35">
        <f t="shared" si="33"/>
        <v>0</v>
      </c>
      <c r="BA41" s="35">
        <f t="shared" si="34"/>
        <v>0</v>
      </c>
      <c r="BB41" s="35">
        <f t="shared" si="34"/>
        <v>0</v>
      </c>
      <c r="BC41" s="35">
        <f t="shared" si="34"/>
        <v>0</v>
      </c>
      <c r="BD41" s="35">
        <f t="shared" si="34"/>
        <v>0</v>
      </c>
      <c r="BE41" s="35">
        <f t="shared" si="34"/>
        <v>0</v>
      </c>
      <c r="BF41" s="35">
        <f t="shared" si="34"/>
        <v>0</v>
      </c>
      <c r="BH41" s="47">
        <f t="shared" ref="BH41:BH104" si="40">+(BD41-AJ41)+(BF41-AV41)+(AX41-BB41)</f>
        <v>0</v>
      </c>
      <c r="BI41" s="18"/>
    </row>
    <row r="42" ht="15" spans="1:64">
      <c r="A42" s="40" t="s">
        <v>10542</v>
      </c>
      <c r="B42" s="33">
        <f t="shared" si="0"/>
        <v>0</v>
      </c>
      <c r="C42" s="41" t="s">
        <v>10543</v>
      </c>
      <c r="D42" s="95">
        <f t="shared" si="1"/>
        <v>0</v>
      </c>
      <c r="E42" s="35">
        <f t="shared" si="2"/>
        <v>0</v>
      </c>
      <c r="F42" s="43">
        <f t="shared" si="3"/>
        <v>0</v>
      </c>
      <c r="G42" s="106">
        <f t="shared" si="4"/>
        <v>0</v>
      </c>
      <c r="H42" s="44">
        <f t="shared" si="35"/>
        <v>0</v>
      </c>
      <c r="I42" s="44">
        <f t="shared" si="36"/>
        <v>0</v>
      </c>
      <c r="J42" s="44">
        <f t="shared" si="37"/>
        <v>0</v>
      </c>
      <c r="K42" s="42">
        <v>0</v>
      </c>
      <c r="L42" s="35">
        <f t="shared" si="26"/>
        <v>0</v>
      </c>
      <c r="M42" s="35">
        <f t="shared" si="26"/>
        <v>0</v>
      </c>
      <c r="N42" s="44">
        <f t="shared" si="38"/>
        <v>0</v>
      </c>
      <c r="O42" s="35">
        <f t="shared" si="27"/>
        <v>0</v>
      </c>
      <c r="P42" s="35">
        <f t="shared" si="27"/>
        <v>0</v>
      </c>
      <c r="Q42" s="35">
        <f t="shared" si="27"/>
        <v>0</v>
      </c>
      <c r="R42" s="95">
        <f t="shared" si="10"/>
        <v>0</v>
      </c>
      <c r="S42" s="35">
        <f t="shared" si="19"/>
        <v>0</v>
      </c>
      <c r="T42" s="28">
        <f t="shared" si="11"/>
        <v>0</v>
      </c>
      <c r="U42" s="28">
        <f t="shared" si="12"/>
        <v>0</v>
      </c>
      <c r="V42" s="42">
        <v>0</v>
      </c>
      <c r="W42" s="42">
        <v>0</v>
      </c>
      <c r="X42" s="42">
        <v>0</v>
      </c>
      <c r="Y42" s="44">
        <f t="shared" si="39"/>
        <v>0</v>
      </c>
      <c r="Z42" s="35">
        <f t="shared" si="14"/>
        <v>0</v>
      </c>
      <c r="AA42" s="35">
        <f t="shared" si="20"/>
        <v>0</v>
      </c>
      <c r="AB42" s="42">
        <v>0</v>
      </c>
      <c r="AC42" s="35">
        <f t="shared" si="21"/>
        <v>0</v>
      </c>
      <c r="AD42" s="35">
        <f t="shared" si="28"/>
        <v>0</v>
      </c>
      <c r="AE42" s="35">
        <f t="shared" si="28"/>
        <v>0</v>
      </c>
      <c r="AF42" s="35">
        <f t="shared" si="28"/>
        <v>0</v>
      </c>
      <c r="AH42" s="35">
        <f t="shared" si="32"/>
        <v>0</v>
      </c>
      <c r="AI42" s="35">
        <f t="shared" si="32"/>
        <v>0</v>
      </c>
      <c r="AJ42" s="35">
        <f t="shared" si="32"/>
        <v>0</v>
      </c>
      <c r="AK42" s="35">
        <f t="shared" si="32"/>
        <v>0</v>
      </c>
      <c r="AL42" s="35">
        <f t="shared" si="32"/>
        <v>0</v>
      </c>
      <c r="AM42" s="35">
        <f t="shared" si="32"/>
        <v>0</v>
      </c>
      <c r="AN42" s="35">
        <f t="shared" si="32"/>
        <v>0</v>
      </c>
      <c r="AO42" s="35">
        <f t="shared" si="32"/>
        <v>0</v>
      </c>
      <c r="AP42" s="35">
        <f t="shared" si="32"/>
        <v>0</v>
      </c>
      <c r="AQ42" s="35">
        <f t="shared" si="32"/>
        <v>0</v>
      </c>
      <c r="AR42" s="35">
        <f t="shared" si="33"/>
        <v>0</v>
      </c>
      <c r="AS42" s="35">
        <f t="shared" si="33"/>
        <v>0</v>
      </c>
      <c r="AT42" s="35">
        <f t="shared" si="33"/>
        <v>0</v>
      </c>
      <c r="AU42" s="35">
        <f t="shared" si="33"/>
        <v>0</v>
      </c>
      <c r="AV42" s="35">
        <f t="shared" si="33"/>
        <v>0</v>
      </c>
      <c r="AW42" s="35">
        <f t="shared" si="33"/>
        <v>0</v>
      </c>
      <c r="AX42" s="35">
        <f t="shared" si="33"/>
        <v>0</v>
      </c>
      <c r="AY42" s="35">
        <f t="shared" si="33"/>
        <v>0</v>
      </c>
      <c r="BA42" s="35">
        <f t="shared" si="34"/>
        <v>0</v>
      </c>
      <c r="BB42" s="35">
        <f t="shared" si="34"/>
        <v>0</v>
      </c>
      <c r="BC42" s="35">
        <f t="shared" si="34"/>
        <v>0</v>
      </c>
      <c r="BD42" s="35">
        <f t="shared" si="34"/>
        <v>0</v>
      </c>
      <c r="BE42" s="35">
        <f t="shared" si="34"/>
        <v>0</v>
      </c>
      <c r="BF42" s="35">
        <f t="shared" si="34"/>
        <v>0</v>
      </c>
      <c r="BH42" s="47">
        <f t="shared" si="40"/>
        <v>0</v>
      </c>
      <c r="BI42" s="6"/>
    </row>
    <row r="43" ht="15" spans="1:64">
      <c r="A43" s="40" t="s">
        <v>10544</v>
      </c>
      <c r="B43" s="33">
        <f t="shared" si="0"/>
        <v>0</v>
      </c>
      <c r="C43" s="41" t="s">
        <v>10545</v>
      </c>
      <c r="D43" s="95">
        <f t="shared" si="1"/>
        <v>0</v>
      </c>
      <c r="E43" s="35">
        <f t="shared" si="2"/>
        <v>0</v>
      </c>
      <c r="F43" s="43">
        <f t="shared" si="3"/>
        <v>0</v>
      </c>
      <c r="G43" s="106">
        <f t="shared" si="4"/>
        <v>0</v>
      </c>
      <c r="H43" s="44">
        <f t="shared" si="35"/>
        <v>0</v>
      </c>
      <c r="I43" s="44">
        <f t="shared" si="36"/>
        <v>0</v>
      </c>
      <c r="J43" s="44">
        <f t="shared" si="37"/>
        <v>0</v>
      </c>
      <c r="K43" s="42">
        <v>0</v>
      </c>
      <c r="L43" s="35">
        <f t="shared" si="26"/>
        <v>0</v>
      </c>
      <c r="M43" s="35">
        <f t="shared" si="26"/>
        <v>0</v>
      </c>
      <c r="N43" s="44">
        <f t="shared" si="38"/>
        <v>0</v>
      </c>
      <c r="O43" s="35">
        <f t="shared" si="27"/>
        <v>0</v>
      </c>
      <c r="P43" s="35">
        <f t="shared" si="27"/>
        <v>0</v>
      </c>
      <c r="Q43" s="35">
        <f t="shared" si="27"/>
        <v>0</v>
      </c>
      <c r="R43" s="95">
        <f t="shared" si="10"/>
        <v>0</v>
      </c>
      <c r="S43" s="35">
        <f t="shared" si="19"/>
        <v>0</v>
      </c>
      <c r="T43" s="28">
        <f t="shared" si="11"/>
        <v>0</v>
      </c>
      <c r="U43" s="28">
        <f t="shared" si="12"/>
        <v>0</v>
      </c>
      <c r="V43" s="42">
        <v>0</v>
      </c>
      <c r="W43" s="42">
        <v>0</v>
      </c>
      <c r="X43" s="42">
        <v>0</v>
      </c>
      <c r="Y43" s="44">
        <f t="shared" si="39"/>
        <v>0</v>
      </c>
      <c r="Z43" s="35">
        <f t="shared" si="14"/>
        <v>0</v>
      </c>
      <c r="AA43" s="35">
        <f t="shared" si="20"/>
        <v>0</v>
      </c>
      <c r="AB43" s="42">
        <v>0</v>
      </c>
      <c r="AC43" s="35">
        <f t="shared" si="21"/>
        <v>0</v>
      </c>
      <c r="AD43" s="35">
        <f t="shared" si="28"/>
        <v>0</v>
      </c>
      <c r="AE43" s="35">
        <f t="shared" si="28"/>
        <v>0</v>
      </c>
      <c r="AF43" s="35">
        <f t="shared" si="28"/>
        <v>0</v>
      </c>
      <c r="AH43" s="35">
        <f t="shared" si="32"/>
        <v>0</v>
      </c>
      <c r="AI43" s="35">
        <f t="shared" si="32"/>
        <v>0</v>
      </c>
      <c r="AJ43" s="35">
        <f t="shared" si="32"/>
        <v>0</v>
      </c>
      <c r="AK43" s="35">
        <f t="shared" si="32"/>
        <v>0</v>
      </c>
      <c r="AL43" s="35">
        <f t="shared" si="32"/>
        <v>0</v>
      </c>
      <c r="AM43" s="35">
        <f t="shared" si="32"/>
        <v>0</v>
      </c>
      <c r="AN43" s="35">
        <f t="shared" si="32"/>
        <v>0</v>
      </c>
      <c r="AO43" s="35">
        <f t="shared" si="32"/>
        <v>0</v>
      </c>
      <c r="AP43" s="35">
        <f t="shared" si="32"/>
        <v>0</v>
      </c>
      <c r="AQ43" s="35">
        <f t="shared" si="32"/>
        <v>0</v>
      </c>
      <c r="AR43" s="35">
        <f t="shared" si="33"/>
        <v>0</v>
      </c>
      <c r="AS43" s="35">
        <f t="shared" si="33"/>
        <v>0</v>
      </c>
      <c r="AT43" s="35">
        <f t="shared" si="33"/>
        <v>0</v>
      </c>
      <c r="AU43" s="35">
        <f t="shared" si="33"/>
        <v>0</v>
      </c>
      <c r="AV43" s="35">
        <f t="shared" si="33"/>
        <v>0</v>
      </c>
      <c r="AW43" s="35">
        <f t="shared" si="33"/>
        <v>0</v>
      </c>
      <c r="AX43" s="35">
        <f t="shared" si="33"/>
        <v>0</v>
      </c>
      <c r="AY43" s="35">
        <f t="shared" si="33"/>
        <v>0</v>
      </c>
      <c r="BA43" s="35">
        <f t="shared" si="34"/>
        <v>0</v>
      </c>
      <c r="BB43" s="35">
        <f t="shared" si="34"/>
        <v>0</v>
      </c>
      <c r="BC43" s="35">
        <f t="shared" si="34"/>
        <v>0</v>
      </c>
      <c r="BD43" s="35">
        <f t="shared" si="34"/>
        <v>0</v>
      </c>
      <c r="BE43" s="35">
        <f t="shared" si="34"/>
        <v>0</v>
      </c>
      <c r="BF43" s="35">
        <f t="shared" si="34"/>
        <v>0</v>
      </c>
      <c r="BH43" s="47">
        <f t="shared" si="40"/>
        <v>0</v>
      </c>
      <c r="BI43" s="6"/>
    </row>
    <row r="44" ht="15" spans="1:64">
      <c r="A44" s="48" t="s">
        <v>10546</v>
      </c>
      <c r="B44" s="33">
        <f t="shared" si="0"/>
        <v>0</v>
      </c>
      <c r="C44" s="49" t="s">
        <v>10547</v>
      </c>
      <c r="D44" s="95">
        <f t="shared" si="1"/>
        <v>0</v>
      </c>
      <c r="E44" s="35">
        <f t="shared" si="2"/>
        <v>0</v>
      </c>
      <c r="F44" s="43">
        <f t="shared" si="3"/>
        <v>0</v>
      </c>
      <c r="G44" s="106">
        <f t="shared" si="4"/>
        <v>0</v>
      </c>
      <c r="H44" s="37">
        <f t="shared" si="35"/>
        <v>0</v>
      </c>
      <c r="I44" s="37">
        <f t="shared" si="36"/>
        <v>0</v>
      </c>
      <c r="J44" s="37">
        <f t="shared" si="37"/>
        <v>0</v>
      </c>
      <c r="K44" s="38">
        <v>0</v>
      </c>
      <c r="L44" s="35">
        <f t="shared" si="26"/>
        <v>0</v>
      </c>
      <c r="M44" s="35">
        <f t="shared" si="26"/>
        <v>0</v>
      </c>
      <c r="N44" s="37">
        <f t="shared" si="38"/>
        <v>0</v>
      </c>
      <c r="O44" s="35">
        <f t="shared" si="27"/>
        <v>0</v>
      </c>
      <c r="P44" s="35">
        <f t="shared" si="27"/>
        <v>0</v>
      </c>
      <c r="Q44" s="35">
        <f t="shared" si="27"/>
        <v>0</v>
      </c>
      <c r="R44" s="95">
        <f t="shared" si="10"/>
        <v>0</v>
      </c>
      <c r="S44" s="35">
        <f t="shared" si="19"/>
        <v>0</v>
      </c>
      <c r="T44" s="28">
        <f t="shared" si="11"/>
        <v>0</v>
      </c>
      <c r="U44" s="28">
        <f t="shared" si="12"/>
        <v>0</v>
      </c>
      <c r="V44" s="38">
        <v>0</v>
      </c>
      <c r="W44" s="38">
        <v>0</v>
      </c>
      <c r="X44" s="38">
        <v>0</v>
      </c>
      <c r="Y44" s="44">
        <f t="shared" si="39"/>
        <v>0</v>
      </c>
      <c r="Z44" s="35">
        <f t="shared" si="14"/>
        <v>0</v>
      </c>
      <c r="AA44" s="35">
        <f t="shared" si="20"/>
        <v>0</v>
      </c>
      <c r="AB44" s="38">
        <v>0</v>
      </c>
      <c r="AC44" s="35">
        <f t="shared" si="21"/>
        <v>0</v>
      </c>
      <c r="AD44" s="35">
        <f t="shared" si="28"/>
        <v>0</v>
      </c>
      <c r="AE44" s="35">
        <f t="shared" si="28"/>
        <v>0</v>
      </c>
      <c r="AF44" s="35">
        <f t="shared" si="28"/>
        <v>0</v>
      </c>
      <c r="AH44" s="35">
        <f t="shared" si="32"/>
        <v>0</v>
      </c>
      <c r="AI44" s="35">
        <f t="shared" si="32"/>
        <v>0</v>
      </c>
      <c r="AJ44" s="35">
        <f t="shared" si="32"/>
        <v>0</v>
      </c>
      <c r="AK44" s="35">
        <f t="shared" si="32"/>
        <v>0</v>
      </c>
      <c r="AL44" s="35">
        <f t="shared" si="32"/>
        <v>0</v>
      </c>
      <c r="AM44" s="35">
        <f t="shared" si="32"/>
        <v>0</v>
      </c>
      <c r="AN44" s="35">
        <f t="shared" si="32"/>
        <v>0</v>
      </c>
      <c r="AO44" s="35">
        <f t="shared" si="32"/>
        <v>0</v>
      </c>
      <c r="AP44" s="35">
        <f t="shared" si="32"/>
        <v>0</v>
      </c>
      <c r="AQ44" s="35">
        <f t="shared" si="32"/>
        <v>0</v>
      </c>
      <c r="AR44" s="35">
        <f t="shared" si="33"/>
        <v>0</v>
      </c>
      <c r="AS44" s="35">
        <f t="shared" si="33"/>
        <v>0</v>
      </c>
      <c r="AT44" s="35">
        <f t="shared" si="33"/>
        <v>0</v>
      </c>
      <c r="AU44" s="35">
        <f t="shared" si="33"/>
        <v>0</v>
      </c>
      <c r="AV44" s="35">
        <f t="shared" si="33"/>
        <v>0</v>
      </c>
      <c r="AW44" s="35">
        <f t="shared" si="33"/>
        <v>0</v>
      </c>
      <c r="AX44" s="35">
        <f t="shared" si="33"/>
        <v>0</v>
      </c>
      <c r="AY44" s="35">
        <f t="shared" si="33"/>
        <v>0</v>
      </c>
      <c r="BA44" s="35">
        <f t="shared" si="34"/>
        <v>0</v>
      </c>
      <c r="BB44" s="35">
        <f t="shared" si="34"/>
        <v>0</v>
      </c>
      <c r="BC44" s="35">
        <f t="shared" si="34"/>
        <v>0</v>
      </c>
      <c r="BD44" s="35">
        <f t="shared" si="34"/>
        <v>0</v>
      </c>
      <c r="BE44" s="35">
        <f t="shared" si="34"/>
        <v>0</v>
      </c>
      <c r="BF44" s="35">
        <f t="shared" si="34"/>
        <v>0</v>
      </c>
      <c r="BH44" s="47">
        <f t="shared" si="40"/>
        <v>0</v>
      </c>
      <c r="BI44" s="18"/>
    </row>
    <row r="45" ht="15" spans="1:64">
      <c r="A45" s="40" t="s">
        <v>10548</v>
      </c>
      <c r="B45" s="33">
        <f t="shared" si="0"/>
        <v>0</v>
      </c>
      <c r="C45" s="41" t="s">
        <v>10549</v>
      </c>
      <c r="D45" s="95">
        <f t="shared" si="1"/>
        <v>0</v>
      </c>
      <c r="E45" s="35">
        <f t="shared" si="2"/>
        <v>0</v>
      </c>
      <c r="F45" s="43">
        <f t="shared" si="3"/>
        <v>0</v>
      </c>
      <c r="G45" s="106">
        <f t="shared" si="4"/>
        <v>0</v>
      </c>
      <c r="H45" s="44">
        <f t="shared" si="35"/>
        <v>0</v>
      </c>
      <c r="I45" s="44">
        <f t="shared" si="36"/>
        <v>0</v>
      </c>
      <c r="J45" s="44">
        <f t="shared" si="37"/>
        <v>0</v>
      </c>
      <c r="K45" s="42">
        <v>0</v>
      </c>
      <c r="L45" s="35">
        <f t="shared" si="26"/>
        <v>0</v>
      </c>
      <c r="M45" s="35">
        <f t="shared" si="26"/>
        <v>0</v>
      </c>
      <c r="N45" s="44">
        <f t="shared" si="38"/>
        <v>0</v>
      </c>
      <c r="O45" s="35">
        <f t="shared" si="27"/>
        <v>0</v>
      </c>
      <c r="P45" s="35">
        <f t="shared" si="27"/>
        <v>0</v>
      </c>
      <c r="Q45" s="35">
        <f t="shared" si="27"/>
        <v>0</v>
      </c>
      <c r="R45" s="95">
        <f t="shared" si="10"/>
        <v>0</v>
      </c>
      <c r="S45" s="35">
        <f t="shared" si="19"/>
        <v>0</v>
      </c>
      <c r="T45" s="28">
        <f t="shared" si="11"/>
        <v>0</v>
      </c>
      <c r="U45" s="28">
        <f t="shared" si="12"/>
        <v>0</v>
      </c>
      <c r="V45" s="42">
        <v>0</v>
      </c>
      <c r="W45" s="42">
        <v>0</v>
      </c>
      <c r="X45" s="42">
        <v>0</v>
      </c>
      <c r="Y45" s="44">
        <f t="shared" si="39"/>
        <v>0</v>
      </c>
      <c r="Z45" s="35">
        <f t="shared" si="14"/>
        <v>0</v>
      </c>
      <c r="AA45" s="35">
        <f t="shared" si="20"/>
        <v>0</v>
      </c>
      <c r="AB45" s="42">
        <v>0</v>
      </c>
      <c r="AC45" s="35">
        <f t="shared" si="21"/>
        <v>0</v>
      </c>
      <c r="AD45" s="35">
        <f t="shared" si="28"/>
        <v>0</v>
      </c>
      <c r="AE45" s="35">
        <f t="shared" si="28"/>
        <v>0</v>
      </c>
      <c r="AF45" s="35">
        <f t="shared" si="28"/>
        <v>0</v>
      </c>
      <c r="AH45" s="35">
        <f t="shared" si="32"/>
        <v>0</v>
      </c>
      <c r="AI45" s="35">
        <f t="shared" si="32"/>
        <v>0</v>
      </c>
      <c r="AJ45" s="35">
        <f t="shared" si="32"/>
        <v>0</v>
      </c>
      <c r="AK45" s="35">
        <f t="shared" si="32"/>
        <v>0</v>
      </c>
      <c r="AL45" s="35">
        <f t="shared" si="32"/>
        <v>0</v>
      </c>
      <c r="AM45" s="35">
        <f t="shared" si="32"/>
        <v>0</v>
      </c>
      <c r="AN45" s="35">
        <f t="shared" si="32"/>
        <v>0</v>
      </c>
      <c r="AO45" s="35">
        <f t="shared" si="32"/>
        <v>0</v>
      </c>
      <c r="AP45" s="35">
        <f t="shared" si="32"/>
        <v>0</v>
      </c>
      <c r="AQ45" s="35">
        <f t="shared" si="32"/>
        <v>0</v>
      </c>
      <c r="AR45" s="35">
        <f t="shared" si="33"/>
        <v>0</v>
      </c>
      <c r="AS45" s="35">
        <f t="shared" si="33"/>
        <v>0</v>
      </c>
      <c r="AT45" s="35">
        <f t="shared" si="33"/>
        <v>0</v>
      </c>
      <c r="AU45" s="35">
        <f t="shared" si="33"/>
        <v>0</v>
      </c>
      <c r="AV45" s="35">
        <f t="shared" si="33"/>
        <v>0</v>
      </c>
      <c r="AW45" s="35">
        <f t="shared" si="33"/>
        <v>0</v>
      </c>
      <c r="AX45" s="35">
        <f t="shared" si="33"/>
        <v>0</v>
      </c>
      <c r="AY45" s="35">
        <f t="shared" si="33"/>
        <v>0</v>
      </c>
      <c r="BA45" s="35">
        <f t="shared" si="34"/>
        <v>0</v>
      </c>
      <c r="BB45" s="35">
        <f t="shared" si="34"/>
        <v>0</v>
      </c>
      <c r="BC45" s="35">
        <f t="shared" si="34"/>
        <v>0</v>
      </c>
      <c r="BD45" s="35">
        <f t="shared" si="34"/>
        <v>0</v>
      </c>
      <c r="BE45" s="35">
        <f t="shared" si="34"/>
        <v>0</v>
      </c>
      <c r="BF45" s="35">
        <f t="shared" si="34"/>
        <v>0</v>
      </c>
      <c r="BH45" s="47">
        <f t="shared" si="40"/>
        <v>0</v>
      </c>
      <c r="BI45" s="18"/>
      <c r="BL45" s="103" t="s">
        <v>9715</v>
      </c>
    </row>
    <row r="46" ht="15" spans="1:64">
      <c r="A46" s="40" t="s">
        <v>10550</v>
      </c>
      <c r="B46" s="33">
        <f t="shared" si="0"/>
        <v>0</v>
      </c>
      <c r="C46" s="41" t="s">
        <v>10551</v>
      </c>
      <c r="D46" s="95">
        <f t="shared" si="1"/>
        <v>0</v>
      </c>
      <c r="E46" s="35">
        <f t="shared" si="2"/>
        <v>0</v>
      </c>
      <c r="F46" s="43">
        <f t="shared" si="3"/>
        <v>0</v>
      </c>
      <c r="G46" s="106">
        <f t="shared" si="4"/>
        <v>0</v>
      </c>
      <c r="H46" s="44">
        <f t="shared" si="35"/>
        <v>0</v>
      </c>
      <c r="I46" s="44">
        <f t="shared" si="36"/>
        <v>0</v>
      </c>
      <c r="J46" s="44">
        <f t="shared" si="37"/>
        <v>0</v>
      </c>
      <c r="K46" s="38">
        <v>0</v>
      </c>
      <c r="L46" s="35">
        <f t="shared" si="26"/>
        <v>0</v>
      </c>
      <c r="M46" s="35">
        <f t="shared" si="26"/>
        <v>0</v>
      </c>
      <c r="N46" s="44">
        <f t="shared" si="38"/>
        <v>0</v>
      </c>
      <c r="O46" s="35">
        <f t="shared" si="27"/>
        <v>0</v>
      </c>
      <c r="P46" s="35">
        <f t="shared" si="27"/>
        <v>0</v>
      </c>
      <c r="Q46" s="35">
        <f t="shared" si="27"/>
        <v>0</v>
      </c>
      <c r="R46" s="95">
        <f t="shared" si="10"/>
        <v>0</v>
      </c>
      <c r="S46" s="35">
        <f t="shared" si="19"/>
        <v>0</v>
      </c>
      <c r="T46" s="28">
        <f t="shared" si="11"/>
        <v>0</v>
      </c>
      <c r="U46" s="28">
        <f t="shared" si="12"/>
        <v>0</v>
      </c>
      <c r="V46" s="42">
        <v>0</v>
      </c>
      <c r="W46" s="42">
        <v>0</v>
      </c>
      <c r="X46" s="42">
        <v>0</v>
      </c>
      <c r="Y46" s="44">
        <f t="shared" si="39"/>
        <v>0</v>
      </c>
      <c r="Z46" s="35">
        <f t="shared" si="14"/>
        <v>0</v>
      </c>
      <c r="AA46" s="35">
        <f t="shared" si="20"/>
        <v>0</v>
      </c>
      <c r="AB46" s="42">
        <v>0</v>
      </c>
      <c r="AC46" s="35">
        <f t="shared" si="21"/>
        <v>0</v>
      </c>
      <c r="AD46" s="35">
        <f t="shared" si="28"/>
        <v>0</v>
      </c>
      <c r="AE46" s="35">
        <f t="shared" si="28"/>
        <v>0</v>
      </c>
      <c r="AF46" s="35">
        <f t="shared" si="28"/>
        <v>0</v>
      </c>
      <c r="AH46" s="35">
        <f t="shared" si="32"/>
        <v>0</v>
      </c>
      <c r="AI46" s="35">
        <f t="shared" si="32"/>
        <v>0</v>
      </c>
      <c r="AJ46" s="35">
        <f t="shared" si="32"/>
        <v>0</v>
      </c>
      <c r="AK46" s="35">
        <f t="shared" si="32"/>
        <v>0</v>
      </c>
      <c r="AL46" s="35">
        <f t="shared" si="32"/>
        <v>0</v>
      </c>
      <c r="AM46" s="35">
        <f t="shared" si="32"/>
        <v>0</v>
      </c>
      <c r="AN46" s="35">
        <f t="shared" si="32"/>
        <v>0</v>
      </c>
      <c r="AO46" s="35">
        <f t="shared" si="32"/>
        <v>0</v>
      </c>
      <c r="AP46" s="35">
        <f t="shared" si="32"/>
        <v>0</v>
      </c>
      <c r="AQ46" s="35">
        <f t="shared" si="32"/>
        <v>0</v>
      </c>
      <c r="AR46" s="35">
        <f t="shared" si="33"/>
        <v>0</v>
      </c>
      <c r="AS46" s="35">
        <f t="shared" si="33"/>
        <v>0</v>
      </c>
      <c r="AT46" s="35">
        <f t="shared" si="33"/>
        <v>0</v>
      </c>
      <c r="AU46" s="35">
        <f t="shared" si="33"/>
        <v>0</v>
      </c>
      <c r="AV46" s="35">
        <f t="shared" si="33"/>
        <v>0</v>
      </c>
      <c r="AW46" s="35">
        <f t="shared" si="33"/>
        <v>0</v>
      </c>
      <c r="AX46" s="35">
        <f t="shared" si="33"/>
        <v>0</v>
      </c>
      <c r="AY46" s="35">
        <f t="shared" si="33"/>
        <v>0</v>
      </c>
      <c r="BA46" s="35">
        <f t="shared" si="34"/>
        <v>0</v>
      </c>
      <c r="BB46" s="35">
        <f t="shared" si="34"/>
        <v>0</v>
      </c>
      <c r="BC46" s="35">
        <f t="shared" si="34"/>
        <v>0</v>
      </c>
      <c r="BD46" s="35">
        <f t="shared" si="34"/>
        <v>0</v>
      </c>
      <c r="BE46" s="35">
        <f t="shared" si="34"/>
        <v>0</v>
      </c>
      <c r="BF46" s="35">
        <f t="shared" si="34"/>
        <v>0</v>
      </c>
      <c r="BH46" s="47">
        <f t="shared" si="40"/>
        <v>0</v>
      </c>
      <c r="BI46" s="6"/>
    </row>
    <row r="47" ht="15" spans="1:64">
      <c r="A47" s="40" t="s">
        <v>10552</v>
      </c>
      <c r="B47" s="33">
        <f t="shared" si="0"/>
        <v>0</v>
      </c>
      <c r="C47" s="41" t="s">
        <v>10553</v>
      </c>
      <c r="D47" s="95">
        <f t="shared" si="1"/>
        <v>0</v>
      </c>
      <c r="E47" s="35">
        <f t="shared" si="2"/>
        <v>0</v>
      </c>
      <c r="F47" s="43">
        <f t="shared" si="3"/>
        <v>0</v>
      </c>
      <c r="G47" s="106">
        <f t="shared" si="4"/>
        <v>0</v>
      </c>
      <c r="H47" s="44">
        <f t="shared" si="35"/>
        <v>0</v>
      </c>
      <c r="I47" s="44">
        <f t="shared" si="36"/>
        <v>0</v>
      </c>
      <c r="J47" s="44">
        <f t="shared" si="37"/>
        <v>0</v>
      </c>
      <c r="K47" s="42">
        <v>0</v>
      </c>
      <c r="L47" s="35">
        <f t="shared" si="26"/>
        <v>0</v>
      </c>
      <c r="M47" s="35">
        <f t="shared" si="26"/>
        <v>0</v>
      </c>
      <c r="N47" s="44">
        <f t="shared" si="38"/>
        <v>0</v>
      </c>
      <c r="O47" s="35">
        <f t="shared" si="27"/>
        <v>0</v>
      </c>
      <c r="P47" s="35">
        <f t="shared" si="27"/>
        <v>0</v>
      </c>
      <c r="Q47" s="35">
        <f t="shared" si="27"/>
        <v>0</v>
      </c>
      <c r="R47" s="95">
        <f t="shared" si="10"/>
        <v>0</v>
      </c>
      <c r="S47" s="35">
        <f t="shared" si="19"/>
        <v>0</v>
      </c>
      <c r="T47" s="28">
        <f t="shared" si="11"/>
        <v>0</v>
      </c>
      <c r="U47" s="28">
        <f t="shared" si="12"/>
        <v>0</v>
      </c>
      <c r="V47" s="42">
        <v>0</v>
      </c>
      <c r="W47" s="42">
        <v>0</v>
      </c>
      <c r="X47" s="42">
        <v>0</v>
      </c>
      <c r="Y47" s="44">
        <f t="shared" si="39"/>
        <v>0</v>
      </c>
      <c r="Z47" s="35">
        <f t="shared" si="14"/>
        <v>0</v>
      </c>
      <c r="AA47" s="35">
        <f t="shared" si="20"/>
        <v>0</v>
      </c>
      <c r="AB47" s="42">
        <v>0</v>
      </c>
      <c r="AC47" s="35">
        <f t="shared" si="21"/>
        <v>0</v>
      </c>
      <c r="AD47" s="35">
        <f t="shared" si="28"/>
        <v>0</v>
      </c>
      <c r="AE47" s="35">
        <f t="shared" si="28"/>
        <v>0</v>
      </c>
      <c r="AF47" s="35">
        <f t="shared" si="28"/>
        <v>0</v>
      </c>
      <c r="AH47" s="35">
        <f t="shared" si="32"/>
        <v>0</v>
      </c>
      <c r="AI47" s="35">
        <f t="shared" si="32"/>
        <v>0</v>
      </c>
      <c r="AJ47" s="35">
        <f t="shared" si="32"/>
        <v>0</v>
      </c>
      <c r="AK47" s="35">
        <f t="shared" si="32"/>
        <v>0</v>
      </c>
      <c r="AL47" s="35">
        <f t="shared" si="32"/>
        <v>0</v>
      </c>
      <c r="AM47" s="35">
        <f t="shared" si="32"/>
        <v>0</v>
      </c>
      <c r="AN47" s="35">
        <f t="shared" si="32"/>
        <v>0</v>
      </c>
      <c r="AO47" s="35">
        <f t="shared" si="32"/>
        <v>0</v>
      </c>
      <c r="AP47" s="35">
        <f t="shared" si="32"/>
        <v>0</v>
      </c>
      <c r="AQ47" s="35">
        <f t="shared" si="32"/>
        <v>0</v>
      </c>
      <c r="AR47" s="35">
        <f t="shared" si="33"/>
        <v>0</v>
      </c>
      <c r="AS47" s="35">
        <f t="shared" si="33"/>
        <v>0</v>
      </c>
      <c r="AT47" s="35">
        <f t="shared" si="33"/>
        <v>0</v>
      </c>
      <c r="AU47" s="35">
        <f t="shared" si="33"/>
        <v>0</v>
      </c>
      <c r="AV47" s="35">
        <f t="shared" si="33"/>
        <v>0</v>
      </c>
      <c r="AW47" s="35">
        <f t="shared" si="33"/>
        <v>0</v>
      </c>
      <c r="AX47" s="35">
        <f t="shared" si="33"/>
        <v>0</v>
      </c>
      <c r="AY47" s="35">
        <f t="shared" si="33"/>
        <v>0</v>
      </c>
      <c r="BA47" s="35">
        <f t="shared" si="34"/>
        <v>0</v>
      </c>
      <c r="BB47" s="35">
        <f t="shared" si="34"/>
        <v>0</v>
      </c>
      <c r="BC47" s="35">
        <f t="shared" si="34"/>
        <v>0</v>
      </c>
      <c r="BD47" s="35">
        <f t="shared" si="34"/>
        <v>0</v>
      </c>
      <c r="BE47" s="35">
        <f t="shared" si="34"/>
        <v>0</v>
      </c>
      <c r="BF47" s="35">
        <f t="shared" si="34"/>
        <v>0</v>
      </c>
      <c r="BH47" s="47">
        <f t="shared" si="40"/>
        <v>0</v>
      </c>
      <c r="BI47" s="6"/>
    </row>
    <row r="48" ht="15" spans="1:64">
      <c r="A48" s="40" t="s">
        <v>10554</v>
      </c>
      <c r="B48" s="33">
        <f t="shared" si="0"/>
        <v>0</v>
      </c>
      <c r="C48" s="41" t="s">
        <v>10555</v>
      </c>
      <c r="D48" s="95">
        <f t="shared" si="1"/>
        <v>0</v>
      </c>
      <c r="E48" s="35">
        <f t="shared" si="2"/>
        <v>0</v>
      </c>
      <c r="F48" s="43">
        <f t="shared" si="3"/>
        <v>0</v>
      </c>
      <c r="G48" s="106">
        <f t="shared" si="4"/>
        <v>0</v>
      </c>
      <c r="H48" s="44">
        <f t="shared" si="35"/>
        <v>0</v>
      </c>
      <c r="I48" s="44">
        <f t="shared" si="36"/>
        <v>0</v>
      </c>
      <c r="J48" s="44">
        <f t="shared" si="37"/>
        <v>0</v>
      </c>
      <c r="K48" s="42">
        <v>0</v>
      </c>
      <c r="L48" s="35">
        <f t="shared" ref="L48:M67" si="41">SUMPRODUCT(L$374:L$599*(LEFT($A$374:$A$599,LEN($A48))=$A48))</f>
        <v>0</v>
      </c>
      <c r="M48" s="35">
        <f t="shared" si="41"/>
        <v>0</v>
      </c>
      <c r="N48" s="44">
        <f t="shared" si="38"/>
        <v>0</v>
      </c>
      <c r="O48" s="35">
        <f t="shared" ref="O48:Q67" si="42">SUMPRODUCT(O$374:O$599*(LEFT($A$374:$A$599,LEN($A48))=$A48))</f>
        <v>0</v>
      </c>
      <c r="P48" s="35">
        <f t="shared" si="42"/>
        <v>0</v>
      </c>
      <c r="Q48" s="35">
        <f t="shared" si="42"/>
        <v>0</v>
      </c>
      <c r="R48" s="95">
        <f t="shared" si="10"/>
        <v>0</v>
      </c>
      <c r="S48" s="35">
        <f t="shared" si="19"/>
        <v>0</v>
      </c>
      <c r="T48" s="28">
        <f t="shared" si="11"/>
        <v>0</v>
      </c>
      <c r="U48" s="28">
        <f t="shared" si="12"/>
        <v>0</v>
      </c>
      <c r="V48" s="42">
        <v>0</v>
      </c>
      <c r="W48" s="42">
        <v>0</v>
      </c>
      <c r="X48" s="42">
        <v>0</v>
      </c>
      <c r="Y48" s="44">
        <f t="shared" si="39"/>
        <v>0</v>
      </c>
      <c r="Z48" s="35">
        <f t="shared" si="14"/>
        <v>0</v>
      </c>
      <c r="AA48" s="35">
        <f t="shared" si="20"/>
        <v>0</v>
      </c>
      <c r="AB48" s="42">
        <v>0</v>
      </c>
      <c r="AC48" s="35">
        <f t="shared" si="21"/>
        <v>0</v>
      </c>
      <c r="AD48" s="35">
        <f t="shared" ref="AD48:AF67" si="43">SUMPRODUCT(AD$374:AD$599*(LEFT($A$374:$A$599,LEN($A48))=$A48))</f>
        <v>0</v>
      </c>
      <c r="AE48" s="35">
        <f t="shared" si="43"/>
        <v>0</v>
      </c>
      <c r="AF48" s="35">
        <f t="shared" si="43"/>
        <v>0</v>
      </c>
      <c r="AH48" s="35">
        <f t="shared" ref="AH48:AQ57" si="44">SUMPRODUCT(AH$374:AH$599*(LEFT($A$374:$A$599,LEN($A48))=$A48))</f>
        <v>0</v>
      </c>
      <c r="AI48" s="35">
        <f t="shared" si="44"/>
        <v>0</v>
      </c>
      <c r="AJ48" s="35">
        <f t="shared" si="44"/>
        <v>0</v>
      </c>
      <c r="AK48" s="35">
        <f t="shared" si="44"/>
        <v>0</v>
      </c>
      <c r="AL48" s="35">
        <f t="shared" si="44"/>
        <v>0</v>
      </c>
      <c r="AM48" s="35">
        <f t="shared" si="44"/>
        <v>0</v>
      </c>
      <c r="AN48" s="35">
        <f t="shared" si="44"/>
        <v>0</v>
      </c>
      <c r="AO48" s="35">
        <f t="shared" si="44"/>
        <v>0</v>
      </c>
      <c r="AP48" s="35">
        <f t="shared" si="44"/>
        <v>0</v>
      </c>
      <c r="AQ48" s="35">
        <f t="shared" si="44"/>
        <v>0</v>
      </c>
      <c r="AR48" s="35">
        <f t="shared" ref="AR48:AY57" si="45">SUMPRODUCT(AR$374:AR$599*(LEFT($A$374:$A$599,LEN($A48))=$A48))</f>
        <v>0</v>
      </c>
      <c r="AS48" s="35">
        <f t="shared" si="45"/>
        <v>0</v>
      </c>
      <c r="AT48" s="35">
        <f t="shared" si="45"/>
        <v>0</v>
      </c>
      <c r="AU48" s="35">
        <f t="shared" si="45"/>
        <v>0</v>
      </c>
      <c r="AV48" s="35">
        <f t="shared" si="45"/>
        <v>0</v>
      </c>
      <c r="AW48" s="35">
        <f t="shared" si="45"/>
        <v>0</v>
      </c>
      <c r="AX48" s="35">
        <f t="shared" si="45"/>
        <v>0</v>
      </c>
      <c r="AY48" s="35">
        <f t="shared" si="45"/>
        <v>0</v>
      </c>
      <c r="BA48" s="35">
        <f t="shared" ref="BA48:BF57" si="46">SUMPRODUCT(BA$374:BA$599*(LEFT($A$374:$A$599,LEN($A48))=$A48))</f>
        <v>0</v>
      </c>
      <c r="BB48" s="35">
        <f t="shared" si="46"/>
        <v>0</v>
      </c>
      <c r="BC48" s="35">
        <f t="shared" si="46"/>
        <v>0</v>
      </c>
      <c r="BD48" s="35">
        <f t="shared" si="46"/>
        <v>0</v>
      </c>
      <c r="BE48" s="35">
        <f t="shared" si="46"/>
        <v>0</v>
      </c>
      <c r="BF48" s="35">
        <f t="shared" si="46"/>
        <v>0</v>
      </c>
      <c r="BH48" s="47">
        <f t="shared" si="40"/>
        <v>0</v>
      </c>
      <c r="BI48" s="18"/>
    </row>
    <row r="49" ht="15" spans="1:61">
      <c r="A49" s="50" t="s">
        <v>10556</v>
      </c>
      <c r="B49" s="33">
        <f t="shared" si="0"/>
        <v>0</v>
      </c>
      <c r="C49" s="41" t="s">
        <v>10557</v>
      </c>
      <c r="D49" s="95">
        <f t="shared" si="1"/>
        <v>0</v>
      </c>
      <c r="E49" s="35">
        <f t="shared" si="2"/>
        <v>0</v>
      </c>
      <c r="F49" s="43">
        <f t="shared" si="3"/>
        <v>0</v>
      </c>
      <c r="G49" s="106">
        <f t="shared" si="4"/>
        <v>0</v>
      </c>
      <c r="H49" s="44">
        <f t="shared" si="35"/>
        <v>0</v>
      </c>
      <c r="I49" s="44">
        <f t="shared" si="36"/>
        <v>0</v>
      </c>
      <c r="J49" s="44">
        <f t="shared" si="37"/>
        <v>0</v>
      </c>
      <c r="K49" s="42">
        <v>0</v>
      </c>
      <c r="L49" s="35">
        <f t="shared" si="41"/>
        <v>0</v>
      </c>
      <c r="M49" s="35">
        <f t="shared" si="41"/>
        <v>0</v>
      </c>
      <c r="N49" s="44">
        <f t="shared" si="38"/>
        <v>0</v>
      </c>
      <c r="O49" s="35">
        <f t="shared" si="42"/>
        <v>0</v>
      </c>
      <c r="P49" s="35">
        <f t="shared" si="42"/>
        <v>0</v>
      </c>
      <c r="Q49" s="35">
        <f t="shared" si="42"/>
        <v>0</v>
      </c>
      <c r="R49" s="95">
        <f t="shared" si="10"/>
        <v>0</v>
      </c>
      <c r="S49" s="35">
        <f t="shared" si="19"/>
        <v>0</v>
      </c>
      <c r="T49" s="28">
        <f t="shared" si="11"/>
        <v>0</v>
      </c>
      <c r="U49" s="28">
        <f t="shared" si="12"/>
        <v>0</v>
      </c>
      <c r="V49" s="42">
        <v>0</v>
      </c>
      <c r="W49" s="42">
        <v>0</v>
      </c>
      <c r="X49" s="42">
        <v>0</v>
      </c>
      <c r="Y49" s="44">
        <f t="shared" si="39"/>
        <v>0</v>
      </c>
      <c r="Z49" s="35">
        <f t="shared" si="14"/>
        <v>0</v>
      </c>
      <c r="AA49" s="35">
        <f t="shared" si="20"/>
        <v>0</v>
      </c>
      <c r="AB49" s="42">
        <v>0</v>
      </c>
      <c r="AC49" s="35">
        <f t="shared" si="21"/>
        <v>0</v>
      </c>
      <c r="AD49" s="35">
        <f t="shared" si="43"/>
        <v>0</v>
      </c>
      <c r="AE49" s="35">
        <f t="shared" si="43"/>
        <v>0</v>
      </c>
      <c r="AF49" s="35">
        <f t="shared" si="43"/>
        <v>0</v>
      </c>
      <c r="AH49" s="35">
        <f t="shared" si="44"/>
        <v>0</v>
      </c>
      <c r="AI49" s="35">
        <f t="shared" si="44"/>
        <v>0</v>
      </c>
      <c r="AJ49" s="35">
        <f t="shared" si="44"/>
        <v>0</v>
      </c>
      <c r="AK49" s="35">
        <f t="shared" si="44"/>
        <v>0</v>
      </c>
      <c r="AL49" s="35">
        <f t="shared" si="44"/>
        <v>0</v>
      </c>
      <c r="AM49" s="35">
        <f t="shared" si="44"/>
        <v>0</v>
      </c>
      <c r="AN49" s="35">
        <f t="shared" si="44"/>
        <v>0</v>
      </c>
      <c r="AO49" s="35">
        <f t="shared" si="44"/>
        <v>0</v>
      </c>
      <c r="AP49" s="35">
        <f t="shared" si="44"/>
        <v>0</v>
      </c>
      <c r="AQ49" s="35">
        <f t="shared" si="44"/>
        <v>0</v>
      </c>
      <c r="AR49" s="35">
        <f t="shared" si="45"/>
        <v>0</v>
      </c>
      <c r="AS49" s="35">
        <f t="shared" si="45"/>
        <v>0</v>
      </c>
      <c r="AT49" s="35">
        <f t="shared" si="45"/>
        <v>0</v>
      </c>
      <c r="AU49" s="35">
        <f t="shared" si="45"/>
        <v>0</v>
      </c>
      <c r="AV49" s="35">
        <f t="shared" si="45"/>
        <v>0</v>
      </c>
      <c r="AW49" s="35">
        <f t="shared" si="45"/>
        <v>0</v>
      </c>
      <c r="AX49" s="35">
        <f t="shared" si="45"/>
        <v>0</v>
      </c>
      <c r="AY49" s="35">
        <f t="shared" si="45"/>
        <v>0</v>
      </c>
      <c r="BA49" s="35">
        <f t="shared" si="46"/>
        <v>0</v>
      </c>
      <c r="BB49" s="35">
        <f t="shared" si="46"/>
        <v>0</v>
      </c>
      <c r="BC49" s="35">
        <f t="shared" si="46"/>
        <v>0</v>
      </c>
      <c r="BD49" s="35">
        <f t="shared" si="46"/>
        <v>0</v>
      </c>
      <c r="BE49" s="35">
        <f t="shared" si="46"/>
        <v>0</v>
      </c>
      <c r="BF49" s="35">
        <f t="shared" si="46"/>
        <v>0</v>
      </c>
      <c r="BH49" s="47">
        <f t="shared" si="40"/>
        <v>0</v>
      </c>
      <c r="BI49" s="18"/>
    </row>
    <row r="50" ht="15" spans="1:61">
      <c r="A50" s="40" t="s">
        <v>10558</v>
      </c>
      <c r="B50" s="33">
        <f t="shared" si="0"/>
        <v>0</v>
      </c>
      <c r="C50" s="41" t="s">
        <v>10559</v>
      </c>
      <c r="D50" s="95">
        <f t="shared" si="1"/>
        <v>0</v>
      </c>
      <c r="E50" s="35">
        <f t="shared" si="2"/>
        <v>0</v>
      </c>
      <c r="F50" s="43">
        <f t="shared" si="3"/>
        <v>0</v>
      </c>
      <c r="G50" s="106">
        <f t="shared" si="4"/>
        <v>0</v>
      </c>
      <c r="H50" s="44">
        <f t="shared" si="35"/>
        <v>0</v>
      </c>
      <c r="I50" s="44">
        <f t="shared" si="36"/>
        <v>0</v>
      </c>
      <c r="J50" s="44">
        <f t="shared" si="37"/>
        <v>0</v>
      </c>
      <c r="K50" s="42">
        <v>0</v>
      </c>
      <c r="L50" s="35">
        <f t="shared" si="41"/>
        <v>0</v>
      </c>
      <c r="M50" s="35">
        <f t="shared" si="41"/>
        <v>0</v>
      </c>
      <c r="N50" s="44">
        <f t="shared" si="38"/>
        <v>0</v>
      </c>
      <c r="O50" s="35">
        <f t="shared" si="42"/>
        <v>0</v>
      </c>
      <c r="P50" s="35">
        <f t="shared" si="42"/>
        <v>0</v>
      </c>
      <c r="Q50" s="35">
        <f t="shared" si="42"/>
        <v>0</v>
      </c>
      <c r="R50" s="95">
        <f t="shared" si="10"/>
        <v>0</v>
      </c>
      <c r="S50" s="35">
        <f t="shared" si="19"/>
        <v>0</v>
      </c>
      <c r="T50" s="28">
        <f t="shared" si="11"/>
        <v>0</v>
      </c>
      <c r="U50" s="28">
        <f t="shared" si="12"/>
        <v>0</v>
      </c>
      <c r="V50" s="42">
        <v>0</v>
      </c>
      <c r="W50" s="42">
        <v>0</v>
      </c>
      <c r="X50" s="42">
        <v>0</v>
      </c>
      <c r="Y50" s="44">
        <f t="shared" si="39"/>
        <v>0</v>
      </c>
      <c r="Z50" s="35">
        <f t="shared" si="14"/>
        <v>0</v>
      </c>
      <c r="AA50" s="35">
        <f t="shared" si="20"/>
        <v>0</v>
      </c>
      <c r="AB50" s="42">
        <v>0</v>
      </c>
      <c r="AC50" s="35">
        <f t="shared" si="21"/>
        <v>0</v>
      </c>
      <c r="AD50" s="35">
        <f t="shared" si="43"/>
        <v>0</v>
      </c>
      <c r="AE50" s="35">
        <f t="shared" si="43"/>
        <v>0</v>
      </c>
      <c r="AF50" s="35">
        <f t="shared" si="43"/>
        <v>0</v>
      </c>
      <c r="AH50" s="35">
        <f t="shared" si="44"/>
        <v>0</v>
      </c>
      <c r="AI50" s="35">
        <f t="shared" si="44"/>
        <v>0</v>
      </c>
      <c r="AJ50" s="35">
        <f t="shared" si="44"/>
        <v>0</v>
      </c>
      <c r="AK50" s="35">
        <f t="shared" si="44"/>
        <v>0</v>
      </c>
      <c r="AL50" s="35">
        <f t="shared" si="44"/>
        <v>0</v>
      </c>
      <c r="AM50" s="35">
        <f t="shared" si="44"/>
        <v>0</v>
      </c>
      <c r="AN50" s="35">
        <f t="shared" si="44"/>
        <v>0</v>
      </c>
      <c r="AO50" s="35">
        <f t="shared" si="44"/>
        <v>0</v>
      </c>
      <c r="AP50" s="35">
        <f t="shared" si="44"/>
        <v>0</v>
      </c>
      <c r="AQ50" s="35">
        <f t="shared" si="44"/>
        <v>0</v>
      </c>
      <c r="AR50" s="35">
        <f t="shared" si="45"/>
        <v>0</v>
      </c>
      <c r="AS50" s="35">
        <f t="shared" si="45"/>
        <v>0</v>
      </c>
      <c r="AT50" s="35">
        <f t="shared" si="45"/>
        <v>0</v>
      </c>
      <c r="AU50" s="35">
        <f t="shared" si="45"/>
        <v>0</v>
      </c>
      <c r="AV50" s="35">
        <f t="shared" si="45"/>
        <v>0</v>
      </c>
      <c r="AW50" s="35">
        <f t="shared" si="45"/>
        <v>0</v>
      </c>
      <c r="AX50" s="35">
        <f t="shared" si="45"/>
        <v>0</v>
      </c>
      <c r="AY50" s="35">
        <f t="shared" si="45"/>
        <v>0</v>
      </c>
      <c r="BA50" s="35">
        <f t="shared" si="46"/>
        <v>0</v>
      </c>
      <c r="BB50" s="35">
        <f t="shared" si="46"/>
        <v>0</v>
      </c>
      <c r="BC50" s="35">
        <f t="shared" si="46"/>
        <v>0</v>
      </c>
      <c r="BD50" s="35">
        <f t="shared" si="46"/>
        <v>0</v>
      </c>
      <c r="BE50" s="35">
        <f t="shared" si="46"/>
        <v>0</v>
      </c>
      <c r="BF50" s="35">
        <f t="shared" si="46"/>
        <v>0</v>
      </c>
      <c r="BH50" s="47">
        <f t="shared" si="40"/>
        <v>0</v>
      </c>
      <c r="BI50" s="6"/>
    </row>
    <row r="51" ht="15" spans="1:61">
      <c r="A51" s="40" t="s">
        <v>10560</v>
      </c>
      <c r="B51" s="33">
        <f t="shared" si="0"/>
        <v>0</v>
      </c>
      <c r="C51" s="41" t="s">
        <v>10561</v>
      </c>
      <c r="D51" s="95">
        <f t="shared" si="1"/>
        <v>0</v>
      </c>
      <c r="E51" s="35">
        <f t="shared" si="2"/>
        <v>0</v>
      </c>
      <c r="F51" s="43">
        <f t="shared" si="3"/>
        <v>0</v>
      </c>
      <c r="G51" s="106">
        <f t="shared" si="4"/>
        <v>0</v>
      </c>
      <c r="H51" s="44">
        <f t="shared" si="35"/>
        <v>0</v>
      </c>
      <c r="I51" s="44">
        <f t="shared" si="36"/>
        <v>0</v>
      </c>
      <c r="J51" s="44">
        <f t="shared" si="37"/>
        <v>0</v>
      </c>
      <c r="K51" s="42">
        <v>0</v>
      </c>
      <c r="L51" s="35">
        <f t="shared" si="41"/>
        <v>0</v>
      </c>
      <c r="M51" s="35">
        <f t="shared" si="41"/>
        <v>0</v>
      </c>
      <c r="N51" s="44">
        <f t="shared" si="38"/>
        <v>0</v>
      </c>
      <c r="O51" s="35">
        <f t="shared" si="42"/>
        <v>0</v>
      </c>
      <c r="P51" s="35">
        <f t="shared" si="42"/>
        <v>0</v>
      </c>
      <c r="Q51" s="35">
        <f t="shared" si="42"/>
        <v>0</v>
      </c>
      <c r="R51" s="95">
        <f t="shared" si="10"/>
        <v>0</v>
      </c>
      <c r="S51" s="35">
        <f t="shared" si="19"/>
        <v>0</v>
      </c>
      <c r="T51" s="28">
        <f t="shared" si="11"/>
        <v>0</v>
      </c>
      <c r="U51" s="28">
        <f t="shared" si="12"/>
        <v>0</v>
      </c>
      <c r="V51" s="42">
        <v>0</v>
      </c>
      <c r="W51" s="42">
        <v>0</v>
      </c>
      <c r="X51" s="42">
        <v>0</v>
      </c>
      <c r="Y51" s="44">
        <f t="shared" si="39"/>
        <v>0</v>
      </c>
      <c r="Z51" s="35">
        <f t="shared" si="14"/>
        <v>0</v>
      </c>
      <c r="AA51" s="35">
        <f t="shared" si="20"/>
        <v>0</v>
      </c>
      <c r="AB51" s="42">
        <v>0</v>
      </c>
      <c r="AC51" s="35">
        <f t="shared" si="21"/>
        <v>0</v>
      </c>
      <c r="AD51" s="35">
        <f t="shared" si="43"/>
        <v>0</v>
      </c>
      <c r="AE51" s="35">
        <f t="shared" si="43"/>
        <v>0</v>
      </c>
      <c r="AF51" s="35">
        <f t="shared" si="43"/>
        <v>0</v>
      </c>
      <c r="AH51" s="35">
        <f t="shared" si="44"/>
        <v>0</v>
      </c>
      <c r="AI51" s="35">
        <f t="shared" si="44"/>
        <v>0</v>
      </c>
      <c r="AJ51" s="35">
        <f t="shared" si="44"/>
        <v>0</v>
      </c>
      <c r="AK51" s="35">
        <f t="shared" si="44"/>
        <v>0</v>
      </c>
      <c r="AL51" s="35">
        <f t="shared" si="44"/>
        <v>0</v>
      </c>
      <c r="AM51" s="35">
        <f t="shared" si="44"/>
        <v>0</v>
      </c>
      <c r="AN51" s="35">
        <f t="shared" si="44"/>
        <v>0</v>
      </c>
      <c r="AO51" s="35">
        <f t="shared" si="44"/>
        <v>0</v>
      </c>
      <c r="AP51" s="35">
        <f t="shared" si="44"/>
        <v>0</v>
      </c>
      <c r="AQ51" s="35">
        <f t="shared" si="44"/>
        <v>0</v>
      </c>
      <c r="AR51" s="35">
        <f t="shared" si="45"/>
        <v>0</v>
      </c>
      <c r="AS51" s="35">
        <f t="shared" si="45"/>
        <v>0</v>
      </c>
      <c r="AT51" s="35">
        <f t="shared" si="45"/>
        <v>0</v>
      </c>
      <c r="AU51" s="35">
        <f t="shared" si="45"/>
        <v>0</v>
      </c>
      <c r="AV51" s="35">
        <f t="shared" si="45"/>
        <v>0</v>
      </c>
      <c r="AW51" s="35">
        <f t="shared" si="45"/>
        <v>0</v>
      </c>
      <c r="AX51" s="35">
        <f t="shared" si="45"/>
        <v>0</v>
      </c>
      <c r="AY51" s="35">
        <f t="shared" si="45"/>
        <v>0</v>
      </c>
      <c r="BA51" s="35">
        <f t="shared" si="46"/>
        <v>0</v>
      </c>
      <c r="BB51" s="35">
        <f t="shared" si="46"/>
        <v>0</v>
      </c>
      <c r="BC51" s="35">
        <f t="shared" si="46"/>
        <v>0</v>
      </c>
      <c r="BD51" s="35">
        <f t="shared" si="46"/>
        <v>0</v>
      </c>
      <c r="BE51" s="35">
        <f t="shared" si="46"/>
        <v>0</v>
      </c>
      <c r="BF51" s="35">
        <f t="shared" si="46"/>
        <v>0</v>
      </c>
      <c r="BH51" s="47">
        <f t="shared" si="40"/>
        <v>0</v>
      </c>
      <c r="BI51" s="6"/>
    </row>
    <row r="52" ht="15" spans="1:61">
      <c r="A52" s="40" t="s">
        <v>10562</v>
      </c>
      <c r="B52" s="33">
        <f t="shared" si="0"/>
        <v>0</v>
      </c>
      <c r="C52" s="41" t="s">
        <v>10563</v>
      </c>
      <c r="D52" s="95">
        <f t="shared" si="1"/>
        <v>0</v>
      </c>
      <c r="E52" s="35">
        <f t="shared" si="2"/>
        <v>0</v>
      </c>
      <c r="F52" s="43">
        <f t="shared" si="3"/>
        <v>0</v>
      </c>
      <c r="G52" s="106">
        <f t="shared" si="4"/>
        <v>0</v>
      </c>
      <c r="H52" s="44">
        <f t="shared" si="35"/>
        <v>0</v>
      </c>
      <c r="I52" s="44">
        <f t="shared" si="36"/>
        <v>0</v>
      </c>
      <c r="J52" s="44">
        <f t="shared" si="37"/>
        <v>0</v>
      </c>
      <c r="K52" s="42">
        <v>0</v>
      </c>
      <c r="L52" s="35">
        <f t="shared" si="41"/>
        <v>0</v>
      </c>
      <c r="M52" s="35">
        <f t="shared" si="41"/>
        <v>0</v>
      </c>
      <c r="N52" s="44">
        <f t="shared" si="38"/>
        <v>0</v>
      </c>
      <c r="O52" s="35">
        <f t="shared" si="42"/>
        <v>0</v>
      </c>
      <c r="P52" s="35">
        <f t="shared" si="42"/>
        <v>0</v>
      </c>
      <c r="Q52" s="35">
        <f t="shared" si="42"/>
        <v>0</v>
      </c>
      <c r="R52" s="95">
        <f t="shared" si="10"/>
        <v>0</v>
      </c>
      <c r="S52" s="35">
        <f t="shared" si="19"/>
        <v>0</v>
      </c>
      <c r="T52" s="28">
        <f t="shared" si="11"/>
        <v>0</v>
      </c>
      <c r="U52" s="28">
        <f t="shared" si="12"/>
        <v>0</v>
      </c>
      <c r="V52" s="42">
        <v>0</v>
      </c>
      <c r="W52" s="42">
        <v>0</v>
      </c>
      <c r="X52" s="42">
        <v>0</v>
      </c>
      <c r="Y52" s="44">
        <f t="shared" si="39"/>
        <v>0</v>
      </c>
      <c r="Z52" s="35">
        <f t="shared" si="14"/>
        <v>0</v>
      </c>
      <c r="AA52" s="35">
        <f t="shared" si="20"/>
        <v>0</v>
      </c>
      <c r="AB52" s="42">
        <v>0</v>
      </c>
      <c r="AC52" s="35">
        <f t="shared" si="21"/>
        <v>0</v>
      </c>
      <c r="AD52" s="35">
        <f t="shared" si="43"/>
        <v>0</v>
      </c>
      <c r="AE52" s="35">
        <f t="shared" si="43"/>
        <v>0</v>
      </c>
      <c r="AF52" s="35">
        <f t="shared" si="43"/>
        <v>0</v>
      </c>
      <c r="AH52" s="35">
        <f t="shared" si="44"/>
        <v>0</v>
      </c>
      <c r="AI52" s="35">
        <f t="shared" si="44"/>
        <v>0</v>
      </c>
      <c r="AJ52" s="35">
        <f t="shared" si="44"/>
        <v>0</v>
      </c>
      <c r="AK52" s="35">
        <f t="shared" si="44"/>
        <v>0</v>
      </c>
      <c r="AL52" s="35">
        <f t="shared" si="44"/>
        <v>0</v>
      </c>
      <c r="AM52" s="35">
        <f t="shared" si="44"/>
        <v>0</v>
      </c>
      <c r="AN52" s="35">
        <f t="shared" si="44"/>
        <v>0</v>
      </c>
      <c r="AO52" s="35">
        <f t="shared" si="44"/>
        <v>0</v>
      </c>
      <c r="AP52" s="35">
        <f t="shared" si="44"/>
        <v>0</v>
      </c>
      <c r="AQ52" s="35">
        <f t="shared" si="44"/>
        <v>0</v>
      </c>
      <c r="AR52" s="35">
        <f t="shared" si="45"/>
        <v>0</v>
      </c>
      <c r="AS52" s="35">
        <f t="shared" si="45"/>
        <v>0</v>
      </c>
      <c r="AT52" s="35">
        <f t="shared" si="45"/>
        <v>0</v>
      </c>
      <c r="AU52" s="35">
        <f t="shared" si="45"/>
        <v>0</v>
      </c>
      <c r="AV52" s="35">
        <f t="shared" si="45"/>
        <v>0</v>
      </c>
      <c r="AW52" s="35">
        <f t="shared" si="45"/>
        <v>0</v>
      </c>
      <c r="AX52" s="35">
        <f t="shared" si="45"/>
        <v>0</v>
      </c>
      <c r="AY52" s="35">
        <f t="shared" si="45"/>
        <v>0</v>
      </c>
      <c r="BA52" s="35">
        <f t="shared" si="46"/>
        <v>0</v>
      </c>
      <c r="BB52" s="35">
        <f t="shared" si="46"/>
        <v>0</v>
      </c>
      <c r="BC52" s="35">
        <f t="shared" si="46"/>
        <v>0</v>
      </c>
      <c r="BD52" s="35">
        <f t="shared" si="46"/>
        <v>0</v>
      </c>
      <c r="BE52" s="35">
        <f t="shared" si="46"/>
        <v>0</v>
      </c>
      <c r="BF52" s="35">
        <f t="shared" si="46"/>
        <v>0</v>
      </c>
      <c r="BH52" s="47">
        <f t="shared" si="40"/>
        <v>0</v>
      </c>
      <c r="BI52" s="18"/>
    </row>
    <row r="53" ht="15" spans="1:61">
      <c r="A53" s="45" t="s">
        <v>10564</v>
      </c>
      <c r="B53" s="33">
        <f t="shared" si="0"/>
        <v>0</v>
      </c>
      <c r="C53" s="41" t="s">
        <v>10565</v>
      </c>
      <c r="D53" s="96">
        <f t="shared" si="1"/>
        <v>0</v>
      </c>
      <c r="E53" s="35">
        <f t="shared" si="2"/>
        <v>0</v>
      </c>
      <c r="F53" s="46">
        <f t="shared" si="3"/>
        <v>0</v>
      </c>
      <c r="G53" s="107">
        <f t="shared" si="4"/>
        <v>0</v>
      </c>
      <c r="H53" s="97">
        <f t="shared" si="35"/>
        <v>0</v>
      </c>
      <c r="I53" s="97">
        <f t="shared" si="36"/>
        <v>0</v>
      </c>
      <c r="J53" s="97">
        <f t="shared" si="37"/>
        <v>0</v>
      </c>
      <c r="K53" s="42">
        <v>0</v>
      </c>
      <c r="L53" s="35">
        <f t="shared" si="41"/>
        <v>0</v>
      </c>
      <c r="M53" s="35">
        <f t="shared" si="41"/>
        <v>0</v>
      </c>
      <c r="N53" s="97">
        <f t="shared" si="38"/>
        <v>0</v>
      </c>
      <c r="O53" s="35">
        <f t="shared" si="42"/>
        <v>0</v>
      </c>
      <c r="P53" s="35">
        <f t="shared" si="42"/>
        <v>0</v>
      </c>
      <c r="Q53" s="35">
        <f t="shared" si="42"/>
        <v>0</v>
      </c>
      <c r="R53" s="96">
        <f t="shared" si="10"/>
        <v>0</v>
      </c>
      <c r="S53" s="35">
        <f t="shared" si="19"/>
        <v>0</v>
      </c>
      <c r="T53" s="28">
        <f t="shared" si="11"/>
        <v>0</v>
      </c>
      <c r="U53" s="28">
        <f t="shared" si="12"/>
        <v>0</v>
      </c>
      <c r="V53" s="51">
        <v>0</v>
      </c>
      <c r="W53" s="51">
        <v>0</v>
      </c>
      <c r="X53" s="51">
        <v>0</v>
      </c>
      <c r="Y53" s="44">
        <f t="shared" si="39"/>
        <v>0</v>
      </c>
      <c r="Z53" s="35">
        <f t="shared" si="14"/>
        <v>0</v>
      </c>
      <c r="AA53" s="35">
        <f t="shared" si="20"/>
        <v>0</v>
      </c>
      <c r="AB53" s="42">
        <v>0</v>
      </c>
      <c r="AC53" s="35">
        <f t="shared" si="21"/>
        <v>0</v>
      </c>
      <c r="AD53" s="35">
        <f t="shared" si="43"/>
        <v>0</v>
      </c>
      <c r="AE53" s="35">
        <f t="shared" si="43"/>
        <v>0</v>
      </c>
      <c r="AF53" s="35">
        <f t="shared" si="43"/>
        <v>0</v>
      </c>
      <c r="AH53" s="35">
        <f t="shared" si="44"/>
        <v>0</v>
      </c>
      <c r="AI53" s="35">
        <f t="shared" si="44"/>
        <v>0</v>
      </c>
      <c r="AJ53" s="35">
        <f t="shared" si="44"/>
        <v>0</v>
      </c>
      <c r="AK53" s="35">
        <f t="shared" si="44"/>
        <v>0</v>
      </c>
      <c r="AL53" s="35">
        <f t="shared" si="44"/>
        <v>0</v>
      </c>
      <c r="AM53" s="35">
        <f t="shared" si="44"/>
        <v>0</v>
      </c>
      <c r="AN53" s="35">
        <f t="shared" si="44"/>
        <v>0</v>
      </c>
      <c r="AO53" s="35">
        <f t="shared" si="44"/>
        <v>0</v>
      </c>
      <c r="AP53" s="35">
        <f t="shared" si="44"/>
        <v>0</v>
      </c>
      <c r="AQ53" s="35">
        <f t="shared" si="44"/>
        <v>0</v>
      </c>
      <c r="AR53" s="35">
        <f t="shared" si="45"/>
        <v>0</v>
      </c>
      <c r="AS53" s="35">
        <f t="shared" si="45"/>
        <v>0</v>
      </c>
      <c r="AT53" s="35">
        <f t="shared" si="45"/>
        <v>0</v>
      </c>
      <c r="AU53" s="35">
        <f t="shared" si="45"/>
        <v>0</v>
      </c>
      <c r="AV53" s="35">
        <f t="shared" si="45"/>
        <v>0</v>
      </c>
      <c r="AW53" s="35">
        <f t="shared" si="45"/>
        <v>0</v>
      </c>
      <c r="AX53" s="35">
        <f t="shared" si="45"/>
        <v>0</v>
      </c>
      <c r="AY53" s="35">
        <f t="shared" si="45"/>
        <v>0</v>
      </c>
      <c r="BA53" s="35">
        <f t="shared" si="46"/>
        <v>0</v>
      </c>
      <c r="BB53" s="35">
        <f t="shared" si="46"/>
        <v>0</v>
      </c>
      <c r="BC53" s="35">
        <f t="shared" si="46"/>
        <v>0</v>
      </c>
      <c r="BD53" s="35">
        <f t="shared" si="46"/>
        <v>0</v>
      </c>
      <c r="BE53" s="35">
        <f t="shared" si="46"/>
        <v>0</v>
      </c>
      <c r="BF53" s="35">
        <f t="shared" si="46"/>
        <v>0</v>
      </c>
      <c r="BH53" s="47">
        <f t="shared" si="40"/>
        <v>0</v>
      </c>
      <c r="BI53" s="18"/>
    </row>
    <row r="54" ht="15" spans="1:61">
      <c r="A54" s="45" t="s">
        <v>10566</v>
      </c>
      <c r="B54" s="33">
        <f t="shared" si="0"/>
        <v>0</v>
      </c>
      <c r="C54" s="41" t="s">
        <v>10567</v>
      </c>
      <c r="D54" s="96">
        <f t="shared" si="1"/>
        <v>0</v>
      </c>
      <c r="E54" s="35">
        <f t="shared" si="2"/>
        <v>0</v>
      </c>
      <c r="F54" s="46">
        <f t="shared" si="3"/>
        <v>0</v>
      </c>
      <c r="G54" s="107">
        <f t="shared" si="4"/>
        <v>0</v>
      </c>
      <c r="H54" s="97">
        <f t="shared" si="35"/>
        <v>0</v>
      </c>
      <c r="I54" s="97">
        <f t="shared" si="36"/>
        <v>0</v>
      </c>
      <c r="J54" s="97">
        <f t="shared" si="37"/>
        <v>0</v>
      </c>
      <c r="K54" s="42">
        <v>0</v>
      </c>
      <c r="L54" s="35">
        <f t="shared" si="41"/>
        <v>0</v>
      </c>
      <c r="M54" s="35">
        <f t="shared" si="41"/>
        <v>0</v>
      </c>
      <c r="N54" s="97">
        <f t="shared" si="38"/>
        <v>0</v>
      </c>
      <c r="O54" s="35">
        <f t="shared" si="42"/>
        <v>0</v>
      </c>
      <c r="P54" s="35">
        <f t="shared" si="42"/>
        <v>0</v>
      </c>
      <c r="Q54" s="35">
        <f t="shared" si="42"/>
        <v>0</v>
      </c>
      <c r="R54" s="96">
        <f t="shared" si="10"/>
        <v>0</v>
      </c>
      <c r="S54" s="35">
        <f t="shared" si="19"/>
        <v>0</v>
      </c>
      <c r="T54" s="28">
        <f t="shared" si="11"/>
        <v>0</v>
      </c>
      <c r="U54" s="28">
        <f t="shared" si="12"/>
        <v>0</v>
      </c>
      <c r="V54" s="51">
        <v>0</v>
      </c>
      <c r="W54" s="51">
        <v>0</v>
      </c>
      <c r="X54" s="51">
        <v>0</v>
      </c>
      <c r="Y54" s="44">
        <f t="shared" si="39"/>
        <v>0</v>
      </c>
      <c r="Z54" s="35">
        <f t="shared" si="14"/>
        <v>0</v>
      </c>
      <c r="AA54" s="35">
        <f t="shared" si="20"/>
        <v>0</v>
      </c>
      <c r="AB54" s="42">
        <v>0</v>
      </c>
      <c r="AC54" s="35">
        <f t="shared" si="21"/>
        <v>0</v>
      </c>
      <c r="AD54" s="35">
        <f t="shared" si="43"/>
        <v>0</v>
      </c>
      <c r="AE54" s="35">
        <f t="shared" si="43"/>
        <v>0</v>
      </c>
      <c r="AF54" s="35">
        <f t="shared" si="43"/>
        <v>0</v>
      </c>
      <c r="AH54" s="35">
        <f t="shared" si="44"/>
        <v>0</v>
      </c>
      <c r="AI54" s="35">
        <f t="shared" si="44"/>
        <v>0</v>
      </c>
      <c r="AJ54" s="35">
        <f t="shared" si="44"/>
        <v>0</v>
      </c>
      <c r="AK54" s="35">
        <f t="shared" si="44"/>
        <v>0</v>
      </c>
      <c r="AL54" s="35">
        <f t="shared" si="44"/>
        <v>0</v>
      </c>
      <c r="AM54" s="35">
        <f t="shared" si="44"/>
        <v>0</v>
      </c>
      <c r="AN54" s="35">
        <f t="shared" si="44"/>
        <v>0</v>
      </c>
      <c r="AO54" s="35">
        <f t="shared" si="44"/>
        <v>0</v>
      </c>
      <c r="AP54" s="35">
        <f t="shared" si="44"/>
        <v>0</v>
      </c>
      <c r="AQ54" s="35">
        <f t="shared" si="44"/>
        <v>0</v>
      </c>
      <c r="AR54" s="35">
        <f t="shared" si="45"/>
        <v>0</v>
      </c>
      <c r="AS54" s="35">
        <f t="shared" si="45"/>
        <v>0</v>
      </c>
      <c r="AT54" s="35">
        <f t="shared" si="45"/>
        <v>0</v>
      </c>
      <c r="AU54" s="35">
        <f t="shared" si="45"/>
        <v>0</v>
      </c>
      <c r="AV54" s="35">
        <f t="shared" si="45"/>
        <v>0</v>
      </c>
      <c r="AW54" s="35">
        <f t="shared" si="45"/>
        <v>0</v>
      </c>
      <c r="AX54" s="35">
        <f t="shared" si="45"/>
        <v>0</v>
      </c>
      <c r="AY54" s="35">
        <f t="shared" si="45"/>
        <v>0</v>
      </c>
      <c r="BA54" s="35">
        <f t="shared" si="46"/>
        <v>0</v>
      </c>
      <c r="BB54" s="35">
        <f t="shared" si="46"/>
        <v>0</v>
      </c>
      <c r="BC54" s="35">
        <f t="shared" si="46"/>
        <v>0</v>
      </c>
      <c r="BD54" s="35">
        <f t="shared" si="46"/>
        <v>0</v>
      </c>
      <c r="BE54" s="35">
        <f t="shared" si="46"/>
        <v>0</v>
      </c>
      <c r="BF54" s="35">
        <f t="shared" si="46"/>
        <v>0</v>
      </c>
      <c r="BH54" s="47">
        <f t="shared" si="40"/>
        <v>0</v>
      </c>
      <c r="BI54" s="6"/>
    </row>
    <row r="55" ht="15" spans="1:61">
      <c r="A55" s="45" t="s">
        <v>10568</v>
      </c>
      <c r="B55" s="33">
        <f t="shared" si="0"/>
        <v>0</v>
      </c>
      <c r="C55" s="41" t="s">
        <v>10569</v>
      </c>
      <c r="D55" s="96">
        <f t="shared" si="1"/>
        <v>0</v>
      </c>
      <c r="E55" s="35">
        <f t="shared" si="2"/>
        <v>0</v>
      </c>
      <c r="F55" s="46">
        <f t="shared" si="3"/>
        <v>0</v>
      </c>
      <c r="G55" s="107">
        <f t="shared" si="4"/>
        <v>0</v>
      </c>
      <c r="H55" s="97">
        <f t="shared" si="35"/>
        <v>0</v>
      </c>
      <c r="I55" s="97">
        <f t="shared" si="36"/>
        <v>0</v>
      </c>
      <c r="J55" s="97">
        <f t="shared" si="37"/>
        <v>0</v>
      </c>
      <c r="K55" s="42">
        <v>0</v>
      </c>
      <c r="L55" s="35">
        <f t="shared" si="41"/>
        <v>0</v>
      </c>
      <c r="M55" s="35">
        <f t="shared" si="41"/>
        <v>0</v>
      </c>
      <c r="N55" s="97">
        <f t="shared" si="38"/>
        <v>0</v>
      </c>
      <c r="O55" s="35">
        <f t="shared" si="42"/>
        <v>0</v>
      </c>
      <c r="P55" s="35">
        <f t="shared" si="42"/>
        <v>0</v>
      </c>
      <c r="Q55" s="35">
        <f t="shared" si="42"/>
        <v>0</v>
      </c>
      <c r="R55" s="96">
        <f t="shared" si="10"/>
        <v>0</v>
      </c>
      <c r="S55" s="35">
        <f t="shared" si="19"/>
        <v>0</v>
      </c>
      <c r="T55" s="28">
        <f t="shared" si="11"/>
        <v>0</v>
      </c>
      <c r="U55" s="28">
        <f t="shared" si="12"/>
        <v>0</v>
      </c>
      <c r="V55" s="51">
        <v>0</v>
      </c>
      <c r="W55" s="51">
        <v>0</v>
      </c>
      <c r="X55" s="51">
        <v>0</v>
      </c>
      <c r="Y55" s="44">
        <f t="shared" si="39"/>
        <v>0</v>
      </c>
      <c r="Z55" s="35">
        <f t="shared" si="14"/>
        <v>0</v>
      </c>
      <c r="AA55" s="35">
        <f t="shared" si="20"/>
        <v>0</v>
      </c>
      <c r="AB55" s="42">
        <v>0</v>
      </c>
      <c r="AC55" s="35">
        <f t="shared" si="21"/>
        <v>0</v>
      </c>
      <c r="AD55" s="35">
        <f t="shared" si="43"/>
        <v>0</v>
      </c>
      <c r="AE55" s="35">
        <f t="shared" si="43"/>
        <v>0</v>
      </c>
      <c r="AF55" s="35">
        <f t="shared" si="43"/>
        <v>0</v>
      </c>
      <c r="AH55" s="35">
        <f t="shared" si="44"/>
        <v>0</v>
      </c>
      <c r="AI55" s="35">
        <f t="shared" si="44"/>
        <v>0</v>
      </c>
      <c r="AJ55" s="35">
        <f t="shared" si="44"/>
        <v>0</v>
      </c>
      <c r="AK55" s="35">
        <f t="shared" si="44"/>
        <v>0</v>
      </c>
      <c r="AL55" s="35">
        <f t="shared" si="44"/>
        <v>0</v>
      </c>
      <c r="AM55" s="35">
        <f t="shared" si="44"/>
        <v>0</v>
      </c>
      <c r="AN55" s="35">
        <f t="shared" si="44"/>
        <v>0</v>
      </c>
      <c r="AO55" s="35">
        <f t="shared" si="44"/>
        <v>0</v>
      </c>
      <c r="AP55" s="35">
        <f t="shared" si="44"/>
        <v>0</v>
      </c>
      <c r="AQ55" s="35">
        <f t="shared" si="44"/>
        <v>0</v>
      </c>
      <c r="AR55" s="35">
        <f t="shared" si="45"/>
        <v>0</v>
      </c>
      <c r="AS55" s="35">
        <f t="shared" si="45"/>
        <v>0</v>
      </c>
      <c r="AT55" s="35">
        <f t="shared" si="45"/>
        <v>0</v>
      </c>
      <c r="AU55" s="35">
        <f t="shared" si="45"/>
        <v>0</v>
      </c>
      <c r="AV55" s="35">
        <f t="shared" si="45"/>
        <v>0</v>
      </c>
      <c r="AW55" s="35">
        <f t="shared" si="45"/>
        <v>0</v>
      </c>
      <c r="AX55" s="35">
        <f t="shared" si="45"/>
        <v>0</v>
      </c>
      <c r="AY55" s="35">
        <f t="shared" si="45"/>
        <v>0</v>
      </c>
      <c r="BA55" s="35">
        <f t="shared" si="46"/>
        <v>0</v>
      </c>
      <c r="BB55" s="35">
        <f t="shared" si="46"/>
        <v>0</v>
      </c>
      <c r="BC55" s="35">
        <f t="shared" si="46"/>
        <v>0</v>
      </c>
      <c r="BD55" s="35">
        <f t="shared" si="46"/>
        <v>0</v>
      </c>
      <c r="BE55" s="35">
        <f t="shared" si="46"/>
        <v>0</v>
      </c>
      <c r="BF55" s="35">
        <f t="shared" si="46"/>
        <v>0</v>
      </c>
      <c r="BH55" s="47">
        <f t="shared" si="40"/>
        <v>0</v>
      </c>
      <c r="BI55" s="6"/>
    </row>
    <row r="56" ht="15" spans="1:61">
      <c r="A56" s="45" t="s">
        <v>10570</v>
      </c>
      <c r="B56" s="33">
        <f t="shared" si="0"/>
        <v>0</v>
      </c>
      <c r="C56" s="41" t="s">
        <v>10571</v>
      </c>
      <c r="D56" s="96">
        <f t="shared" si="1"/>
        <v>0</v>
      </c>
      <c r="E56" s="35">
        <f t="shared" si="2"/>
        <v>0</v>
      </c>
      <c r="F56" s="46">
        <f t="shared" si="3"/>
        <v>0</v>
      </c>
      <c r="G56" s="107">
        <f t="shared" si="4"/>
        <v>0</v>
      </c>
      <c r="H56" s="97">
        <f t="shared" si="35"/>
        <v>0</v>
      </c>
      <c r="I56" s="97">
        <f t="shared" si="36"/>
        <v>0</v>
      </c>
      <c r="J56" s="97">
        <f t="shared" si="37"/>
        <v>0</v>
      </c>
      <c r="K56" s="42">
        <v>0</v>
      </c>
      <c r="L56" s="35">
        <f t="shared" si="41"/>
        <v>0</v>
      </c>
      <c r="M56" s="35">
        <f t="shared" si="41"/>
        <v>0</v>
      </c>
      <c r="N56" s="97">
        <f t="shared" si="38"/>
        <v>0</v>
      </c>
      <c r="O56" s="35">
        <f t="shared" si="42"/>
        <v>0</v>
      </c>
      <c r="P56" s="35">
        <f t="shared" si="42"/>
        <v>0</v>
      </c>
      <c r="Q56" s="35">
        <f t="shared" si="42"/>
        <v>0</v>
      </c>
      <c r="R56" s="96">
        <f t="shared" si="10"/>
        <v>0</v>
      </c>
      <c r="S56" s="35">
        <f t="shared" si="19"/>
        <v>0</v>
      </c>
      <c r="T56" s="28">
        <f t="shared" si="11"/>
        <v>0</v>
      </c>
      <c r="U56" s="28">
        <f t="shared" si="12"/>
        <v>0</v>
      </c>
      <c r="V56" s="51">
        <v>0</v>
      </c>
      <c r="W56" s="51">
        <v>0</v>
      </c>
      <c r="X56" s="51">
        <v>0</v>
      </c>
      <c r="Y56" s="44">
        <f t="shared" si="39"/>
        <v>0</v>
      </c>
      <c r="Z56" s="35">
        <f t="shared" si="14"/>
        <v>0</v>
      </c>
      <c r="AA56" s="35">
        <f t="shared" si="20"/>
        <v>0</v>
      </c>
      <c r="AB56" s="42">
        <v>0</v>
      </c>
      <c r="AC56" s="35">
        <f t="shared" si="21"/>
        <v>0</v>
      </c>
      <c r="AD56" s="35">
        <f t="shared" si="43"/>
        <v>0</v>
      </c>
      <c r="AE56" s="35">
        <f t="shared" si="43"/>
        <v>0</v>
      </c>
      <c r="AF56" s="35">
        <f t="shared" si="43"/>
        <v>0</v>
      </c>
      <c r="AH56" s="35">
        <f t="shared" si="44"/>
        <v>0</v>
      </c>
      <c r="AI56" s="35">
        <f t="shared" si="44"/>
        <v>0</v>
      </c>
      <c r="AJ56" s="35">
        <f t="shared" si="44"/>
        <v>0</v>
      </c>
      <c r="AK56" s="35">
        <f t="shared" si="44"/>
        <v>0</v>
      </c>
      <c r="AL56" s="35">
        <f t="shared" si="44"/>
        <v>0</v>
      </c>
      <c r="AM56" s="35">
        <f t="shared" si="44"/>
        <v>0</v>
      </c>
      <c r="AN56" s="35">
        <f t="shared" si="44"/>
        <v>0</v>
      </c>
      <c r="AO56" s="35">
        <f t="shared" si="44"/>
        <v>0</v>
      </c>
      <c r="AP56" s="35">
        <f t="shared" si="44"/>
        <v>0</v>
      </c>
      <c r="AQ56" s="35">
        <f t="shared" si="44"/>
        <v>0</v>
      </c>
      <c r="AR56" s="35">
        <f t="shared" si="45"/>
        <v>0</v>
      </c>
      <c r="AS56" s="35">
        <f t="shared" si="45"/>
        <v>0</v>
      </c>
      <c r="AT56" s="35">
        <f t="shared" si="45"/>
        <v>0</v>
      </c>
      <c r="AU56" s="35">
        <f t="shared" si="45"/>
        <v>0</v>
      </c>
      <c r="AV56" s="35">
        <f t="shared" si="45"/>
        <v>0</v>
      </c>
      <c r="AW56" s="35">
        <f t="shared" si="45"/>
        <v>0</v>
      </c>
      <c r="AX56" s="35">
        <f t="shared" si="45"/>
        <v>0</v>
      </c>
      <c r="AY56" s="35">
        <f t="shared" si="45"/>
        <v>0</v>
      </c>
      <c r="BA56" s="35">
        <f t="shared" si="46"/>
        <v>0</v>
      </c>
      <c r="BB56" s="35">
        <f t="shared" si="46"/>
        <v>0</v>
      </c>
      <c r="BC56" s="35">
        <f t="shared" si="46"/>
        <v>0</v>
      </c>
      <c r="BD56" s="35">
        <f t="shared" si="46"/>
        <v>0</v>
      </c>
      <c r="BE56" s="35">
        <f t="shared" si="46"/>
        <v>0</v>
      </c>
      <c r="BF56" s="35">
        <f t="shared" si="46"/>
        <v>0</v>
      </c>
      <c r="BH56" s="47">
        <f t="shared" si="40"/>
        <v>0</v>
      </c>
      <c r="BI56" s="18"/>
    </row>
    <row r="57" ht="15" spans="1:61">
      <c r="A57" s="45" t="s">
        <v>10572</v>
      </c>
      <c r="B57" s="33">
        <f t="shared" si="0"/>
        <v>0</v>
      </c>
      <c r="C57" s="41" t="s">
        <v>10573</v>
      </c>
      <c r="D57" s="96">
        <f t="shared" si="1"/>
        <v>0</v>
      </c>
      <c r="E57" s="35">
        <f t="shared" si="2"/>
        <v>0</v>
      </c>
      <c r="F57" s="46">
        <f t="shared" si="3"/>
        <v>0</v>
      </c>
      <c r="G57" s="107">
        <f t="shared" si="4"/>
        <v>0</v>
      </c>
      <c r="H57" s="97">
        <f t="shared" si="35"/>
        <v>0</v>
      </c>
      <c r="I57" s="97">
        <f t="shared" si="36"/>
        <v>0</v>
      </c>
      <c r="J57" s="97">
        <f t="shared" si="37"/>
        <v>0</v>
      </c>
      <c r="K57" s="42">
        <v>0</v>
      </c>
      <c r="L57" s="35">
        <f t="shared" si="41"/>
        <v>0</v>
      </c>
      <c r="M57" s="35">
        <f t="shared" si="41"/>
        <v>0</v>
      </c>
      <c r="N57" s="97">
        <f t="shared" si="38"/>
        <v>0</v>
      </c>
      <c r="O57" s="35">
        <f t="shared" si="42"/>
        <v>0</v>
      </c>
      <c r="P57" s="35">
        <f t="shared" si="42"/>
        <v>0</v>
      </c>
      <c r="Q57" s="35">
        <f t="shared" si="42"/>
        <v>0</v>
      </c>
      <c r="R57" s="96">
        <f t="shared" si="10"/>
        <v>0</v>
      </c>
      <c r="S57" s="35">
        <f t="shared" si="19"/>
        <v>0</v>
      </c>
      <c r="T57" s="28">
        <f t="shared" si="11"/>
        <v>0</v>
      </c>
      <c r="U57" s="28">
        <f t="shared" si="12"/>
        <v>0</v>
      </c>
      <c r="V57" s="51">
        <v>0</v>
      </c>
      <c r="W57" s="51">
        <v>0</v>
      </c>
      <c r="X57" s="51">
        <v>0</v>
      </c>
      <c r="Y57" s="44">
        <f t="shared" si="39"/>
        <v>0</v>
      </c>
      <c r="Z57" s="35">
        <f t="shared" si="14"/>
        <v>0</v>
      </c>
      <c r="AA57" s="35">
        <f t="shared" si="20"/>
        <v>0</v>
      </c>
      <c r="AB57" s="42">
        <v>0</v>
      </c>
      <c r="AC57" s="35">
        <f t="shared" si="21"/>
        <v>0</v>
      </c>
      <c r="AD57" s="35">
        <f t="shared" si="43"/>
        <v>0</v>
      </c>
      <c r="AE57" s="35">
        <f t="shared" si="43"/>
        <v>0</v>
      </c>
      <c r="AF57" s="35">
        <f t="shared" si="43"/>
        <v>0</v>
      </c>
      <c r="AH57" s="35">
        <f t="shared" si="44"/>
        <v>0</v>
      </c>
      <c r="AI57" s="35">
        <f t="shared" si="44"/>
        <v>0</v>
      </c>
      <c r="AJ57" s="35">
        <f t="shared" si="44"/>
        <v>0</v>
      </c>
      <c r="AK57" s="35">
        <f t="shared" si="44"/>
        <v>0</v>
      </c>
      <c r="AL57" s="35">
        <f t="shared" si="44"/>
        <v>0</v>
      </c>
      <c r="AM57" s="35">
        <f t="shared" si="44"/>
        <v>0</v>
      </c>
      <c r="AN57" s="35">
        <f t="shared" si="44"/>
        <v>0</v>
      </c>
      <c r="AO57" s="35">
        <f t="shared" si="44"/>
        <v>0</v>
      </c>
      <c r="AP57" s="35">
        <f t="shared" si="44"/>
        <v>0</v>
      </c>
      <c r="AQ57" s="35">
        <f t="shared" si="44"/>
        <v>0</v>
      </c>
      <c r="AR57" s="35">
        <f t="shared" si="45"/>
        <v>0</v>
      </c>
      <c r="AS57" s="35">
        <f t="shared" si="45"/>
        <v>0</v>
      </c>
      <c r="AT57" s="35">
        <f t="shared" si="45"/>
        <v>0</v>
      </c>
      <c r="AU57" s="35">
        <f t="shared" si="45"/>
        <v>0</v>
      </c>
      <c r="AV57" s="35">
        <f t="shared" si="45"/>
        <v>0</v>
      </c>
      <c r="AW57" s="35">
        <f t="shared" si="45"/>
        <v>0</v>
      </c>
      <c r="AX57" s="35">
        <f t="shared" si="45"/>
        <v>0</v>
      </c>
      <c r="AY57" s="35">
        <f t="shared" si="45"/>
        <v>0</v>
      </c>
      <c r="BA57" s="35">
        <f t="shared" si="46"/>
        <v>0</v>
      </c>
      <c r="BB57" s="35">
        <f t="shared" si="46"/>
        <v>0</v>
      </c>
      <c r="BC57" s="35">
        <f t="shared" si="46"/>
        <v>0</v>
      </c>
      <c r="BD57" s="35">
        <f t="shared" si="46"/>
        <v>0</v>
      </c>
      <c r="BE57" s="35">
        <f t="shared" si="46"/>
        <v>0</v>
      </c>
      <c r="BF57" s="35">
        <f t="shared" si="46"/>
        <v>0</v>
      </c>
      <c r="BH57" s="47">
        <f t="shared" si="40"/>
        <v>0</v>
      </c>
      <c r="BI57" s="18"/>
    </row>
    <row r="58" ht="15" spans="1:61">
      <c r="A58" s="45" t="s">
        <v>10574</v>
      </c>
      <c r="B58" s="33">
        <f t="shared" si="0"/>
        <v>0</v>
      </c>
      <c r="C58" s="41" t="s">
        <v>10575</v>
      </c>
      <c r="D58" s="96">
        <f t="shared" si="1"/>
        <v>0</v>
      </c>
      <c r="E58" s="35">
        <f t="shared" si="2"/>
        <v>0</v>
      </c>
      <c r="F58" s="46">
        <f t="shared" si="3"/>
        <v>0</v>
      </c>
      <c r="G58" s="107">
        <f t="shared" si="4"/>
        <v>0</v>
      </c>
      <c r="H58" s="97">
        <f t="shared" si="35"/>
        <v>0</v>
      </c>
      <c r="I58" s="97">
        <f t="shared" si="36"/>
        <v>0</v>
      </c>
      <c r="J58" s="97">
        <f t="shared" si="37"/>
        <v>0</v>
      </c>
      <c r="K58" s="42">
        <v>0</v>
      </c>
      <c r="L58" s="35">
        <f t="shared" si="41"/>
        <v>0</v>
      </c>
      <c r="M58" s="35">
        <f t="shared" si="41"/>
        <v>0</v>
      </c>
      <c r="N58" s="97">
        <f t="shared" si="38"/>
        <v>0</v>
      </c>
      <c r="O58" s="35">
        <f t="shared" si="42"/>
        <v>0</v>
      </c>
      <c r="P58" s="35">
        <f t="shared" si="42"/>
        <v>0</v>
      </c>
      <c r="Q58" s="35">
        <f t="shared" si="42"/>
        <v>0</v>
      </c>
      <c r="R58" s="96">
        <f t="shared" si="10"/>
        <v>0</v>
      </c>
      <c r="S58" s="35">
        <f t="shared" si="19"/>
        <v>0</v>
      </c>
      <c r="T58" s="28">
        <f t="shared" si="11"/>
        <v>0</v>
      </c>
      <c r="U58" s="28">
        <f t="shared" si="12"/>
        <v>0</v>
      </c>
      <c r="V58" s="51">
        <v>0</v>
      </c>
      <c r="W58" s="51">
        <v>0</v>
      </c>
      <c r="X58" s="51">
        <v>0</v>
      </c>
      <c r="Y58" s="44">
        <f t="shared" si="39"/>
        <v>0</v>
      </c>
      <c r="Z58" s="35">
        <f t="shared" si="14"/>
        <v>0</v>
      </c>
      <c r="AA58" s="35">
        <f t="shared" si="20"/>
        <v>0</v>
      </c>
      <c r="AB58" s="42">
        <v>0</v>
      </c>
      <c r="AC58" s="35">
        <f t="shared" si="21"/>
        <v>0</v>
      </c>
      <c r="AD58" s="35">
        <f t="shared" si="43"/>
        <v>0</v>
      </c>
      <c r="AE58" s="35">
        <f t="shared" si="43"/>
        <v>0</v>
      </c>
      <c r="AF58" s="35">
        <f t="shared" si="43"/>
        <v>0</v>
      </c>
      <c r="AH58" s="35">
        <f t="shared" ref="AH58:AQ67" si="47">SUMPRODUCT(AH$374:AH$599*(LEFT($A$374:$A$599,LEN($A58))=$A58))</f>
        <v>0</v>
      </c>
      <c r="AI58" s="35">
        <f t="shared" si="47"/>
        <v>0</v>
      </c>
      <c r="AJ58" s="35">
        <f t="shared" si="47"/>
        <v>0</v>
      </c>
      <c r="AK58" s="35">
        <f t="shared" si="47"/>
        <v>0</v>
      </c>
      <c r="AL58" s="35">
        <f t="shared" si="47"/>
        <v>0</v>
      </c>
      <c r="AM58" s="35">
        <f t="shared" si="47"/>
        <v>0</v>
      </c>
      <c r="AN58" s="35">
        <f t="shared" si="47"/>
        <v>0</v>
      </c>
      <c r="AO58" s="35">
        <f t="shared" si="47"/>
        <v>0</v>
      </c>
      <c r="AP58" s="35">
        <f t="shared" si="47"/>
        <v>0</v>
      </c>
      <c r="AQ58" s="35">
        <f t="shared" si="47"/>
        <v>0</v>
      </c>
      <c r="AR58" s="35">
        <f t="shared" ref="AR58:AY67" si="48">SUMPRODUCT(AR$374:AR$599*(LEFT($A$374:$A$599,LEN($A58))=$A58))</f>
        <v>0</v>
      </c>
      <c r="AS58" s="35">
        <f t="shared" si="48"/>
        <v>0</v>
      </c>
      <c r="AT58" s="35">
        <f t="shared" si="48"/>
        <v>0</v>
      </c>
      <c r="AU58" s="35">
        <f t="shared" si="48"/>
        <v>0</v>
      </c>
      <c r="AV58" s="35">
        <f t="shared" si="48"/>
        <v>0</v>
      </c>
      <c r="AW58" s="35">
        <f t="shared" si="48"/>
        <v>0</v>
      </c>
      <c r="AX58" s="35">
        <f t="shared" si="48"/>
        <v>0</v>
      </c>
      <c r="AY58" s="35">
        <f t="shared" si="48"/>
        <v>0</v>
      </c>
      <c r="BA58" s="35">
        <f t="shared" ref="BA58:BF67" si="49">SUMPRODUCT(BA$374:BA$599*(LEFT($A$374:$A$599,LEN($A58))=$A58))</f>
        <v>0</v>
      </c>
      <c r="BB58" s="35">
        <f t="shared" si="49"/>
        <v>0</v>
      </c>
      <c r="BC58" s="35">
        <f t="shared" si="49"/>
        <v>0</v>
      </c>
      <c r="BD58" s="35">
        <f t="shared" si="49"/>
        <v>0</v>
      </c>
      <c r="BE58" s="35">
        <f t="shared" si="49"/>
        <v>0</v>
      </c>
      <c r="BF58" s="35">
        <f t="shared" si="49"/>
        <v>0</v>
      </c>
      <c r="BH58" s="47">
        <f t="shared" si="40"/>
        <v>0</v>
      </c>
      <c r="BI58" s="6"/>
    </row>
    <row r="59" ht="15" spans="1:61">
      <c r="A59" s="45" t="s">
        <v>10576</v>
      </c>
      <c r="B59" s="33">
        <f t="shared" si="0"/>
        <v>0</v>
      </c>
      <c r="C59" s="41" t="s">
        <v>10577</v>
      </c>
      <c r="D59" s="96">
        <f t="shared" si="1"/>
        <v>0</v>
      </c>
      <c r="E59" s="35">
        <f t="shared" si="2"/>
        <v>0</v>
      </c>
      <c r="F59" s="46">
        <f t="shared" si="3"/>
        <v>0</v>
      </c>
      <c r="G59" s="107">
        <f t="shared" si="4"/>
        <v>0</v>
      </c>
      <c r="H59" s="97">
        <f t="shared" si="35"/>
        <v>0</v>
      </c>
      <c r="I59" s="97">
        <f t="shared" si="36"/>
        <v>0</v>
      </c>
      <c r="J59" s="97">
        <f t="shared" si="37"/>
        <v>0</v>
      </c>
      <c r="K59" s="42">
        <v>0</v>
      </c>
      <c r="L59" s="35">
        <f t="shared" si="41"/>
        <v>0</v>
      </c>
      <c r="M59" s="35">
        <f t="shared" si="41"/>
        <v>0</v>
      </c>
      <c r="N59" s="97">
        <f t="shared" si="38"/>
        <v>0</v>
      </c>
      <c r="O59" s="35">
        <f t="shared" si="42"/>
        <v>0</v>
      </c>
      <c r="P59" s="35">
        <f t="shared" si="42"/>
        <v>0</v>
      </c>
      <c r="Q59" s="35">
        <f t="shared" si="42"/>
        <v>0</v>
      </c>
      <c r="R59" s="96">
        <f t="shared" si="10"/>
        <v>0</v>
      </c>
      <c r="S59" s="35">
        <f t="shared" si="19"/>
        <v>0</v>
      </c>
      <c r="T59" s="28">
        <f t="shared" si="11"/>
        <v>0</v>
      </c>
      <c r="U59" s="28">
        <f t="shared" si="12"/>
        <v>0</v>
      </c>
      <c r="V59" s="51">
        <v>0</v>
      </c>
      <c r="W59" s="51">
        <v>0</v>
      </c>
      <c r="X59" s="51">
        <v>0</v>
      </c>
      <c r="Y59" s="44">
        <f t="shared" si="39"/>
        <v>0</v>
      </c>
      <c r="Z59" s="35">
        <f t="shared" si="14"/>
        <v>0</v>
      </c>
      <c r="AA59" s="35">
        <f t="shared" si="20"/>
        <v>0</v>
      </c>
      <c r="AB59" s="42">
        <v>0</v>
      </c>
      <c r="AC59" s="35">
        <f t="shared" si="21"/>
        <v>0</v>
      </c>
      <c r="AD59" s="35">
        <f t="shared" si="43"/>
        <v>0</v>
      </c>
      <c r="AE59" s="35">
        <f t="shared" si="43"/>
        <v>0</v>
      </c>
      <c r="AF59" s="35">
        <f t="shared" si="43"/>
        <v>0</v>
      </c>
      <c r="AH59" s="35">
        <f t="shared" si="47"/>
        <v>0</v>
      </c>
      <c r="AI59" s="35">
        <f t="shared" si="47"/>
        <v>0</v>
      </c>
      <c r="AJ59" s="35">
        <f t="shared" si="47"/>
        <v>0</v>
      </c>
      <c r="AK59" s="35">
        <f t="shared" si="47"/>
        <v>0</v>
      </c>
      <c r="AL59" s="35">
        <f t="shared" si="47"/>
        <v>0</v>
      </c>
      <c r="AM59" s="35">
        <f t="shared" si="47"/>
        <v>0</v>
      </c>
      <c r="AN59" s="35">
        <f t="shared" si="47"/>
        <v>0</v>
      </c>
      <c r="AO59" s="35">
        <f t="shared" si="47"/>
        <v>0</v>
      </c>
      <c r="AP59" s="35">
        <f t="shared" si="47"/>
        <v>0</v>
      </c>
      <c r="AQ59" s="35">
        <f t="shared" si="47"/>
        <v>0</v>
      </c>
      <c r="AR59" s="35">
        <f t="shared" si="48"/>
        <v>0</v>
      </c>
      <c r="AS59" s="35">
        <f t="shared" si="48"/>
        <v>0</v>
      </c>
      <c r="AT59" s="35">
        <f t="shared" si="48"/>
        <v>0</v>
      </c>
      <c r="AU59" s="35">
        <f t="shared" si="48"/>
        <v>0</v>
      </c>
      <c r="AV59" s="35">
        <f t="shared" si="48"/>
        <v>0</v>
      </c>
      <c r="AW59" s="35">
        <f t="shared" si="48"/>
        <v>0</v>
      </c>
      <c r="AX59" s="35">
        <f t="shared" si="48"/>
        <v>0</v>
      </c>
      <c r="AY59" s="35">
        <f t="shared" si="48"/>
        <v>0</v>
      </c>
      <c r="BA59" s="35">
        <f t="shared" si="49"/>
        <v>0</v>
      </c>
      <c r="BB59" s="35">
        <f t="shared" si="49"/>
        <v>0</v>
      </c>
      <c r="BC59" s="35">
        <f t="shared" si="49"/>
        <v>0</v>
      </c>
      <c r="BD59" s="35">
        <f t="shared" si="49"/>
        <v>0</v>
      </c>
      <c r="BE59" s="35">
        <f t="shared" si="49"/>
        <v>0</v>
      </c>
      <c r="BF59" s="35">
        <f t="shared" si="49"/>
        <v>0</v>
      </c>
      <c r="BH59" s="47">
        <f t="shared" si="40"/>
        <v>0</v>
      </c>
      <c r="BI59" s="6"/>
    </row>
    <row r="60" ht="15" spans="1:61">
      <c r="A60" s="45" t="s">
        <v>10578</v>
      </c>
      <c r="B60" s="33">
        <f t="shared" si="0"/>
        <v>0</v>
      </c>
      <c r="C60" s="41" t="s">
        <v>10579</v>
      </c>
      <c r="D60" s="96">
        <f t="shared" si="1"/>
        <v>0</v>
      </c>
      <c r="E60" s="35">
        <f t="shared" si="2"/>
        <v>0</v>
      </c>
      <c r="F60" s="46">
        <f t="shared" si="3"/>
        <v>0</v>
      </c>
      <c r="G60" s="107">
        <f t="shared" si="4"/>
        <v>0</v>
      </c>
      <c r="H60" s="97">
        <f t="shared" si="35"/>
        <v>0</v>
      </c>
      <c r="I60" s="97">
        <f t="shared" si="36"/>
        <v>0</v>
      </c>
      <c r="J60" s="97">
        <f t="shared" si="37"/>
        <v>0</v>
      </c>
      <c r="K60" s="42">
        <v>0</v>
      </c>
      <c r="L60" s="35">
        <f t="shared" si="41"/>
        <v>0</v>
      </c>
      <c r="M60" s="35">
        <f t="shared" si="41"/>
        <v>0</v>
      </c>
      <c r="N60" s="97">
        <f t="shared" si="38"/>
        <v>0</v>
      </c>
      <c r="O60" s="35">
        <f t="shared" si="42"/>
        <v>0</v>
      </c>
      <c r="P60" s="35">
        <f t="shared" si="42"/>
        <v>0</v>
      </c>
      <c r="Q60" s="35">
        <f t="shared" si="42"/>
        <v>0</v>
      </c>
      <c r="R60" s="96">
        <f t="shared" si="10"/>
        <v>0</v>
      </c>
      <c r="S60" s="35">
        <f t="shared" si="19"/>
        <v>0</v>
      </c>
      <c r="T60" s="28">
        <f t="shared" si="11"/>
        <v>0</v>
      </c>
      <c r="U60" s="28">
        <f t="shared" si="12"/>
        <v>0</v>
      </c>
      <c r="V60" s="51">
        <v>0</v>
      </c>
      <c r="W60" s="51">
        <v>0</v>
      </c>
      <c r="X60" s="51">
        <v>0</v>
      </c>
      <c r="Y60" s="44">
        <f t="shared" si="39"/>
        <v>0</v>
      </c>
      <c r="Z60" s="35">
        <f t="shared" si="14"/>
        <v>0</v>
      </c>
      <c r="AA60" s="35">
        <f t="shared" si="20"/>
        <v>0</v>
      </c>
      <c r="AB60" s="42">
        <v>0</v>
      </c>
      <c r="AC60" s="35">
        <f t="shared" si="21"/>
        <v>0</v>
      </c>
      <c r="AD60" s="35">
        <f t="shared" si="43"/>
        <v>0</v>
      </c>
      <c r="AE60" s="35">
        <f t="shared" si="43"/>
        <v>0</v>
      </c>
      <c r="AF60" s="35">
        <f t="shared" si="43"/>
        <v>0</v>
      </c>
      <c r="AH60" s="35">
        <f t="shared" si="47"/>
        <v>0</v>
      </c>
      <c r="AI60" s="35">
        <f t="shared" si="47"/>
        <v>0</v>
      </c>
      <c r="AJ60" s="35">
        <f t="shared" si="47"/>
        <v>0</v>
      </c>
      <c r="AK60" s="35">
        <f t="shared" si="47"/>
        <v>0</v>
      </c>
      <c r="AL60" s="35">
        <f t="shared" si="47"/>
        <v>0</v>
      </c>
      <c r="AM60" s="35">
        <f t="shared" si="47"/>
        <v>0</v>
      </c>
      <c r="AN60" s="35">
        <f t="shared" si="47"/>
        <v>0</v>
      </c>
      <c r="AO60" s="35">
        <f t="shared" si="47"/>
        <v>0</v>
      </c>
      <c r="AP60" s="35">
        <f t="shared" si="47"/>
        <v>0</v>
      </c>
      <c r="AQ60" s="35">
        <f t="shared" si="47"/>
        <v>0</v>
      </c>
      <c r="AR60" s="35">
        <f t="shared" si="48"/>
        <v>0</v>
      </c>
      <c r="AS60" s="35">
        <f t="shared" si="48"/>
        <v>0</v>
      </c>
      <c r="AT60" s="35">
        <f t="shared" si="48"/>
        <v>0</v>
      </c>
      <c r="AU60" s="35">
        <f t="shared" si="48"/>
        <v>0</v>
      </c>
      <c r="AV60" s="35">
        <f t="shared" si="48"/>
        <v>0</v>
      </c>
      <c r="AW60" s="35">
        <f t="shared" si="48"/>
        <v>0</v>
      </c>
      <c r="AX60" s="35">
        <f t="shared" si="48"/>
        <v>0</v>
      </c>
      <c r="AY60" s="35">
        <f t="shared" si="48"/>
        <v>0</v>
      </c>
      <c r="BA60" s="35">
        <f t="shared" si="49"/>
        <v>0</v>
      </c>
      <c r="BB60" s="35">
        <f t="shared" si="49"/>
        <v>0</v>
      </c>
      <c r="BC60" s="35">
        <f t="shared" si="49"/>
        <v>0</v>
      </c>
      <c r="BD60" s="35">
        <f t="shared" si="49"/>
        <v>0</v>
      </c>
      <c r="BE60" s="35">
        <f t="shared" si="49"/>
        <v>0</v>
      </c>
      <c r="BF60" s="35">
        <f t="shared" si="49"/>
        <v>0</v>
      </c>
      <c r="BH60" s="47">
        <f t="shared" si="40"/>
        <v>0</v>
      </c>
      <c r="BI60" s="18"/>
    </row>
    <row r="61" ht="15" spans="1:61">
      <c r="A61" s="45" t="s">
        <v>10580</v>
      </c>
      <c r="B61" s="33">
        <f t="shared" si="0"/>
        <v>0</v>
      </c>
      <c r="C61" s="41" t="s">
        <v>10581</v>
      </c>
      <c r="D61" s="96">
        <f t="shared" si="1"/>
        <v>0</v>
      </c>
      <c r="E61" s="35">
        <f t="shared" si="2"/>
        <v>0</v>
      </c>
      <c r="F61" s="46">
        <f t="shared" si="3"/>
        <v>0</v>
      </c>
      <c r="G61" s="107">
        <f t="shared" si="4"/>
        <v>0</v>
      </c>
      <c r="H61" s="97">
        <f t="shared" si="35"/>
        <v>0</v>
      </c>
      <c r="I61" s="97">
        <f t="shared" si="36"/>
        <v>0</v>
      </c>
      <c r="J61" s="97">
        <f t="shared" si="37"/>
        <v>0</v>
      </c>
      <c r="K61" s="42">
        <v>0</v>
      </c>
      <c r="L61" s="35">
        <f t="shared" si="41"/>
        <v>0</v>
      </c>
      <c r="M61" s="35">
        <f t="shared" si="41"/>
        <v>0</v>
      </c>
      <c r="N61" s="97">
        <f t="shared" si="38"/>
        <v>0</v>
      </c>
      <c r="O61" s="35">
        <f t="shared" si="42"/>
        <v>0</v>
      </c>
      <c r="P61" s="35">
        <f t="shared" si="42"/>
        <v>0</v>
      </c>
      <c r="Q61" s="35">
        <f t="shared" si="42"/>
        <v>0</v>
      </c>
      <c r="R61" s="96">
        <f t="shared" si="10"/>
        <v>0</v>
      </c>
      <c r="S61" s="35">
        <f t="shared" si="19"/>
        <v>0</v>
      </c>
      <c r="T61" s="28">
        <f t="shared" si="11"/>
        <v>0</v>
      </c>
      <c r="U61" s="28">
        <f t="shared" si="12"/>
        <v>0</v>
      </c>
      <c r="V61" s="51">
        <v>0</v>
      </c>
      <c r="W61" s="51">
        <v>0</v>
      </c>
      <c r="X61" s="51">
        <v>0</v>
      </c>
      <c r="Y61" s="44">
        <f t="shared" si="39"/>
        <v>0</v>
      </c>
      <c r="Z61" s="35">
        <f t="shared" si="14"/>
        <v>0</v>
      </c>
      <c r="AA61" s="35">
        <f t="shared" si="20"/>
        <v>0</v>
      </c>
      <c r="AB61" s="42">
        <v>0</v>
      </c>
      <c r="AC61" s="35">
        <f t="shared" si="21"/>
        <v>0</v>
      </c>
      <c r="AD61" s="35">
        <f t="shared" si="43"/>
        <v>0</v>
      </c>
      <c r="AE61" s="35">
        <f t="shared" si="43"/>
        <v>0</v>
      </c>
      <c r="AF61" s="35">
        <f t="shared" si="43"/>
        <v>0</v>
      </c>
      <c r="AH61" s="35">
        <f t="shared" si="47"/>
        <v>0</v>
      </c>
      <c r="AI61" s="35">
        <f t="shared" si="47"/>
        <v>0</v>
      </c>
      <c r="AJ61" s="35">
        <f t="shared" si="47"/>
        <v>0</v>
      </c>
      <c r="AK61" s="35">
        <f t="shared" si="47"/>
        <v>0</v>
      </c>
      <c r="AL61" s="35">
        <f t="shared" si="47"/>
        <v>0</v>
      </c>
      <c r="AM61" s="35">
        <f t="shared" si="47"/>
        <v>0</v>
      </c>
      <c r="AN61" s="35">
        <f t="shared" si="47"/>
        <v>0</v>
      </c>
      <c r="AO61" s="35">
        <f t="shared" si="47"/>
        <v>0</v>
      </c>
      <c r="AP61" s="35">
        <f t="shared" si="47"/>
        <v>0</v>
      </c>
      <c r="AQ61" s="35">
        <f t="shared" si="47"/>
        <v>0</v>
      </c>
      <c r="AR61" s="35">
        <f t="shared" si="48"/>
        <v>0</v>
      </c>
      <c r="AS61" s="35">
        <f t="shared" si="48"/>
        <v>0</v>
      </c>
      <c r="AT61" s="35">
        <f t="shared" si="48"/>
        <v>0</v>
      </c>
      <c r="AU61" s="35">
        <f t="shared" si="48"/>
        <v>0</v>
      </c>
      <c r="AV61" s="35">
        <f t="shared" si="48"/>
        <v>0</v>
      </c>
      <c r="AW61" s="35">
        <f t="shared" si="48"/>
        <v>0</v>
      </c>
      <c r="AX61" s="35">
        <f t="shared" si="48"/>
        <v>0</v>
      </c>
      <c r="AY61" s="35">
        <f t="shared" si="48"/>
        <v>0</v>
      </c>
      <c r="BA61" s="35">
        <f t="shared" si="49"/>
        <v>0</v>
      </c>
      <c r="BB61" s="35">
        <f t="shared" si="49"/>
        <v>0</v>
      </c>
      <c r="BC61" s="35">
        <f t="shared" si="49"/>
        <v>0</v>
      </c>
      <c r="BD61" s="35">
        <f t="shared" si="49"/>
        <v>0</v>
      </c>
      <c r="BE61" s="35">
        <f t="shared" si="49"/>
        <v>0</v>
      </c>
      <c r="BF61" s="35">
        <f t="shared" si="49"/>
        <v>0</v>
      </c>
      <c r="BH61" s="47">
        <f t="shared" si="40"/>
        <v>0</v>
      </c>
      <c r="BI61" s="18"/>
    </row>
    <row r="62" ht="15" spans="1:61">
      <c r="A62" s="45" t="s">
        <v>10582</v>
      </c>
      <c r="B62" s="33">
        <f t="shared" si="0"/>
        <v>0</v>
      </c>
      <c r="C62" s="41" t="s">
        <v>10583</v>
      </c>
      <c r="D62" s="96">
        <f t="shared" si="1"/>
        <v>0</v>
      </c>
      <c r="E62" s="35">
        <f t="shared" si="2"/>
        <v>0</v>
      </c>
      <c r="F62" s="46">
        <f t="shared" si="3"/>
        <v>0</v>
      </c>
      <c r="G62" s="107">
        <f t="shared" si="4"/>
        <v>0</v>
      </c>
      <c r="H62" s="97">
        <f t="shared" si="35"/>
        <v>0</v>
      </c>
      <c r="I62" s="97">
        <f t="shared" si="36"/>
        <v>0</v>
      </c>
      <c r="J62" s="97">
        <f t="shared" si="37"/>
        <v>0</v>
      </c>
      <c r="K62" s="42">
        <v>0</v>
      </c>
      <c r="L62" s="35">
        <f t="shared" si="41"/>
        <v>0</v>
      </c>
      <c r="M62" s="35">
        <f t="shared" si="41"/>
        <v>0</v>
      </c>
      <c r="N62" s="97">
        <f t="shared" si="38"/>
        <v>0</v>
      </c>
      <c r="O62" s="35">
        <f t="shared" si="42"/>
        <v>0</v>
      </c>
      <c r="P62" s="35">
        <f t="shared" si="42"/>
        <v>0</v>
      </c>
      <c r="Q62" s="35">
        <f t="shared" si="42"/>
        <v>0</v>
      </c>
      <c r="R62" s="96">
        <f t="shared" si="10"/>
        <v>0</v>
      </c>
      <c r="S62" s="35">
        <f t="shared" si="19"/>
        <v>0</v>
      </c>
      <c r="T62" s="28">
        <f t="shared" si="11"/>
        <v>0</v>
      </c>
      <c r="U62" s="28">
        <f t="shared" si="12"/>
        <v>0</v>
      </c>
      <c r="V62" s="51">
        <v>0</v>
      </c>
      <c r="W62" s="51">
        <v>0</v>
      </c>
      <c r="X62" s="51">
        <v>0</v>
      </c>
      <c r="Y62" s="44">
        <f t="shared" si="39"/>
        <v>0</v>
      </c>
      <c r="Z62" s="35">
        <f t="shared" si="14"/>
        <v>0</v>
      </c>
      <c r="AA62" s="35">
        <f t="shared" si="20"/>
        <v>0</v>
      </c>
      <c r="AB62" s="42">
        <v>0</v>
      </c>
      <c r="AC62" s="35">
        <f t="shared" si="21"/>
        <v>0</v>
      </c>
      <c r="AD62" s="35">
        <f t="shared" si="43"/>
        <v>0</v>
      </c>
      <c r="AE62" s="35">
        <f t="shared" si="43"/>
        <v>0</v>
      </c>
      <c r="AF62" s="35">
        <f t="shared" si="43"/>
        <v>0</v>
      </c>
      <c r="AH62" s="35">
        <f t="shared" si="47"/>
        <v>0</v>
      </c>
      <c r="AI62" s="35">
        <f t="shared" si="47"/>
        <v>0</v>
      </c>
      <c r="AJ62" s="35">
        <f t="shared" si="47"/>
        <v>0</v>
      </c>
      <c r="AK62" s="35">
        <f t="shared" si="47"/>
        <v>0</v>
      </c>
      <c r="AL62" s="35">
        <f t="shared" si="47"/>
        <v>0</v>
      </c>
      <c r="AM62" s="35">
        <f t="shared" si="47"/>
        <v>0</v>
      </c>
      <c r="AN62" s="35">
        <f t="shared" si="47"/>
        <v>0</v>
      </c>
      <c r="AO62" s="35">
        <f t="shared" si="47"/>
        <v>0</v>
      </c>
      <c r="AP62" s="35">
        <f t="shared" si="47"/>
        <v>0</v>
      </c>
      <c r="AQ62" s="35">
        <f t="shared" si="47"/>
        <v>0</v>
      </c>
      <c r="AR62" s="35">
        <f t="shared" si="48"/>
        <v>0</v>
      </c>
      <c r="AS62" s="35">
        <f t="shared" si="48"/>
        <v>0</v>
      </c>
      <c r="AT62" s="35">
        <f t="shared" si="48"/>
        <v>0</v>
      </c>
      <c r="AU62" s="35">
        <f t="shared" si="48"/>
        <v>0</v>
      </c>
      <c r="AV62" s="35">
        <f t="shared" si="48"/>
        <v>0</v>
      </c>
      <c r="AW62" s="35">
        <f t="shared" si="48"/>
        <v>0</v>
      </c>
      <c r="AX62" s="35">
        <f t="shared" si="48"/>
        <v>0</v>
      </c>
      <c r="AY62" s="35">
        <f t="shared" si="48"/>
        <v>0</v>
      </c>
      <c r="BA62" s="35">
        <f t="shared" si="49"/>
        <v>0</v>
      </c>
      <c r="BB62" s="35">
        <f t="shared" si="49"/>
        <v>0</v>
      </c>
      <c r="BC62" s="35">
        <f t="shared" si="49"/>
        <v>0</v>
      </c>
      <c r="BD62" s="35">
        <f t="shared" si="49"/>
        <v>0</v>
      </c>
      <c r="BE62" s="35">
        <f t="shared" si="49"/>
        <v>0</v>
      </c>
      <c r="BF62" s="35">
        <f t="shared" si="49"/>
        <v>0</v>
      </c>
      <c r="BH62" s="47">
        <f t="shared" si="40"/>
        <v>0</v>
      </c>
      <c r="BI62" s="6"/>
    </row>
    <row r="63" ht="15" spans="1:61">
      <c r="A63" s="45" t="s">
        <v>10584</v>
      </c>
      <c r="B63" s="33">
        <f t="shared" si="0"/>
        <v>0</v>
      </c>
      <c r="C63" s="41" t="s">
        <v>10585</v>
      </c>
      <c r="D63" s="96">
        <f t="shared" si="1"/>
        <v>0</v>
      </c>
      <c r="E63" s="35">
        <f t="shared" si="2"/>
        <v>0</v>
      </c>
      <c r="F63" s="46">
        <f t="shared" si="3"/>
        <v>0</v>
      </c>
      <c r="G63" s="107">
        <f t="shared" si="4"/>
        <v>0</v>
      </c>
      <c r="H63" s="97">
        <f t="shared" si="35"/>
        <v>0</v>
      </c>
      <c r="I63" s="97">
        <f t="shared" si="36"/>
        <v>0</v>
      </c>
      <c r="J63" s="97">
        <f t="shared" si="37"/>
        <v>0</v>
      </c>
      <c r="K63" s="42">
        <v>0</v>
      </c>
      <c r="L63" s="35">
        <f t="shared" si="41"/>
        <v>0</v>
      </c>
      <c r="M63" s="35">
        <f t="shared" si="41"/>
        <v>0</v>
      </c>
      <c r="N63" s="97">
        <f t="shared" si="38"/>
        <v>0</v>
      </c>
      <c r="O63" s="35">
        <f t="shared" si="42"/>
        <v>0</v>
      </c>
      <c r="P63" s="35">
        <f t="shared" si="42"/>
        <v>0</v>
      </c>
      <c r="Q63" s="35">
        <f t="shared" si="42"/>
        <v>0</v>
      </c>
      <c r="R63" s="96">
        <f t="shared" si="10"/>
        <v>0</v>
      </c>
      <c r="S63" s="35">
        <f t="shared" si="19"/>
        <v>0</v>
      </c>
      <c r="T63" s="28">
        <f t="shared" si="11"/>
        <v>0</v>
      </c>
      <c r="U63" s="28">
        <f t="shared" si="12"/>
        <v>0</v>
      </c>
      <c r="V63" s="51">
        <v>0</v>
      </c>
      <c r="W63" s="51">
        <v>0</v>
      </c>
      <c r="X63" s="51">
        <v>0</v>
      </c>
      <c r="Y63" s="44">
        <f t="shared" si="39"/>
        <v>0</v>
      </c>
      <c r="Z63" s="35">
        <f t="shared" si="14"/>
        <v>0</v>
      </c>
      <c r="AA63" s="35">
        <f t="shared" si="20"/>
        <v>0</v>
      </c>
      <c r="AB63" s="42">
        <v>0</v>
      </c>
      <c r="AC63" s="35">
        <f t="shared" si="21"/>
        <v>0</v>
      </c>
      <c r="AD63" s="35">
        <f t="shared" si="43"/>
        <v>0</v>
      </c>
      <c r="AE63" s="35">
        <f t="shared" si="43"/>
        <v>0</v>
      </c>
      <c r="AF63" s="35">
        <f t="shared" si="43"/>
        <v>0</v>
      </c>
      <c r="AH63" s="35">
        <f t="shared" si="47"/>
        <v>0</v>
      </c>
      <c r="AI63" s="35">
        <f t="shared" si="47"/>
        <v>0</v>
      </c>
      <c r="AJ63" s="35">
        <f t="shared" si="47"/>
        <v>0</v>
      </c>
      <c r="AK63" s="35">
        <f t="shared" si="47"/>
        <v>0</v>
      </c>
      <c r="AL63" s="35">
        <f t="shared" si="47"/>
        <v>0</v>
      </c>
      <c r="AM63" s="35">
        <f t="shared" si="47"/>
        <v>0</v>
      </c>
      <c r="AN63" s="35">
        <f t="shared" si="47"/>
        <v>0</v>
      </c>
      <c r="AO63" s="35">
        <f t="shared" si="47"/>
        <v>0</v>
      </c>
      <c r="AP63" s="35">
        <f t="shared" si="47"/>
        <v>0</v>
      </c>
      <c r="AQ63" s="35">
        <f t="shared" si="47"/>
        <v>0</v>
      </c>
      <c r="AR63" s="35">
        <f t="shared" si="48"/>
        <v>0</v>
      </c>
      <c r="AS63" s="35">
        <f t="shared" si="48"/>
        <v>0</v>
      </c>
      <c r="AT63" s="35">
        <f t="shared" si="48"/>
        <v>0</v>
      </c>
      <c r="AU63" s="35">
        <f t="shared" si="48"/>
        <v>0</v>
      </c>
      <c r="AV63" s="35">
        <f t="shared" si="48"/>
        <v>0</v>
      </c>
      <c r="AW63" s="35">
        <f t="shared" si="48"/>
        <v>0</v>
      </c>
      <c r="AX63" s="35">
        <f t="shared" si="48"/>
        <v>0</v>
      </c>
      <c r="AY63" s="35">
        <f t="shared" si="48"/>
        <v>0</v>
      </c>
      <c r="BA63" s="35">
        <f t="shared" si="49"/>
        <v>0</v>
      </c>
      <c r="BB63" s="35">
        <f t="shared" si="49"/>
        <v>0</v>
      </c>
      <c r="BC63" s="35">
        <f t="shared" si="49"/>
        <v>0</v>
      </c>
      <c r="BD63" s="35">
        <f t="shared" si="49"/>
        <v>0</v>
      </c>
      <c r="BE63" s="35">
        <f t="shared" si="49"/>
        <v>0</v>
      </c>
      <c r="BF63" s="35">
        <f t="shared" si="49"/>
        <v>0</v>
      </c>
      <c r="BH63" s="47">
        <f t="shared" si="40"/>
        <v>0</v>
      </c>
      <c r="BI63" s="6"/>
    </row>
    <row r="64" ht="15" spans="1:61">
      <c r="A64" s="45" t="s">
        <v>10586</v>
      </c>
      <c r="B64" s="33">
        <f t="shared" si="0"/>
        <v>0</v>
      </c>
      <c r="C64" s="41" t="s">
        <v>10587</v>
      </c>
      <c r="D64" s="96">
        <f t="shared" si="1"/>
        <v>0</v>
      </c>
      <c r="E64" s="35">
        <f t="shared" si="2"/>
        <v>0</v>
      </c>
      <c r="F64" s="46">
        <f t="shared" si="3"/>
        <v>0</v>
      </c>
      <c r="G64" s="107">
        <f t="shared" si="4"/>
        <v>0</v>
      </c>
      <c r="H64" s="97">
        <f t="shared" si="35"/>
        <v>0</v>
      </c>
      <c r="I64" s="97">
        <f t="shared" si="36"/>
        <v>0</v>
      </c>
      <c r="J64" s="97">
        <f t="shared" si="37"/>
        <v>0</v>
      </c>
      <c r="K64" s="42">
        <v>0</v>
      </c>
      <c r="L64" s="35">
        <f t="shared" si="41"/>
        <v>0</v>
      </c>
      <c r="M64" s="35">
        <f t="shared" si="41"/>
        <v>0</v>
      </c>
      <c r="N64" s="97">
        <f t="shared" si="38"/>
        <v>0</v>
      </c>
      <c r="O64" s="35">
        <f t="shared" si="42"/>
        <v>0</v>
      </c>
      <c r="P64" s="35">
        <f t="shared" si="42"/>
        <v>0</v>
      </c>
      <c r="Q64" s="35">
        <f t="shared" si="42"/>
        <v>0</v>
      </c>
      <c r="R64" s="96">
        <f t="shared" si="10"/>
        <v>0</v>
      </c>
      <c r="S64" s="35">
        <f t="shared" si="19"/>
        <v>0</v>
      </c>
      <c r="T64" s="28">
        <f t="shared" si="11"/>
        <v>0</v>
      </c>
      <c r="U64" s="28">
        <f t="shared" si="12"/>
        <v>0</v>
      </c>
      <c r="V64" s="51">
        <v>0</v>
      </c>
      <c r="W64" s="51">
        <v>0</v>
      </c>
      <c r="X64" s="51">
        <v>0</v>
      </c>
      <c r="Y64" s="44">
        <f t="shared" si="39"/>
        <v>0</v>
      </c>
      <c r="Z64" s="35">
        <f t="shared" si="14"/>
        <v>0</v>
      </c>
      <c r="AA64" s="35">
        <f t="shared" si="20"/>
        <v>0</v>
      </c>
      <c r="AB64" s="42">
        <v>0</v>
      </c>
      <c r="AC64" s="35">
        <f t="shared" si="21"/>
        <v>0</v>
      </c>
      <c r="AD64" s="35">
        <f t="shared" si="43"/>
        <v>0</v>
      </c>
      <c r="AE64" s="35">
        <f t="shared" si="43"/>
        <v>0</v>
      </c>
      <c r="AF64" s="35">
        <f t="shared" si="43"/>
        <v>0</v>
      </c>
      <c r="AH64" s="35">
        <f t="shared" si="47"/>
        <v>0</v>
      </c>
      <c r="AI64" s="35">
        <f t="shared" si="47"/>
        <v>0</v>
      </c>
      <c r="AJ64" s="35">
        <f t="shared" si="47"/>
        <v>0</v>
      </c>
      <c r="AK64" s="35">
        <f t="shared" si="47"/>
        <v>0</v>
      </c>
      <c r="AL64" s="35">
        <f t="shared" si="47"/>
        <v>0</v>
      </c>
      <c r="AM64" s="35">
        <f t="shared" si="47"/>
        <v>0</v>
      </c>
      <c r="AN64" s="35">
        <f t="shared" si="47"/>
        <v>0</v>
      </c>
      <c r="AO64" s="35">
        <f t="shared" si="47"/>
        <v>0</v>
      </c>
      <c r="AP64" s="35">
        <f t="shared" si="47"/>
        <v>0</v>
      </c>
      <c r="AQ64" s="35">
        <f t="shared" si="47"/>
        <v>0</v>
      </c>
      <c r="AR64" s="35">
        <f t="shared" si="48"/>
        <v>0</v>
      </c>
      <c r="AS64" s="35">
        <f t="shared" si="48"/>
        <v>0</v>
      </c>
      <c r="AT64" s="35">
        <f t="shared" si="48"/>
        <v>0</v>
      </c>
      <c r="AU64" s="35">
        <f t="shared" si="48"/>
        <v>0</v>
      </c>
      <c r="AV64" s="35">
        <f t="shared" si="48"/>
        <v>0</v>
      </c>
      <c r="AW64" s="35">
        <f t="shared" si="48"/>
        <v>0</v>
      </c>
      <c r="AX64" s="35">
        <f t="shared" si="48"/>
        <v>0</v>
      </c>
      <c r="AY64" s="35">
        <f t="shared" si="48"/>
        <v>0</v>
      </c>
      <c r="BA64" s="35">
        <f t="shared" si="49"/>
        <v>0</v>
      </c>
      <c r="BB64" s="35">
        <f t="shared" si="49"/>
        <v>0</v>
      </c>
      <c r="BC64" s="35">
        <f t="shared" si="49"/>
        <v>0</v>
      </c>
      <c r="BD64" s="35">
        <f t="shared" si="49"/>
        <v>0</v>
      </c>
      <c r="BE64" s="35">
        <f t="shared" si="49"/>
        <v>0</v>
      </c>
      <c r="BF64" s="35">
        <f t="shared" si="49"/>
        <v>0</v>
      </c>
      <c r="BH64" s="47">
        <f t="shared" si="40"/>
        <v>0</v>
      </c>
      <c r="BI64" s="18"/>
    </row>
    <row r="65" ht="15" spans="1:61">
      <c r="A65" s="45" t="s">
        <v>10588</v>
      </c>
      <c r="B65" s="33">
        <f t="shared" si="0"/>
        <v>0</v>
      </c>
      <c r="C65" s="41" t="s">
        <v>10589</v>
      </c>
      <c r="D65" s="96">
        <f t="shared" si="1"/>
        <v>0</v>
      </c>
      <c r="E65" s="35">
        <f t="shared" si="2"/>
        <v>0</v>
      </c>
      <c r="F65" s="46">
        <f t="shared" si="3"/>
        <v>0</v>
      </c>
      <c r="G65" s="107">
        <f t="shared" si="4"/>
        <v>0</v>
      </c>
      <c r="H65" s="97">
        <f t="shared" si="35"/>
        <v>0</v>
      </c>
      <c r="I65" s="97">
        <f t="shared" si="36"/>
        <v>0</v>
      </c>
      <c r="J65" s="97">
        <f t="shared" si="37"/>
        <v>0</v>
      </c>
      <c r="K65" s="42">
        <v>0</v>
      </c>
      <c r="L65" s="35">
        <f t="shared" si="41"/>
        <v>0</v>
      </c>
      <c r="M65" s="35">
        <f t="shared" si="41"/>
        <v>0</v>
      </c>
      <c r="N65" s="97">
        <f t="shared" si="38"/>
        <v>0</v>
      </c>
      <c r="O65" s="35">
        <f t="shared" si="42"/>
        <v>0</v>
      </c>
      <c r="P65" s="35">
        <f t="shared" si="42"/>
        <v>0</v>
      </c>
      <c r="Q65" s="35">
        <f t="shared" si="42"/>
        <v>0</v>
      </c>
      <c r="R65" s="96">
        <f t="shared" si="10"/>
        <v>0</v>
      </c>
      <c r="S65" s="35">
        <f t="shared" si="19"/>
        <v>0</v>
      </c>
      <c r="T65" s="28">
        <f t="shared" si="11"/>
        <v>0</v>
      </c>
      <c r="U65" s="28">
        <f t="shared" si="12"/>
        <v>0</v>
      </c>
      <c r="V65" s="51">
        <v>0</v>
      </c>
      <c r="W65" s="51">
        <v>0</v>
      </c>
      <c r="X65" s="51">
        <v>0</v>
      </c>
      <c r="Y65" s="44">
        <f t="shared" si="39"/>
        <v>0</v>
      </c>
      <c r="Z65" s="35">
        <f t="shared" si="14"/>
        <v>0</v>
      </c>
      <c r="AA65" s="35">
        <f t="shared" si="20"/>
        <v>0</v>
      </c>
      <c r="AB65" s="42">
        <v>0</v>
      </c>
      <c r="AC65" s="35">
        <f t="shared" si="21"/>
        <v>0</v>
      </c>
      <c r="AD65" s="35">
        <f t="shared" si="43"/>
        <v>0</v>
      </c>
      <c r="AE65" s="35">
        <f t="shared" si="43"/>
        <v>0</v>
      </c>
      <c r="AF65" s="35">
        <f t="shared" si="43"/>
        <v>0</v>
      </c>
      <c r="AH65" s="35">
        <f t="shared" si="47"/>
        <v>0</v>
      </c>
      <c r="AI65" s="35">
        <f t="shared" si="47"/>
        <v>0</v>
      </c>
      <c r="AJ65" s="35">
        <f t="shared" si="47"/>
        <v>0</v>
      </c>
      <c r="AK65" s="35">
        <f t="shared" si="47"/>
        <v>0</v>
      </c>
      <c r="AL65" s="35">
        <f t="shared" si="47"/>
        <v>0</v>
      </c>
      <c r="AM65" s="35">
        <f t="shared" si="47"/>
        <v>0</v>
      </c>
      <c r="AN65" s="35">
        <f t="shared" si="47"/>
        <v>0</v>
      </c>
      <c r="AO65" s="35">
        <f t="shared" si="47"/>
        <v>0</v>
      </c>
      <c r="AP65" s="35">
        <f t="shared" si="47"/>
        <v>0</v>
      </c>
      <c r="AQ65" s="35">
        <f t="shared" si="47"/>
        <v>0</v>
      </c>
      <c r="AR65" s="35">
        <f t="shared" si="48"/>
        <v>0</v>
      </c>
      <c r="AS65" s="35">
        <f t="shared" si="48"/>
        <v>0</v>
      </c>
      <c r="AT65" s="35">
        <f t="shared" si="48"/>
        <v>0</v>
      </c>
      <c r="AU65" s="35">
        <f t="shared" si="48"/>
        <v>0</v>
      </c>
      <c r="AV65" s="35">
        <f t="shared" si="48"/>
        <v>0</v>
      </c>
      <c r="AW65" s="35">
        <f t="shared" si="48"/>
        <v>0</v>
      </c>
      <c r="AX65" s="35">
        <f t="shared" si="48"/>
        <v>0</v>
      </c>
      <c r="AY65" s="35">
        <f t="shared" si="48"/>
        <v>0</v>
      </c>
      <c r="BA65" s="35">
        <f t="shared" si="49"/>
        <v>0</v>
      </c>
      <c r="BB65" s="35">
        <f t="shared" si="49"/>
        <v>0</v>
      </c>
      <c r="BC65" s="35">
        <f t="shared" si="49"/>
        <v>0</v>
      </c>
      <c r="BD65" s="35">
        <f t="shared" si="49"/>
        <v>0</v>
      </c>
      <c r="BE65" s="35">
        <f t="shared" si="49"/>
        <v>0</v>
      </c>
      <c r="BF65" s="35">
        <f t="shared" si="49"/>
        <v>0</v>
      </c>
      <c r="BH65" s="47">
        <f t="shared" si="40"/>
        <v>0</v>
      </c>
      <c r="BI65" s="18"/>
    </row>
    <row r="66" ht="15" spans="1:61">
      <c r="A66" s="45" t="s">
        <v>10590</v>
      </c>
      <c r="B66" s="33">
        <f t="shared" si="0"/>
        <v>0</v>
      </c>
      <c r="C66" s="41" t="s">
        <v>10591</v>
      </c>
      <c r="D66" s="96">
        <f t="shared" si="1"/>
        <v>0</v>
      </c>
      <c r="E66" s="35">
        <f t="shared" si="2"/>
        <v>0</v>
      </c>
      <c r="F66" s="46">
        <f t="shared" si="3"/>
        <v>0</v>
      </c>
      <c r="G66" s="107">
        <f t="shared" si="4"/>
        <v>0</v>
      </c>
      <c r="H66" s="97">
        <f t="shared" si="35"/>
        <v>0</v>
      </c>
      <c r="I66" s="97">
        <f t="shared" si="36"/>
        <v>0</v>
      </c>
      <c r="J66" s="97">
        <f t="shared" si="37"/>
        <v>0</v>
      </c>
      <c r="K66" s="42">
        <v>0</v>
      </c>
      <c r="L66" s="35">
        <f t="shared" si="41"/>
        <v>0</v>
      </c>
      <c r="M66" s="35">
        <f t="shared" si="41"/>
        <v>0</v>
      </c>
      <c r="N66" s="97">
        <f t="shared" si="38"/>
        <v>0</v>
      </c>
      <c r="O66" s="35">
        <f t="shared" si="42"/>
        <v>0</v>
      </c>
      <c r="P66" s="35">
        <f t="shared" si="42"/>
        <v>0</v>
      </c>
      <c r="Q66" s="35">
        <f t="shared" si="42"/>
        <v>0</v>
      </c>
      <c r="R66" s="96">
        <f t="shared" si="10"/>
        <v>0</v>
      </c>
      <c r="S66" s="35">
        <f t="shared" si="19"/>
        <v>0</v>
      </c>
      <c r="T66" s="28">
        <f t="shared" si="11"/>
        <v>0</v>
      </c>
      <c r="U66" s="28">
        <f t="shared" si="12"/>
        <v>0</v>
      </c>
      <c r="V66" s="51">
        <v>0</v>
      </c>
      <c r="W66" s="51">
        <v>0</v>
      </c>
      <c r="X66" s="51">
        <v>0</v>
      </c>
      <c r="Y66" s="44">
        <f t="shared" si="39"/>
        <v>0</v>
      </c>
      <c r="Z66" s="35">
        <f t="shared" si="14"/>
        <v>0</v>
      </c>
      <c r="AA66" s="35">
        <f t="shared" si="20"/>
        <v>0</v>
      </c>
      <c r="AB66" s="42">
        <v>0</v>
      </c>
      <c r="AC66" s="35">
        <f t="shared" si="21"/>
        <v>0</v>
      </c>
      <c r="AD66" s="35">
        <f t="shared" si="43"/>
        <v>0</v>
      </c>
      <c r="AE66" s="35">
        <f t="shared" si="43"/>
        <v>0</v>
      </c>
      <c r="AF66" s="35">
        <f t="shared" si="43"/>
        <v>0</v>
      </c>
      <c r="AH66" s="35">
        <f t="shared" si="47"/>
        <v>0</v>
      </c>
      <c r="AI66" s="35">
        <f t="shared" si="47"/>
        <v>0</v>
      </c>
      <c r="AJ66" s="35">
        <f t="shared" si="47"/>
        <v>0</v>
      </c>
      <c r="AK66" s="35">
        <f t="shared" si="47"/>
        <v>0</v>
      </c>
      <c r="AL66" s="35">
        <f t="shared" si="47"/>
        <v>0</v>
      </c>
      <c r="AM66" s="35">
        <f t="shared" si="47"/>
        <v>0</v>
      </c>
      <c r="AN66" s="35">
        <f t="shared" si="47"/>
        <v>0</v>
      </c>
      <c r="AO66" s="35">
        <f t="shared" si="47"/>
        <v>0</v>
      </c>
      <c r="AP66" s="35">
        <f t="shared" si="47"/>
        <v>0</v>
      </c>
      <c r="AQ66" s="35">
        <f t="shared" si="47"/>
        <v>0</v>
      </c>
      <c r="AR66" s="35">
        <f t="shared" si="48"/>
        <v>0</v>
      </c>
      <c r="AS66" s="35">
        <f t="shared" si="48"/>
        <v>0</v>
      </c>
      <c r="AT66" s="35">
        <f t="shared" si="48"/>
        <v>0</v>
      </c>
      <c r="AU66" s="35">
        <f t="shared" si="48"/>
        <v>0</v>
      </c>
      <c r="AV66" s="35">
        <f t="shared" si="48"/>
        <v>0</v>
      </c>
      <c r="AW66" s="35">
        <f t="shared" si="48"/>
        <v>0</v>
      </c>
      <c r="AX66" s="35">
        <f t="shared" si="48"/>
        <v>0</v>
      </c>
      <c r="AY66" s="35">
        <f t="shared" si="48"/>
        <v>0</v>
      </c>
      <c r="BA66" s="35">
        <f t="shared" si="49"/>
        <v>0</v>
      </c>
      <c r="BB66" s="35">
        <f t="shared" si="49"/>
        <v>0</v>
      </c>
      <c r="BC66" s="35">
        <f t="shared" si="49"/>
        <v>0</v>
      </c>
      <c r="BD66" s="35">
        <f t="shared" si="49"/>
        <v>0</v>
      </c>
      <c r="BE66" s="35">
        <f t="shared" si="49"/>
        <v>0</v>
      </c>
      <c r="BF66" s="35">
        <f t="shared" si="49"/>
        <v>0</v>
      </c>
      <c r="BH66" s="47">
        <f t="shared" si="40"/>
        <v>0</v>
      </c>
      <c r="BI66" s="6"/>
    </row>
    <row r="67" ht="15" spans="1:61">
      <c r="A67" s="45" t="s">
        <v>10592</v>
      </c>
      <c r="B67" s="33">
        <f t="shared" si="0"/>
        <v>0</v>
      </c>
      <c r="C67" s="41" t="s">
        <v>10593</v>
      </c>
      <c r="D67" s="96">
        <f t="shared" si="1"/>
        <v>0</v>
      </c>
      <c r="E67" s="35">
        <f t="shared" si="2"/>
        <v>0</v>
      </c>
      <c r="F67" s="46">
        <f t="shared" si="3"/>
        <v>0</v>
      </c>
      <c r="G67" s="107">
        <f t="shared" si="4"/>
        <v>0</v>
      </c>
      <c r="H67" s="97">
        <f t="shared" si="35"/>
        <v>0</v>
      </c>
      <c r="I67" s="97">
        <f t="shared" si="36"/>
        <v>0</v>
      </c>
      <c r="J67" s="97">
        <f t="shared" si="37"/>
        <v>0</v>
      </c>
      <c r="K67" s="42">
        <v>0</v>
      </c>
      <c r="L67" s="35">
        <f t="shared" si="41"/>
        <v>0</v>
      </c>
      <c r="M67" s="35">
        <f t="shared" si="41"/>
        <v>0</v>
      </c>
      <c r="N67" s="97">
        <f t="shared" si="38"/>
        <v>0</v>
      </c>
      <c r="O67" s="35">
        <f t="shared" si="42"/>
        <v>0</v>
      </c>
      <c r="P67" s="35">
        <f t="shared" si="42"/>
        <v>0</v>
      </c>
      <c r="Q67" s="35">
        <f t="shared" si="42"/>
        <v>0</v>
      </c>
      <c r="R67" s="96">
        <f t="shared" si="10"/>
        <v>0</v>
      </c>
      <c r="S67" s="35">
        <f t="shared" si="19"/>
        <v>0</v>
      </c>
      <c r="T67" s="28">
        <f t="shared" si="11"/>
        <v>0</v>
      </c>
      <c r="U67" s="28">
        <f t="shared" si="12"/>
        <v>0</v>
      </c>
      <c r="V67" s="51">
        <v>0</v>
      </c>
      <c r="W67" s="51">
        <v>0</v>
      </c>
      <c r="X67" s="51">
        <v>0</v>
      </c>
      <c r="Y67" s="44">
        <f t="shared" si="39"/>
        <v>0</v>
      </c>
      <c r="Z67" s="35">
        <f t="shared" si="14"/>
        <v>0</v>
      </c>
      <c r="AA67" s="35">
        <f t="shared" si="20"/>
        <v>0</v>
      </c>
      <c r="AB67" s="42">
        <v>0</v>
      </c>
      <c r="AC67" s="35">
        <f t="shared" si="21"/>
        <v>0</v>
      </c>
      <c r="AD67" s="35">
        <f t="shared" si="43"/>
        <v>0</v>
      </c>
      <c r="AE67" s="35">
        <f t="shared" si="43"/>
        <v>0</v>
      </c>
      <c r="AF67" s="35">
        <f t="shared" si="43"/>
        <v>0</v>
      </c>
      <c r="AH67" s="35">
        <f t="shared" si="47"/>
        <v>0</v>
      </c>
      <c r="AI67" s="35">
        <f t="shared" si="47"/>
        <v>0</v>
      </c>
      <c r="AJ67" s="35">
        <f t="shared" si="47"/>
        <v>0</v>
      </c>
      <c r="AK67" s="35">
        <f t="shared" si="47"/>
        <v>0</v>
      </c>
      <c r="AL67" s="35">
        <f t="shared" si="47"/>
        <v>0</v>
      </c>
      <c r="AM67" s="35">
        <f t="shared" si="47"/>
        <v>0</v>
      </c>
      <c r="AN67" s="35">
        <f t="shared" si="47"/>
        <v>0</v>
      </c>
      <c r="AO67" s="35">
        <f t="shared" si="47"/>
        <v>0</v>
      </c>
      <c r="AP67" s="35">
        <f t="shared" si="47"/>
        <v>0</v>
      </c>
      <c r="AQ67" s="35">
        <f t="shared" si="47"/>
        <v>0</v>
      </c>
      <c r="AR67" s="35">
        <f t="shared" si="48"/>
        <v>0</v>
      </c>
      <c r="AS67" s="35">
        <f t="shared" si="48"/>
        <v>0</v>
      </c>
      <c r="AT67" s="35">
        <f t="shared" si="48"/>
        <v>0</v>
      </c>
      <c r="AU67" s="35">
        <f t="shared" si="48"/>
        <v>0</v>
      </c>
      <c r="AV67" s="35">
        <f t="shared" si="48"/>
        <v>0</v>
      </c>
      <c r="AW67" s="35">
        <f t="shared" si="48"/>
        <v>0</v>
      </c>
      <c r="AX67" s="35">
        <f t="shared" si="48"/>
        <v>0</v>
      </c>
      <c r="AY67" s="35">
        <f t="shared" si="48"/>
        <v>0</v>
      </c>
      <c r="BA67" s="35">
        <f t="shared" si="49"/>
        <v>0</v>
      </c>
      <c r="BB67" s="35">
        <f t="shared" si="49"/>
        <v>0</v>
      </c>
      <c r="BC67" s="35">
        <f t="shared" si="49"/>
        <v>0</v>
      </c>
      <c r="BD67" s="35">
        <f t="shared" si="49"/>
        <v>0</v>
      </c>
      <c r="BE67" s="35">
        <f t="shared" si="49"/>
        <v>0</v>
      </c>
      <c r="BF67" s="35">
        <f t="shared" si="49"/>
        <v>0</v>
      </c>
      <c r="BH67" s="47">
        <f t="shared" si="40"/>
        <v>0</v>
      </c>
      <c r="BI67" s="6"/>
    </row>
    <row r="68" ht="15" spans="1:61">
      <c r="A68" s="45" t="s">
        <v>10594</v>
      </c>
      <c r="B68" s="33">
        <f t="shared" si="0"/>
        <v>0</v>
      </c>
      <c r="C68" s="41" t="s">
        <v>10595</v>
      </c>
      <c r="D68" s="96">
        <f t="shared" si="1"/>
        <v>0</v>
      </c>
      <c r="E68" s="35">
        <f t="shared" si="2"/>
        <v>0</v>
      </c>
      <c r="F68" s="46">
        <f t="shared" si="3"/>
        <v>0</v>
      </c>
      <c r="G68" s="107">
        <f t="shared" si="4"/>
        <v>0</v>
      </c>
      <c r="H68" s="97">
        <f t="shared" si="35"/>
        <v>0</v>
      </c>
      <c r="I68" s="97">
        <f t="shared" si="36"/>
        <v>0</v>
      </c>
      <c r="J68" s="97">
        <f t="shared" si="37"/>
        <v>0</v>
      </c>
      <c r="K68" s="42">
        <v>0</v>
      </c>
      <c r="L68" s="35">
        <f t="shared" ref="L68:M87" si="50">SUMPRODUCT(L$374:L$599*(LEFT($A$374:$A$599,LEN($A68))=$A68))</f>
        <v>0</v>
      </c>
      <c r="M68" s="35">
        <f t="shared" si="50"/>
        <v>0</v>
      </c>
      <c r="N68" s="97">
        <f t="shared" si="38"/>
        <v>0</v>
      </c>
      <c r="O68" s="35">
        <f t="shared" ref="O68:Q87" si="51">SUMPRODUCT(O$374:O$599*(LEFT($A$374:$A$599,LEN($A68))=$A68))</f>
        <v>0</v>
      </c>
      <c r="P68" s="35">
        <f t="shared" si="51"/>
        <v>0</v>
      </c>
      <c r="Q68" s="35">
        <f t="shared" si="51"/>
        <v>0</v>
      </c>
      <c r="R68" s="96">
        <f t="shared" si="10"/>
        <v>0</v>
      </c>
      <c r="S68" s="35">
        <f t="shared" si="19"/>
        <v>0</v>
      </c>
      <c r="T68" s="28">
        <f t="shared" si="11"/>
        <v>0</v>
      </c>
      <c r="U68" s="28">
        <f t="shared" si="12"/>
        <v>0</v>
      </c>
      <c r="V68" s="51">
        <v>0</v>
      </c>
      <c r="W68" s="51">
        <v>0</v>
      </c>
      <c r="X68" s="51">
        <v>0</v>
      </c>
      <c r="Y68" s="44">
        <f t="shared" si="39"/>
        <v>0</v>
      </c>
      <c r="Z68" s="35">
        <f t="shared" si="14"/>
        <v>0</v>
      </c>
      <c r="AA68" s="35">
        <f t="shared" si="20"/>
        <v>0</v>
      </c>
      <c r="AB68" s="42">
        <v>0</v>
      </c>
      <c r="AC68" s="35">
        <f t="shared" si="21"/>
        <v>0</v>
      </c>
      <c r="AD68" s="35">
        <f t="shared" ref="AD68:AF87" si="52">SUMPRODUCT(AD$374:AD$599*(LEFT($A$374:$A$599,LEN($A68))=$A68))</f>
        <v>0</v>
      </c>
      <c r="AE68" s="35">
        <f t="shared" si="52"/>
        <v>0</v>
      </c>
      <c r="AF68" s="35">
        <f t="shared" si="52"/>
        <v>0</v>
      </c>
      <c r="AH68" s="35">
        <f t="shared" ref="AH68:AQ77" si="53">SUMPRODUCT(AH$374:AH$599*(LEFT($A$374:$A$599,LEN($A68))=$A68))</f>
        <v>0</v>
      </c>
      <c r="AI68" s="35">
        <f t="shared" si="53"/>
        <v>0</v>
      </c>
      <c r="AJ68" s="35">
        <f t="shared" si="53"/>
        <v>0</v>
      </c>
      <c r="AK68" s="35">
        <f t="shared" si="53"/>
        <v>0</v>
      </c>
      <c r="AL68" s="35">
        <f t="shared" si="53"/>
        <v>0</v>
      </c>
      <c r="AM68" s="35">
        <f t="shared" si="53"/>
        <v>0</v>
      </c>
      <c r="AN68" s="35">
        <f t="shared" si="53"/>
        <v>0</v>
      </c>
      <c r="AO68" s="35">
        <f t="shared" si="53"/>
        <v>0</v>
      </c>
      <c r="AP68" s="35">
        <f t="shared" si="53"/>
        <v>0</v>
      </c>
      <c r="AQ68" s="35">
        <f t="shared" si="53"/>
        <v>0</v>
      </c>
      <c r="AR68" s="35">
        <f t="shared" ref="AR68:AY77" si="54">SUMPRODUCT(AR$374:AR$599*(LEFT($A$374:$A$599,LEN($A68))=$A68))</f>
        <v>0</v>
      </c>
      <c r="AS68" s="35">
        <f t="shared" si="54"/>
        <v>0</v>
      </c>
      <c r="AT68" s="35">
        <f t="shared" si="54"/>
        <v>0</v>
      </c>
      <c r="AU68" s="35">
        <f t="shared" si="54"/>
        <v>0</v>
      </c>
      <c r="AV68" s="35">
        <f t="shared" si="54"/>
        <v>0</v>
      </c>
      <c r="AW68" s="35">
        <f t="shared" si="54"/>
        <v>0</v>
      </c>
      <c r="AX68" s="35">
        <f t="shared" si="54"/>
        <v>0</v>
      </c>
      <c r="AY68" s="35">
        <f t="shared" si="54"/>
        <v>0</v>
      </c>
      <c r="BA68" s="35">
        <f t="shared" ref="BA68:BF77" si="55">SUMPRODUCT(BA$374:BA$599*(LEFT($A$374:$A$599,LEN($A68))=$A68))</f>
        <v>0</v>
      </c>
      <c r="BB68" s="35">
        <f t="shared" si="55"/>
        <v>0</v>
      </c>
      <c r="BC68" s="35">
        <f t="shared" si="55"/>
        <v>0</v>
      </c>
      <c r="BD68" s="35">
        <f t="shared" si="55"/>
        <v>0</v>
      </c>
      <c r="BE68" s="35">
        <f t="shared" si="55"/>
        <v>0</v>
      </c>
      <c r="BF68" s="35">
        <f t="shared" si="55"/>
        <v>0</v>
      </c>
      <c r="BH68" s="47">
        <f t="shared" si="40"/>
        <v>0</v>
      </c>
      <c r="BI68" s="18"/>
    </row>
    <row r="69" ht="15" spans="1:61">
      <c r="A69" s="45" t="s">
        <v>10596</v>
      </c>
      <c r="B69" s="33">
        <f t="shared" si="0"/>
        <v>0</v>
      </c>
      <c r="C69" s="41" t="s">
        <v>10597</v>
      </c>
      <c r="D69" s="96">
        <f t="shared" si="1"/>
        <v>0</v>
      </c>
      <c r="E69" s="35">
        <f t="shared" si="2"/>
        <v>0</v>
      </c>
      <c r="F69" s="46">
        <f t="shared" si="3"/>
        <v>0</v>
      </c>
      <c r="G69" s="107">
        <f t="shared" si="4"/>
        <v>0</v>
      </c>
      <c r="H69" s="97">
        <f t="shared" si="35"/>
        <v>0</v>
      </c>
      <c r="I69" s="97">
        <f t="shared" si="36"/>
        <v>0</v>
      </c>
      <c r="J69" s="97">
        <f t="shared" si="37"/>
        <v>0</v>
      </c>
      <c r="K69" s="42">
        <v>0</v>
      </c>
      <c r="L69" s="35">
        <f t="shared" si="50"/>
        <v>0</v>
      </c>
      <c r="M69" s="35">
        <f t="shared" si="50"/>
        <v>0</v>
      </c>
      <c r="N69" s="97">
        <f t="shared" si="38"/>
        <v>0</v>
      </c>
      <c r="O69" s="35">
        <f t="shared" si="51"/>
        <v>0</v>
      </c>
      <c r="P69" s="35">
        <f t="shared" si="51"/>
        <v>0</v>
      </c>
      <c r="Q69" s="35">
        <f t="shared" si="51"/>
        <v>0</v>
      </c>
      <c r="R69" s="96">
        <f t="shared" si="10"/>
        <v>0</v>
      </c>
      <c r="S69" s="35">
        <f t="shared" si="19"/>
        <v>0</v>
      </c>
      <c r="T69" s="28">
        <f t="shared" si="11"/>
        <v>0</v>
      </c>
      <c r="U69" s="28">
        <f t="shared" si="12"/>
        <v>0</v>
      </c>
      <c r="V69" s="51">
        <v>0</v>
      </c>
      <c r="W69" s="51">
        <v>0</v>
      </c>
      <c r="X69" s="51">
        <v>0</v>
      </c>
      <c r="Y69" s="44">
        <f t="shared" si="39"/>
        <v>0</v>
      </c>
      <c r="Z69" s="35">
        <f t="shared" si="14"/>
        <v>0</v>
      </c>
      <c r="AA69" s="35">
        <f t="shared" si="20"/>
        <v>0</v>
      </c>
      <c r="AB69" s="42">
        <v>0</v>
      </c>
      <c r="AC69" s="35">
        <f t="shared" si="21"/>
        <v>0</v>
      </c>
      <c r="AD69" s="35">
        <f t="shared" si="52"/>
        <v>0</v>
      </c>
      <c r="AE69" s="35">
        <f t="shared" si="52"/>
        <v>0</v>
      </c>
      <c r="AF69" s="35">
        <f t="shared" si="52"/>
        <v>0</v>
      </c>
      <c r="AH69" s="35">
        <f t="shared" si="53"/>
        <v>0</v>
      </c>
      <c r="AI69" s="35">
        <f t="shared" si="53"/>
        <v>0</v>
      </c>
      <c r="AJ69" s="35">
        <f t="shared" si="53"/>
        <v>0</v>
      </c>
      <c r="AK69" s="35">
        <f t="shared" si="53"/>
        <v>0</v>
      </c>
      <c r="AL69" s="35">
        <f t="shared" si="53"/>
        <v>0</v>
      </c>
      <c r="AM69" s="35">
        <f t="shared" si="53"/>
        <v>0</v>
      </c>
      <c r="AN69" s="35">
        <f t="shared" si="53"/>
        <v>0</v>
      </c>
      <c r="AO69" s="35">
        <f t="shared" si="53"/>
        <v>0</v>
      </c>
      <c r="AP69" s="35">
        <f t="shared" si="53"/>
        <v>0</v>
      </c>
      <c r="AQ69" s="35">
        <f t="shared" si="53"/>
        <v>0</v>
      </c>
      <c r="AR69" s="35">
        <f t="shared" si="54"/>
        <v>0</v>
      </c>
      <c r="AS69" s="35">
        <f t="shared" si="54"/>
        <v>0</v>
      </c>
      <c r="AT69" s="35">
        <f t="shared" si="54"/>
        <v>0</v>
      </c>
      <c r="AU69" s="35">
        <f t="shared" si="54"/>
        <v>0</v>
      </c>
      <c r="AV69" s="35">
        <f t="shared" si="54"/>
        <v>0</v>
      </c>
      <c r="AW69" s="35">
        <f t="shared" si="54"/>
        <v>0</v>
      </c>
      <c r="AX69" s="35">
        <f t="shared" si="54"/>
        <v>0</v>
      </c>
      <c r="AY69" s="35">
        <f t="shared" si="54"/>
        <v>0</v>
      </c>
      <c r="BA69" s="35">
        <f t="shared" si="55"/>
        <v>0</v>
      </c>
      <c r="BB69" s="35">
        <f t="shared" si="55"/>
        <v>0</v>
      </c>
      <c r="BC69" s="35">
        <f t="shared" si="55"/>
        <v>0</v>
      </c>
      <c r="BD69" s="35">
        <f t="shared" si="55"/>
        <v>0</v>
      </c>
      <c r="BE69" s="35">
        <f t="shared" si="55"/>
        <v>0</v>
      </c>
      <c r="BF69" s="35">
        <f t="shared" si="55"/>
        <v>0</v>
      </c>
      <c r="BH69" s="47">
        <f t="shared" si="40"/>
        <v>0</v>
      </c>
      <c r="BI69" s="18"/>
    </row>
    <row r="70" ht="15" spans="1:61">
      <c r="A70" s="45" t="s">
        <v>10598</v>
      </c>
      <c r="B70" s="33">
        <f t="shared" si="0"/>
        <v>0</v>
      </c>
      <c r="C70" s="41" t="s">
        <v>10599</v>
      </c>
      <c r="D70" s="96">
        <f t="shared" si="1"/>
        <v>0</v>
      </c>
      <c r="E70" s="35">
        <f t="shared" si="2"/>
        <v>0</v>
      </c>
      <c r="F70" s="46">
        <f t="shared" si="3"/>
        <v>0</v>
      </c>
      <c r="G70" s="107">
        <f t="shared" si="4"/>
        <v>0</v>
      </c>
      <c r="H70" s="97">
        <f t="shared" si="35"/>
        <v>0</v>
      </c>
      <c r="I70" s="97">
        <f t="shared" si="36"/>
        <v>0</v>
      </c>
      <c r="J70" s="97">
        <f t="shared" si="37"/>
        <v>0</v>
      </c>
      <c r="K70" s="38">
        <v>0</v>
      </c>
      <c r="L70" s="35">
        <f t="shared" si="50"/>
        <v>0</v>
      </c>
      <c r="M70" s="35">
        <f t="shared" si="50"/>
        <v>0</v>
      </c>
      <c r="N70" s="97">
        <f t="shared" si="38"/>
        <v>0</v>
      </c>
      <c r="O70" s="35">
        <f t="shared" si="51"/>
        <v>0</v>
      </c>
      <c r="P70" s="35">
        <f t="shared" si="51"/>
        <v>0</v>
      </c>
      <c r="Q70" s="35">
        <f t="shared" si="51"/>
        <v>0</v>
      </c>
      <c r="R70" s="96">
        <f t="shared" si="10"/>
        <v>0</v>
      </c>
      <c r="S70" s="35">
        <f t="shared" si="19"/>
        <v>0</v>
      </c>
      <c r="T70" s="28">
        <f t="shared" si="11"/>
        <v>0</v>
      </c>
      <c r="U70" s="28">
        <f t="shared" si="12"/>
        <v>0</v>
      </c>
      <c r="V70" s="51">
        <v>0</v>
      </c>
      <c r="W70" s="51">
        <v>0</v>
      </c>
      <c r="X70" s="51">
        <v>0</v>
      </c>
      <c r="Y70" s="44">
        <f t="shared" si="39"/>
        <v>0</v>
      </c>
      <c r="Z70" s="35">
        <f t="shared" si="14"/>
        <v>0</v>
      </c>
      <c r="AA70" s="35">
        <f t="shared" si="20"/>
        <v>0</v>
      </c>
      <c r="AB70" s="42">
        <v>0</v>
      </c>
      <c r="AC70" s="35">
        <f t="shared" si="21"/>
        <v>0</v>
      </c>
      <c r="AD70" s="35">
        <f t="shared" si="52"/>
        <v>0</v>
      </c>
      <c r="AE70" s="35">
        <f t="shared" si="52"/>
        <v>0</v>
      </c>
      <c r="AF70" s="35">
        <f t="shared" si="52"/>
        <v>0</v>
      </c>
      <c r="AH70" s="35">
        <f t="shared" si="53"/>
        <v>0</v>
      </c>
      <c r="AI70" s="35">
        <f t="shared" si="53"/>
        <v>0</v>
      </c>
      <c r="AJ70" s="35">
        <f t="shared" si="53"/>
        <v>0</v>
      </c>
      <c r="AK70" s="35">
        <f t="shared" si="53"/>
        <v>0</v>
      </c>
      <c r="AL70" s="35">
        <f t="shared" si="53"/>
        <v>0</v>
      </c>
      <c r="AM70" s="35">
        <f t="shared" si="53"/>
        <v>0</v>
      </c>
      <c r="AN70" s="35">
        <f t="shared" si="53"/>
        <v>0</v>
      </c>
      <c r="AO70" s="35">
        <f t="shared" si="53"/>
        <v>0</v>
      </c>
      <c r="AP70" s="35">
        <f t="shared" si="53"/>
        <v>0</v>
      </c>
      <c r="AQ70" s="35">
        <f t="shared" si="53"/>
        <v>0</v>
      </c>
      <c r="AR70" s="35">
        <f t="shared" si="54"/>
        <v>0</v>
      </c>
      <c r="AS70" s="35">
        <f t="shared" si="54"/>
        <v>0</v>
      </c>
      <c r="AT70" s="35">
        <f t="shared" si="54"/>
        <v>0</v>
      </c>
      <c r="AU70" s="35">
        <f t="shared" si="54"/>
        <v>0</v>
      </c>
      <c r="AV70" s="35">
        <f t="shared" si="54"/>
        <v>0</v>
      </c>
      <c r="AW70" s="35">
        <f t="shared" si="54"/>
        <v>0</v>
      </c>
      <c r="AX70" s="35">
        <f t="shared" si="54"/>
        <v>0</v>
      </c>
      <c r="AY70" s="35">
        <f t="shared" si="54"/>
        <v>0</v>
      </c>
      <c r="BA70" s="35">
        <f t="shared" si="55"/>
        <v>0</v>
      </c>
      <c r="BB70" s="35">
        <f t="shared" si="55"/>
        <v>0</v>
      </c>
      <c r="BC70" s="35">
        <f t="shared" si="55"/>
        <v>0</v>
      </c>
      <c r="BD70" s="35">
        <f t="shared" si="55"/>
        <v>0</v>
      </c>
      <c r="BE70" s="35">
        <f t="shared" si="55"/>
        <v>0</v>
      </c>
      <c r="BF70" s="35">
        <f t="shared" si="55"/>
        <v>0</v>
      </c>
      <c r="BH70" s="47">
        <f t="shared" si="40"/>
        <v>0</v>
      </c>
      <c r="BI70" s="6"/>
    </row>
    <row r="71" ht="15" spans="1:61">
      <c r="A71" s="45" t="s">
        <v>10600</v>
      </c>
      <c r="B71" s="33">
        <f t="shared" si="0"/>
        <v>0</v>
      </c>
      <c r="C71" s="41" t="s">
        <v>10601</v>
      </c>
      <c r="D71" s="96">
        <f t="shared" si="1"/>
        <v>0</v>
      </c>
      <c r="E71" s="35">
        <f t="shared" si="2"/>
        <v>0</v>
      </c>
      <c r="F71" s="46">
        <f t="shared" si="3"/>
        <v>0</v>
      </c>
      <c r="G71" s="107">
        <f t="shared" si="4"/>
        <v>0</v>
      </c>
      <c r="H71" s="97">
        <f t="shared" si="35"/>
        <v>0</v>
      </c>
      <c r="I71" s="97">
        <f t="shared" si="36"/>
        <v>0</v>
      </c>
      <c r="J71" s="97">
        <f t="shared" si="37"/>
        <v>0</v>
      </c>
      <c r="K71" s="42">
        <v>0</v>
      </c>
      <c r="L71" s="35">
        <f t="shared" si="50"/>
        <v>0</v>
      </c>
      <c r="M71" s="35">
        <f t="shared" si="50"/>
        <v>0</v>
      </c>
      <c r="N71" s="97">
        <f t="shared" si="38"/>
        <v>0</v>
      </c>
      <c r="O71" s="35">
        <f t="shared" si="51"/>
        <v>0</v>
      </c>
      <c r="P71" s="35">
        <f t="shared" si="51"/>
        <v>0</v>
      </c>
      <c r="Q71" s="35">
        <f t="shared" si="51"/>
        <v>0</v>
      </c>
      <c r="R71" s="96">
        <f t="shared" si="10"/>
        <v>0</v>
      </c>
      <c r="S71" s="35">
        <f t="shared" si="19"/>
        <v>0</v>
      </c>
      <c r="T71" s="28">
        <f t="shared" si="11"/>
        <v>0</v>
      </c>
      <c r="U71" s="28">
        <f t="shared" si="12"/>
        <v>0</v>
      </c>
      <c r="V71" s="51">
        <v>0</v>
      </c>
      <c r="W71" s="51">
        <v>0</v>
      </c>
      <c r="X71" s="51">
        <v>0</v>
      </c>
      <c r="Y71" s="44">
        <f t="shared" si="39"/>
        <v>0</v>
      </c>
      <c r="Z71" s="35">
        <f t="shared" si="14"/>
        <v>0</v>
      </c>
      <c r="AA71" s="35">
        <f t="shared" si="20"/>
        <v>0</v>
      </c>
      <c r="AB71" s="42">
        <v>0</v>
      </c>
      <c r="AC71" s="35">
        <f t="shared" si="21"/>
        <v>0</v>
      </c>
      <c r="AD71" s="35">
        <f t="shared" si="52"/>
        <v>0</v>
      </c>
      <c r="AE71" s="35">
        <f t="shared" si="52"/>
        <v>0</v>
      </c>
      <c r="AF71" s="35">
        <f t="shared" si="52"/>
        <v>0</v>
      </c>
      <c r="AH71" s="35">
        <f t="shared" si="53"/>
        <v>0</v>
      </c>
      <c r="AI71" s="35">
        <f t="shared" si="53"/>
        <v>0</v>
      </c>
      <c r="AJ71" s="35">
        <f t="shared" si="53"/>
        <v>0</v>
      </c>
      <c r="AK71" s="35">
        <f t="shared" si="53"/>
        <v>0</v>
      </c>
      <c r="AL71" s="35">
        <f t="shared" si="53"/>
        <v>0</v>
      </c>
      <c r="AM71" s="35">
        <f t="shared" si="53"/>
        <v>0</v>
      </c>
      <c r="AN71" s="35">
        <f t="shared" si="53"/>
        <v>0</v>
      </c>
      <c r="AO71" s="35">
        <f t="shared" si="53"/>
        <v>0</v>
      </c>
      <c r="AP71" s="35">
        <f t="shared" si="53"/>
        <v>0</v>
      </c>
      <c r="AQ71" s="35">
        <f t="shared" si="53"/>
        <v>0</v>
      </c>
      <c r="AR71" s="35">
        <f t="shared" si="54"/>
        <v>0</v>
      </c>
      <c r="AS71" s="35">
        <f t="shared" si="54"/>
        <v>0</v>
      </c>
      <c r="AT71" s="35">
        <f t="shared" si="54"/>
        <v>0</v>
      </c>
      <c r="AU71" s="35">
        <f t="shared" si="54"/>
        <v>0</v>
      </c>
      <c r="AV71" s="35">
        <f t="shared" si="54"/>
        <v>0</v>
      </c>
      <c r="AW71" s="35">
        <f t="shared" si="54"/>
        <v>0</v>
      </c>
      <c r="AX71" s="35">
        <f t="shared" si="54"/>
        <v>0</v>
      </c>
      <c r="AY71" s="35">
        <f t="shared" si="54"/>
        <v>0</v>
      </c>
      <c r="BA71" s="35">
        <f t="shared" si="55"/>
        <v>0</v>
      </c>
      <c r="BB71" s="35">
        <f t="shared" si="55"/>
        <v>0</v>
      </c>
      <c r="BC71" s="35">
        <f t="shared" si="55"/>
        <v>0</v>
      </c>
      <c r="BD71" s="35">
        <f t="shared" si="55"/>
        <v>0</v>
      </c>
      <c r="BE71" s="35">
        <f t="shared" si="55"/>
        <v>0</v>
      </c>
      <c r="BF71" s="35">
        <f t="shared" si="55"/>
        <v>0</v>
      </c>
      <c r="BH71" s="47">
        <f t="shared" si="40"/>
        <v>0</v>
      </c>
      <c r="BI71" s="6"/>
    </row>
    <row r="72" ht="15" spans="1:61">
      <c r="A72" s="45" t="s">
        <v>10602</v>
      </c>
      <c r="B72" s="33">
        <f t="shared" ref="B72:B135" si="56">D72-R72</f>
        <v>0</v>
      </c>
      <c r="C72" s="41" t="s">
        <v>10603</v>
      </c>
      <c r="D72" s="96">
        <f t="shared" ref="D72:D135" si="57">SUM(E72:F72,Q72)</f>
        <v>0</v>
      </c>
      <c r="E72" s="35">
        <f t="shared" ref="E72:E135" si="58">SUMPRODUCT(E$374:E$599*(LEFT($A$374:$A$599,LEN($A72))=$A72))</f>
        <v>0</v>
      </c>
      <c r="F72" s="46">
        <f t="shared" ref="F72:F135" si="59">SUM(G72,K72:P72)</f>
        <v>0</v>
      </c>
      <c r="G72" s="107">
        <f t="shared" ref="G72:G135" si="60">SUM(H72:J72)</f>
        <v>0</v>
      </c>
      <c r="H72" s="97">
        <f t="shared" si="35"/>
        <v>0</v>
      </c>
      <c r="I72" s="97">
        <f t="shared" si="36"/>
        <v>0</v>
      </c>
      <c r="J72" s="97">
        <f t="shared" si="37"/>
        <v>0</v>
      </c>
      <c r="K72" s="42">
        <v>0</v>
      </c>
      <c r="L72" s="35">
        <f t="shared" si="50"/>
        <v>0</v>
      </c>
      <c r="M72" s="35">
        <f t="shared" si="50"/>
        <v>0</v>
      </c>
      <c r="N72" s="97">
        <f t="shared" si="38"/>
        <v>0</v>
      </c>
      <c r="O72" s="35">
        <f t="shared" si="51"/>
        <v>0</v>
      </c>
      <c r="P72" s="35">
        <f t="shared" si="51"/>
        <v>0</v>
      </c>
      <c r="Q72" s="35">
        <f t="shared" si="51"/>
        <v>0</v>
      </c>
      <c r="R72" s="96">
        <f t="shared" ref="R72:R135" si="61">SUM(S72:T72,AF72)</f>
        <v>0</v>
      </c>
      <c r="S72" s="35">
        <f t="shared" si="19"/>
        <v>0</v>
      </c>
      <c r="T72" s="28">
        <f t="shared" ref="T72:T135" si="62">SUM(V72:AE72)</f>
        <v>0</v>
      </c>
      <c r="U72" s="28">
        <f t="shared" ref="U72:U135" si="63">SUM(V72:X72)</f>
        <v>0</v>
      </c>
      <c r="V72" s="51">
        <v>0</v>
      </c>
      <c r="W72" s="51">
        <v>0</v>
      </c>
      <c r="X72" s="51">
        <v>0</v>
      </c>
      <c r="Y72" s="44">
        <f t="shared" si="39"/>
        <v>0</v>
      </c>
      <c r="Z72" s="35">
        <f t="shared" ref="Z72:Z135" si="64">SUMPRODUCT(Z$374:Z$599*(LEFT($A$374:$A$599,LEN($A72))=$A72))</f>
        <v>0</v>
      </c>
      <c r="AA72" s="35">
        <f t="shared" si="20"/>
        <v>0</v>
      </c>
      <c r="AB72" s="42">
        <v>0</v>
      </c>
      <c r="AC72" s="35">
        <f t="shared" si="21"/>
        <v>0</v>
      </c>
      <c r="AD72" s="35">
        <f t="shared" si="52"/>
        <v>0</v>
      </c>
      <c r="AE72" s="35">
        <f t="shared" si="52"/>
        <v>0</v>
      </c>
      <c r="AF72" s="35">
        <f t="shared" si="52"/>
        <v>0</v>
      </c>
      <c r="AH72" s="35">
        <f t="shared" si="53"/>
        <v>0</v>
      </c>
      <c r="AI72" s="35">
        <f t="shared" si="53"/>
        <v>0</v>
      </c>
      <c r="AJ72" s="35">
        <f t="shared" si="53"/>
        <v>0</v>
      </c>
      <c r="AK72" s="35">
        <f t="shared" si="53"/>
        <v>0</v>
      </c>
      <c r="AL72" s="35">
        <f t="shared" si="53"/>
        <v>0</v>
      </c>
      <c r="AM72" s="35">
        <f t="shared" si="53"/>
        <v>0</v>
      </c>
      <c r="AN72" s="35">
        <f t="shared" si="53"/>
        <v>0</v>
      </c>
      <c r="AO72" s="35">
        <f t="shared" si="53"/>
        <v>0</v>
      </c>
      <c r="AP72" s="35">
        <f t="shared" si="53"/>
        <v>0</v>
      </c>
      <c r="AQ72" s="35">
        <f t="shared" si="53"/>
        <v>0</v>
      </c>
      <c r="AR72" s="35">
        <f t="shared" si="54"/>
        <v>0</v>
      </c>
      <c r="AS72" s="35">
        <f t="shared" si="54"/>
        <v>0</v>
      </c>
      <c r="AT72" s="35">
        <f t="shared" si="54"/>
        <v>0</v>
      </c>
      <c r="AU72" s="35">
        <f t="shared" si="54"/>
        <v>0</v>
      </c>
      <c r="AV72" s="35">
        <f t="shared" si="54"/>
        <v>0</v>
      </c>
      <c r="AW72" s="35">
        <f t="shared" si="54"/>
        <v>0</v>
      </c>
      <c r="AX72" s="35">
        <f t="shared" si="54"/>
        <v>0</v>
      </c>
      <c r="AY72" s="35">
        <f t="shared" si="54"/>
        <v>0</v>
      </c>
      <c r="BA72" s="35">
        <f t="shared" si="55"/>
        <v>0</v>
      </c>
      <c r="BB72" s="35">
        <f t="shared" si="55"/>
        <v>0</v>
      </c>
      <c r="BC72" s="35">
        <f t="shared" si="55"/>
        <v>0</v>
      </c>
      <c r="BD72" s="35">
        <f t="shared" si="55"/>
        <v>0</v>
      </c>
      <c r="BE72" s="35">
        <f t="shared" si="55"/>
        <v>0</v>
      </c>
      <c r="BF72" s="35">
        <f t="shared" si="55"/>
        <v>0</v>
      </c>
      <c r="BH72" s="47">
        <f t="shared" si="40"/>
        <v>0</v>
      </c>
      <c r="BI72" s="18"/>
    </row>
    <row r="73" ht="15" spans="1:61">
      <c r="A73" s="45" t="s">
        <v>10604</v>
      </c>
      <c r="B73" s="33">
        <f t="shared" si="56"/>
        <v>0</v>
      </c>
      <c r="C73" s="41" t="s">
        <v>10605</v>
      </c>
      <c r="D73" s="96">
        <f t="shared" si="57"/>
        <v>0</v>
      </c>
      <c r="E73" s="35">
        <f t="shared" si="58"/>
        <v>0</v>
      </c>
      <c r="F73" s="46">
        <f t="shared" si="59"/>
        <v>0</v>
      </c>
      <c r="G73" s="107">
        <f t="shared" si="60"/>
        <v>0</v>
      </c>
      <c r="H73" s="97">
        <f t="shared" si="35"/>
        <v>0</v>
      </c>
      <c r="I73" s="97">
        <f t="shared" si="36"/>
        <v>0</v>
      </c>
      <c r="J73" s="97">
        <f t="shared" si="37"/>
        <v>0</v>
      </c>
      <c r="K73" s="42">
        <v>0</v>
      </c>
      <c r="L73" s="35">
        <f t="shared" si="50"/>
        <v>0</v>
      </c>
      <c r="M73" s="35">
        <f t="shared" si="50"/>
        <v>0</v>
      </c>
      <c r="N73" s="97">
        <f t="shared" si="38"/>
        <v>0</v>
      </c>
      <c r="O73" s="35">
        <f t="shared" si="51"/>
        <v>0</v>
      </c>
      <c r="P73" s="35">
        <f t="shared" si="51"/>
        <v>0</v>
      </c>
      <c r="Q73" s="35">
        <f t="shared" si="51"/>
        <v>0</v>
      </c>
      <c r="R73" s="96">
        <f t="shared" si="61"/>
        <v>0</v>
      </c>
      <c r="S73" s="35">
        <f t="shared" ref="S73:S136" si="65">SUMPRODUCT(S$374:S$599*(LEFT($A$374:$A$599,LEN($A73))=$A73))+MIN(0,SUMPRODUCT(($AA$374:$AA$599+$AC$374:$AC$599)*(LEFT($A$374:$A$599,LEN($A73))=$A73))+BH73)</f>
        <v>0</v>
      </c>
      <c r="T73" s="28">
        <f t="shared" si="62"/>
        <v>0</v>
      </c>
      <c r="U73" s="28">
        <f t="shared" si="63"/>
        <v>0</v>
      </c>
      <c r="V73" s="51">
        <v>0</v>
      </c>
      <c r="W73" s="51">
        <v>0</v>
      </c>
      <c r="X73" s="51">
        <v>0</v>
      </c>
      <c r="Y73" s="44">
        <f t="shared" si="39"/>
        <v>0</v>
      </c>
      <c r="Z73" s="35">
        <f t="shared" si="64"/>
        <v>0</v>
      </c>
      <c r="AA73" s="35">
        <f t="shared" ref="AA73:AA136" si="66">MAX(SUMPRODUCT(AA$374:AA$599*(LEFT($A$374:$A$599,LEN($A73))=$A73))+MIN(BH73,0),0)</f>
        <v>0</v>
      </c>
      <c r="AB73" s="42">
        <v>0</v>
      </c>
      <c r="AC73" s="35">
        <f t="shared" ref="AC73:AC136" si="67">MAX(SUMPRODUCT(AC$374:AC$599*(LEFT($A$374:$A$599,LEN($A73))=$A73))+MAX(BH73,0)+MIN(SUMPRODUCT($AA$374:$AA$599*(LEFT($A$374:$A$599,LEN($A73))=$A73))+BH73,0),0)</f>
        <v>0</v>
      </c>
      <c r="AD73" s="35">
        <f t="shared" si="52"/>
        <v>0</v>
      </c>
      <c r="AE73" s="35">
        <f t="shared" si="52"/>
        <v>0</v>
      </c>
      <c r="AF73" s="35">
        <f t="shared" si="52"/>
        <v>0</v>
      </c>
      <c r="AH73" s="35">
        <f t="shared" si="53"/>
        <v>0</v>
      </c>
      <c r="AI73" s="35">
        <f t="shared" si="53"/>
        <v>0</v>
      </c>
      <c r="AJ73" s="35">
        <f t="shared" si="53"/>
        <v>0</v>
      </c>
      <c r="AK73" s="35">
        <f t="shared" si="53"/>
        <v>0</v>
      </c>
      <c r="AL73" s="35">
        <f t="shared" si="53"/>
        <v>0</v>
      </c>
      <c r="AM73" s="35">
        <f t="shared" si="53"/>
        <v>0</v>
      </c>
      <c r="AN73" s="35">
        <f t="shared" si="53"/>
        <v>0</v>
      </c>
      <c r="AO73" s="35">
        <f t="shared" si="53"/>
        <v>0</v>
      </c>
      <c r="AP73" s="35">
        <f t="shared" si="53"/>
        <v>0</v>
      </c>
      <c r="AQ73" s="35">
        <f t="shared" si="53"/>
        <v>0</v>
      </c>
      <c r="AR73" s="35">
        <f t="shared" si="54"/>
        <v>0</v>
      </c>
      <c r="AS73" s="35">
        <f t="shared" si="54"/>
        <v>0</v>
      </c>
      <c r="AT73" s="35">
        <f t="shared" si="54"/>
        <v>0</v>
      </c>
      <c r="AU73" s="35">
        <f t="shared" si="54"/>
        <v>0</v>
      </c>
      <c r="AV73" s="35">
        <f t="shared" si="54"/>
        <v>0</v>
      </c>
      <c r="AW73" s="35">
        <f t="shared" si="54"/>
        <v>0</v>
      </c>
      <c r="AX73" s="35">
        <f t="shared" si="54"/>
        <v>0</v>
      </c>
      <c r="AY73" s="35">
        <f t="shared" si="54"/>
        <v>0</v>
      </c>
      <c r="BA73" s="35">
        <f t="shared" si="55"/>
        <v>0</v>
      </c>
      <c r="BB73" s="35">
        <f t="shared" si="55"/>
        <v>0</v>
      </c>
      <c r="BC73" s="35">
        <f t="shared" si="55"/>
        <v>0</v>
      </c>
      <c r="BD73" s="35">
        <f t="shared" si="55"/>
        <v>0</v>
      </c>
      <c r="BE73" s="35">
        <f t="shared" si="55"/>
        <v>0</v>
      </c>
      <c r="BF73" s="35">
        <f t="shared" si="55"/>
        <v>0</v>
      </c>
      <c r="BH73" s="47">
        <f t="shared" si="40"/>
        <v>0</v>
      </c>
      <c r="BI73" s="18"/>
    </row>
    <row r="74" ht="15" spans="1:61">
      <c r="A74" s="45" t="s">
        <v>10606</v>
      </c>
      <c r="B74" s="33">
        <f t="shared" si="56"/>
        <v>0</v>
      </c>
      <c r="C74" s="41" t="s">
        <v>10607</v>
      </c>
      <c r="D74" s="96">
        <f t="shared" si="57"/>
        <v>0</v>
      </c>
      <c r="E74" s="35">
        <f t="shared" si="58"/>
        <v>0</v>
      </c>
      <c r="F74" s="46">
        <f t="shared" si="59"/>
        <v>0</v>
      </c>
      <c r="G74" s="107">
        <f t="shared" si="60"/>
        <v>0</v>
      </c>
      <c r="H74" s="97">
        <f t="shared" si="35"/>
        <v>0</v>
      </c>
      <c r="I74" s="97">
        <f t="shared" si="36"/>
        <v>0</v>
      </c>
      <c r="J74" s="97">
        <f t="shared" si="37"/>
        <v>0</v>
      </c>
      <c r="K74" s="42">
        <v>0</v>
      </c>
      <c r="L74" s="35">
        <f t="shared" si="50"/>
        <v>0</v>
      </c>
      <c r="M74" s="35">
        <f t="shared" si="50"/>
        <v>0</v>
      </c>
      <c r="N74" s="97">
        <f t="shared" si="38"/>
        <v>0</v>
      </c>
      <c r="O74" s="35">
        <f t="shared" si="51"/>
        <v>0</v>
      </c>
      <c r="P74" s="35">
        <f t="shared" si="51"/>
        <v>0</v>
      </c>
      <c r="Q74" s="35">
        <f t="shared" si="51"/>
        <v>0</v>
      </c>
      <c r="R74" s="96">
        <f t="shared" si="61"/>
        <v>0</v>
      </c>
      <c r="S74" s="35">
        <f t="shared" si="65"/>
        <v>0</v>
      </c>
      <c r="T74" s="28">
        <f t="shared" si="62"/>
        <v>0</v>
      </c>
      <c r="U74" s="28">
        <f t="shared" si="63"/>
        <v>0</v>
      </c>
      <c r="V74" s="51">
        <v>0</v>
      </c>
      <c r="W74" s="51">
        <v>0</v>
      </c>
      <c r="X74" s="51">
        <v>0</v>
      </c>
      <c r="Y74" s="44">
        <f t="shared" si="39"/>
        <v>0</v>
      </c>
      <c r="Z74" s="35">
        <f t="shared" si="64"/>
        <v>0</v>
      </c>
      <c r="AA74" s="35">
        <f t="shared" si="66"/>
        <v>0</v>
      </c>
      <c r="AB74" s="42">
        <v>0</v>
      </c>
      <c r="AC74" s="35">
        <f t="shared" si="67"/>
        <v>0</v>
      </c>
      <c r="AD74" s="35">
        <f t="shared" si="52"/>
        <v>0</v>
      </c>
      <c r="AE74" s="35">
        <f t="shared" si="52"/>
        <v>0</v>
      </c>
      <c r="AF74" s="35">
        <f t="shared" si="52"/>
        <v>0</v>
      </c>
      <c r="AH74" s="35">
        <f t="shared" si="53"/>
        <v>0</v>
      </c>
      <c r="AI74" s="35">
        <f t="shared" si="53"/>
        <v>0</v>
      </c>
      <c r="AJ74" s="35">
        <f t="shared" si="53"/>
        <v>0</v>
      </c>
      <c r="AK74" s="35">
        <f t="shared" si="53"/>
        <v>0</v>
      </c>
      <c r="AL74" s="35">
        <f t="shared" si="53"/>
        <v>0</v>
      </c>
      <c r="AM74" s="35">
        <f t="shared" si="53"/>
        <v>0</v>
      </c>
      <c r="AN74" s="35">
        <f t="shared" si="53"/>
        <v>0</v>
      </c>
      <c r="AO74" s="35">
        <f t="shared" si="53"/>
        <v>0</v>
      </c>
      <c r="AP74" s="35">
        <f t="shared" si="53"/>
        <v>0</v>
      </c>
      <c r="AQ74" s="35">
        <f t="shared" si="53"/>
        <v>0</v>
      </c>
      <c r="AR74" s="35">
        <f t="shared" si="54"/>
        <v>0</v>
      </c>
      <c r="AS74" s="35">
        <f t="shared" si="54"/>
        <v>0</v>
      </c>
      <c r="AT74" s="35">
        <f t="shared" si="54"/>
        <v>0</v>
      </c>
      <c r="AU74" s="35">
        <f t="shared" si="54"/>
        <v>0</v>
      </c>
      <c r="AV74" s="35">
        <f t="shared" si="54"/>
        <v>0</v>
      </c>
      <c r="AW74" s="35">
        <f t="shared" si="54"/>
        <v>0</v>
      </c>
      <c r="AX74" s="35">
        <f t="shared" si="54"/>
        <v>0</v>
      </c>
      <c r="AY74" s="35">
        <f t="shared" si="54"/>
        <v>0</v>
      </c>
      <c r="BA74" s="35">
        <f t="shared" si="55"/>
        <v>0</v>
      </c>
      <c r="BB74" s="35">
        <f t="shared" si="55"/>
        <v>0</v>
      </c>
      <c r="BC74" s="35">
        <f t="shared" si="55"/>
        <v>0</v>
      </c>
      <c r="BD74" s="35">
        <f t="shared" si="55"/>
        <v>0</v>
      </c>
      <c r="BE74" s="35">
        <f t="shared" si="55"/>
        <v>0</v>
      </c>
      <c r="BF74" s="35">
        <f t="shared" si="55"/>
        <v>0</v>
      </c>
      <c r="BH74" s="47">
        <f t="shared" si="40"/>
        <v>0</v>
      </c>
      <c r="BI74" s="6"/>
    </row>
    <row r="75" ht="15" spans="1:61">
      <c r="A75" s="45" t="s">
        <v>10608</v>
      </c>
      <c r="B75" s="33">
        <f t="shared" si="56"/>
        <v>0</v>
      </c>
      <c r="C75" s="41" t="s">
        <v>10609</v>
      </c>
      <c r="D75" s="96">
        <f t="shared" si="57"/>
        <v>0</v>
      </c>
      <c r="E75" s="35">
        <f t="shared" si="58"/>
        <v>0</v>
      </c>
      <c r="F75" s="46">
        <f t="shared" si="59"/>
        <v>0</v>
      </c>
      <c r="G75" s="107">
        <f t="shared" si="60"/>
        <v>0</v>
      </c>
      <c r="H75" s="97">
        <f t="shared" si="35"/>
        <v>0</v>
      </c>
      <c r="I75" s="97">
        <f t="shared" si="36"/>
        <v>0</v>
      </c>
      <c r="J75" s="97">
        <f t="shared" si="37"/>
        <v>0</v>
      </c>
      <c r="K75" s="42">
        <v>0</v>
      </c>
      <c r="L75" s="35">
        <f t="shared" si="50"/>
        <v>0</v>
      </c>
      <c r="M75" s="35">
        <f t="shared" si="50"/>
        <v>0</v>
      </c>
      <c r="N75" s="97">
        <f t="shared" si="38"/>
        <v>0</v>
      </c>
      <c r="O75" s="35">
        <f t="shared" si="51"/>
        <v>0</v>
      </c>
      <c r="P75" s="35">
        <f t="shared" si="51"/>
        <v>0</v>
      </c>
      <c r="Q75" s="35">
        <f t="shared" si="51"/>
        <v>0</v>
      </c>
      <c r="R75" s="96">
        <f t="shared" si="61"/>
        <v>0</v>
      </c>
      <c r="S75" s="35">
        <f t="shared" si="65"/>
        <v>0</v>
      </c>
      <c r="T75" s="28">
        <f t="shared" si="62"/>
        <v>0</v>
      </c>
      <c r="U75" s="28">
        <f t="shared" si="63"/>
        <v>0</v>
      </c>
      <c r="V75" s="51">
        <v>0</v>
      </c>
      <c r="W75" s="51">
        <v>0</v>
      </c>
      <c r="X75" s="51">
        <v>0</v>
      </c>
      <c r="Y75" s="44">
        <f t="shared" si="39"/>
        <v>0</v>
      </c>
      <c r="Z75" s="35">
        <f t="shared" si="64"/>
        <v>0</v>
      </c>
      <c r="AA75" s="35">
        <f t="shared" si="66"/>
        <v>0</v>
      </c>
      <c r="AB75" s="42">
        <v>0</v>
      </c>
      <c r="AC75" s="35">
        <f t="shared" si="67"/>
        <v>0</v>
      </c>
      <c r="AD75" s="35">
        <f t="shared" si="52"/>
        <v>0</v>
      </c>
      <c r="AE75" s="35">
        <f t="shared" si="52"/>
        <v>0</v>
      </c>
      <c r="AF75" s="35">
        <f t="shared" si="52"/>
        <v>0</v>
      </c>
      <c r="AH75" s="35">
        <f t="shared" si="53"/>
        <v>0</v>
      </c>
      <c r="AI75" s="35">
        <f t="shared" si="53"/>
        <v>0</v>
      </c>
      <c r="AJ75" s="35">
        <f t="shared" si="53"/>
        <v>0</v>
      </c>
      <c r="AK75" s="35">
        <f t="shared" si="53"/>
        <v>0</v>
      </c>
      <c r="AL75" s="35">
        <f t="shared" si="53"/>
        <v>0</v>
      </c>
      <c r="AM75" s="35">
        <f t="shared" si="53"/>
        <v>0</v>
      </c>
      <c r="AN75" s="35">
        <f t="shared" si="53"/>
        <v>0</v>
      </c>
      <c r="AO75" s="35">
        <f t="shared" si="53"/>
        <v>0</v>
      </c>
      <c r="AP75" s="35">
        <f t="shared" si="53"/>
        <v>0</v>
      </c>
      <c r="AQ75" s="35">
        <f t="shared" si="53"/>
        <v>0</v>
      </c>
      <c r="AR75" s="35">
        <f t="shared" si="54"/>
        <v>0</v>
      </c>
      <c r="AS75" s="35">
        <f t="shared" si="54"/>
        <v>0</v>
      </c>
      <c r="AT75" s="35">
        <f t="shared" si="54"/>
        <v>0</v>
      </c>
      <c r="AU75" s="35">
        <f t="shared" si="54"/>
        <v>0</v>
      </c>
      <c r="AV75" s="35">
        <f t="shared" si="54"/>
        <v>0</v>
      </c>
      <c r="AW75" s="35">
        <f t="shared" si="54"/>
        <v>0</v>
      </c>
      <c r="AX75" s="35">
        <f t="shared" si="54"/>
        <v>0</v>
      </c>
      <c r="AY75" s="35">
        <f t="shared" si="54"/>
        <v>0</v>
      </c>
      <c r="BA75" s="35">
        <f t="shared" si="55"/>
        <v>0</v>
      </c>
      <c r="BB75" s="35">
        <f t="shared" si="55"/>
        <v>0</v>
      </c>
      <c r="BC75" s="35">
        <f t="shared" si="55"/>
        <v>0</v>
      </c>
      <c r="BD75" s="35">
        <f t="shared" si="55"/>
        <v>0</v>
      </c>
      <c r="BE75" s="35">
        <f t="shared" si="55"/>
        <v>0</v>
      </c>
      <c r="BF75" s="35">
        <f t="shared" si="55"/>
        <v>0</v>
      </c>
      <c r="BH75" s="47">
        <f t="shared" si="40"/>
        <v>0</v>
      </c>
      <c r="BI75" s="6"/>
    </row>
    <row r="76" ht="15" spans="1:61">
      <c r="A76" s="45" t="s">
        <v>10610</v>
      </c>
      <c r="B76" s="33">
        <f t="shared" si="56"/>
        <v>0</v>
      </c>
      <c r="C76" s="41" t="s">
        <v>10611</v>
      </c>
      <c r="D76" s="96">
        <f t="shared" si="57"/>
        <v>0</v>
      </c>
      <c r="E76" s="35">
        <f t="shared" si="58"/>
        <v>0</v>
      </c>
      <c r="F76" s="46">
        <f t="shared" si="59"/>
        <v>0</v>
      </c>
      <c r="G76" s="107">
        <f t="shared" si="60"/>
        <v>0</v>
      </c>
      <c r="H76" s="97">
        <f t="shared" si="35"/>
        <v>0</v>
      </c>
      <c r="I76" s="97">
        <f t="shared" si="36"/>
        <v>0</v>
      </c>
      <c r="J76" s="97">
        <f t="shared" si="37"/>
        <v>0</v>
      </c>
      <c r="K76" s="42">
        <v>0</v>
      </c>
      <c r="L76" s="35">
        <f t="shared" si="50"/>
        <v>0</v>
      </c>
      <c r="M76" s="35">
        <f t="shared" si="50"/>
        <v>0</v>
      </c>
      <c r="N76" s="97">
        <f t="shared" si="38"/>
        <v>0</v>
      </c>
      <c r="O76" s="35">
        <f t="shared" si="51"/>
        <v>0</v>
      </c>
      <c r="P76" s="35">
        <f t="shared" si="51"/>
        <v>0</v>
      </c>
      <c r="Q76" s="35">
        <f t="shared" si="51"/>
        <v>0</v>
      </c>
      <c r="R76" s="96">
        <f t="shared" si="61"/>
        <v>0</v>
      </c>
      <c r="S76" s="35">
        <f t="shared" si="65"/>
        <v>0</v>
      </c>
      <c r="T76" s="28">
        <f t="shared" si="62"/>
        <v>0</v>
      </c>
      <c r="U76" s="28">
        <f t="shared" si="63"/>
        <v>0</v>
      </c>
      <c r="V76" s="51">
        <v>0</v>
      </c>
      <c r="W76" s="51">
        <v>0</v>
      </c>
      <c r="X76" s="51">
        <v>0</v>
      </c>
      <c r="Y76" s="44">
        <f t="shared" si="39"/>
        <v>0</v>
      </c>
      <c r="Z76" s="35">
        <f t="shared" si="64"/>
        <v>0</v>
      </c>
      <c r="AA76" s="35">
        <f t="shared" si="66"/>
        <v>0</v>
      </c>
      <c r="AB76" s="42">
        <v>0</v>
      </c>
      <c r="AC76" s="35">
        <f t="shared" si="67"/>
        <v>0</v>
      </c>
      <c r="AD76" s="35">
        <f t="shared" si="52"/>
        <v>0</v>
      </c>
      <c r="AE76" s="35">
        <f t="shared" si="52"/>
        <v>0</v>
      </c>
      <c r="AF76" s="35">
        <f t="shared" si="52"/>
        <v>0</v>
      </c>
      <c r="AH76" s="35">
        <f t="shared" si="53"/>
        <v>0</v>
      </c>
      <c r="AI76" s="35">
        <f t="shared" si="53"/>
        <v>0</v>
      </c>
      <c r="AJ76" s="35">
        <f t="shared" si="53"/>
        <v>0</v>
      </c>
      <c r="AK76" s="35">
        <f t="shared" si="53"/>
        <v>0</v>
      </c>
      <c r="AL76" s="35">
        <f t="shared" si="53"/>
        <v>0</v>
      </c>
      <c r="AM76" s="35">
        <f t="shared" si="53"/>
        <v>0</v>
      </c>
      <c r="AN76" s="35">
        <f t="shared" si="53"/>
        <v>0</v>
      </c>
      <c r="AO76" s="35">
        <f t="shared" si="53"/>
        <v>0</v>
      </c>
      <c r="AP76" s="35">
        <f t="shared" si="53"/>
        <v>0</v>
      </c>
      <c r="AQ76" s="35">
        <f t="shared" si="53"/>
        <v>0</v>
      </c>
      <c r="AR76" s="35">
        <f t="shared" si="54"/>
        <v>0</v>
      </c>
      <c r="AS76" s="35">
        <f t="shared" si="54"/>
        <v>0</v>
      </c>
      <c r="AT76" s="35">
        <f t="shared" si="54"/>
        <v>0</v>
      </c>
      <c r="AU76" s="35">
        <f t="shared" si="54"/>
        <v>0</v>
      </c>
      <c r="AV76" s="35">
        <f t="shared" si="54"/>
        <v>0</v>
      </c>
      <c r="AW76" s="35">
        <f t="shared" si="54"/>
        <v>0</v>
      </c>
      <c r="AX76" s="35">
        <f t="shared" si="54"/>
        <v>0</v>
      </c>
      <c r="AY76" s="35">
        <f t="shared" si="54"/>
        <v>0</v>
      </c>
      <c r="BA76" s="35">
        <f t="shared" si="55"/>
        <v>0</v>
      </c>
      <c r="BB76" s="35">
        <f t="shared" si="55"/>
        <v>0</v>
      </c>
      <c r="BC76" s="35">
        <f t="shared" si="55"/>
        <v>0</v>
      </c>
      <c r="BD76" s="35">
        <f t="shared" si="55"/>
        <v>0</v>
      </c>
      <c r="BE76" s="35">
        <f t="shared" si="55"/>
        <v>0</v>
      </c>
      <c r="BF76" s="35">
        <f t="shared" si="55"/>
        <v>0</v>
      </c>
      <c r="BH76" s="47">
        <f t="shared" si="40"/>
        <v>0</v>
      </c>
      <c r="BI76" s="18"/>
    </row>
    <row r="77" ht="15" spans="1:61">
      <c r="A77" s="45" t="s">
        <v>10612</v>
      </c>
      <c r="B77" s="33">
        <f t="shared" si="56"/>
        <v>0</v>
      </c>
      <c r="C77" s="41" t="s">
        <v>10613</v>
      </c>
      <c r="D77" s="96">
        <f t="shared" si="57"/>
        <v>0</v>
      </c>
      <c r="E77" s="35">
        <f t="shared" si="58"/>
        <v>0</v>
      </c>
      <c r="F77" s="46">
        <f t="shared" si="59"/>
        <v>0</v>
      </c>
      <c r="G77" s="107">
        <f t="shared" si="60"/>
        <v>0</v>
      </c>
      <c r="H77" s="97">
        <f t="shared" si="35"/>
        <v>0</v>
      </c>
      <c r="I77" s="97">
        <f t="shared" si="36"/>
        <v>0</v>
      </c>
      <c r="J77" s="97">
        <f t="shared" si="37"/>
        <v>0</v>
      </c>
      <c r="K77" s="42">
        <v>0</v>
      </c>
      <c r="L77" s="35">
        <f t="shared" si="50"/>
        <v>0</v>
      </c>
      <c r="M77" s="35">
        <f t="shared" si="50"/>
        <v>0</v>
      </c>
      <c r="N77" s="97">
        <f t="shared" si="38"/>
        <v>0</v>
      </c>
      <c r="O77" s="35">
        <f t="shared" si="51"/>
        <v>0</v>
      </c>
      <c r="P77" s="35">
        <f t="shared" si="51"/>
        <v>0</v>
      </c>
      <c r="Q77" s="35">
        <f t="shared" si="51"/>
        <v>0</v>
      </c>
      <c r="R77" s="96">
        <f t="shared" si="61"/>
        <v>0</v>
      </c>
      <c r="S77" s="35">
        <f t="shared" si="65"/>
        <v>0</v>
      </c>
      <c r="T77" s="28">
        <f t="shared" si="62"/>
        <v>0</v>
      </c>
      <c r="U77" s="28">
        <f t="shared" si="63"/>
        <v>0</v>
      </c>
      <c r="V77" s="51">
        <v>0</v>
      </c>
      <c r="W77" s="51">
        <v>0</v>
      </c>
      <c r="X77" s="51">
        <v>0</v>
      </c>
      <c r="Y77" s="44">
        <f t="shared" si="39"/>
        <v>0</v>
      </c>
      <c r="Z77" s="35">
        <f t="shared" si="64"/>
        <v>0</v>
      </c>
      <c r="AA77" s="35">
        <f t="shared" si="66"/>
        <v>0</v>
      </c>
      <c r="AB77" s="42">
        <v>0</v>
      </c>
      <c r="AC77" s="35">
        <f t="shared" si="67"/>
        <v>0</v>
      </c>
      <c r="AD77" s="35">
        <f t="shared" si="52"/>
        <v>0</v>
      </c>
      <c r="AE77" s="35">
        <f t="shared" si="52"/>
        <v>0</v>
      </c>
      <c r="AF77" s="35">
        <f t="shared" si="52"/>
        <v>0</v>
      </c>
      <c r="AH77" s="35">
        <f t="shared" si="53"/>
        <v>0</v>
      </c>
      <c r="AI77" s="35">
        <f t="shared" si="53"/>
        <v>0</v>
      </c>
      <c r="AJ77" s="35">
        <f t="shared" si="53"/>
        <v>0</v>
      </c>
      <c r="AK77" s="35">
        <f t="shared" si="53"/>
        <v>0</v>
      </c>
      <c r="AL77" s="35">
        <f t="shared" si="53"/>
        <v>0</v>
      </c>
      <c r="AM77" s="35">
        <f t="shared" si="53"/>
        <v>0</v>
      </c>
      <c r="AN77" s="35">
        <f t="shared" si="53"/>
        <v>0</v>
      </c>
      <c r="AO77" s="35">
        <f t="shared" si="53"/>
        <v>0</v>
      </c>
      <c r="AP77" s="35">
        <f t="shared" si="53"/>
        <v>0</v>
      </c>
      <c r="AQ77" s="35">
        <f t="shared" si="53"/>
        <v>0</v>
      </c>
      <c r="AR77" s="35">
        <f t="shared" si="54"/>
        <v>0</v>
      </c>
      <c r="AS77" s="35">
        <f t="shared" si="54"/>
        <v>0</v>
      </c>
      <c r="AT77" s="35">
        <f t="shared" si="54"/>
        <v>0</v>
      </c>
      <c r="AU77" s="35">
        <f t="shared" si="54"/>
        <v>0</v>
      </c>
      <c r="AV77" s="35">
        <f t="shared" si="54"/>
        <v>0</v>
      </c>
      <c r="AW77" s="35">
        <f t="shared" si="54"/>
        <v>0</v>
      </c>
      <c r="AX77" s="35">
        <f t="shared" si="54"/>
        <v>0</v>
      </c>
      <c r="AY77" s="35">
        <f t="shared" si="54"/>
        <v>0</v>
      </c>
      <c r="BA77" s="35">
        <f t="shared" si="55"/>
        <v>0</v>
      </c>
      <c r="BB77" s="35">
        <f t="shared" si="55"/>
        <v>0</v>
      </c>
      <c r="BC77" s="35">
        <f t="shared" si="55"/>
        <v>0</v>
      </c>
      <c r="BD77" s="35">
        <f t="shared" si="55"/>
        <v>0</v>
      </c>
      <c r="BE77" s="35">
        <f t="shared" si="55"/>
        <v>0</v>
      </c>
      <c r="BF77" s="35">
        <f t="shared" si="55"/>
        <v>0</v>
      </c>
      <c r="BH77" s="47">
        <f t="shared" si="40"/>
        <v>0</v>
      </c>
      <c r="BI77" s="18"/>
    </row>
    <row r="78" ht="15" spans="1:61">
      <c r="A78" s="45" t="s">
        <v>10614</v>
      </c>
      <c r="B78" s="33">
        <f t="shared" si="56"/>
        <v>0</v>
      </c>
      <c r="C78" s="41" t="s">
        <v>10615</v>
      </c>
      <c r="D78" s="96">
        <f t="shared" si="57"/>
        <v>0</v>
      </c>
      <c r="E78" s="35">
        <f t="shared" si="58"/>
        <v>0</v>
      </c>
      <c r="F78" s="46">
        <f t="shared" si="59"/>
        <v>0</v>
      </c>
      <c r="G78" s="107">
        <f t="shared" si="60"/>
        <v>0</v>
      </c>
      <c r="H78" s="97">
        <f t="shared" si="35"/>
        <v>0</v>
      </c>
      <c r="I78" s="97">
        <f t="shared" si="36"/>
        <v>0</v>
      </c>
      <c r="J78" s="97">
        <f t="shared" si="37"/>
        <v>0</v>
      </c>
      <c r="K78" s="42">
        <v>0</v>
      </c>
      <c r="L78" s="35">
        <f t="shared" si="50"/>
        <v>0</v>
      </c>
      <c r="M78" s="35">
        <f t="shared" si="50"/>
        <v>0</v>
      </c>
      <c r="N78" s="97">
        <f t="shared" si="38"/>
        <v>0</v>
      </c>
      <c r="O78" s="35">
        <f t="shared" si="51"/>
        <v>0</v>
      </c>
      <c r="P78" s="35">
        <f t="shared" si="51"/>
        <v>0</v>
      </c>
      <c r="Q78" s="35">
        <f t="shared" si="51"/>
        <v>0</v>
      </c>
      <c r="R78" s="96">
        <f t="shared" si="61"/>
        <v>0</v>
      </c>
      <c r="S78" s="35">
        <f t="shared" si="65"/>
        <v>0</v>
      </c>
      <c r="T78" s="28">
        <f t="shared" si="62"/>
        <v>0</v>
      </c>
      <c r="U78" s="28">
        <f t="shared" si="63"/>
        <v>0</v>
      </c>
      <c r="V78" s="51">
        <v>0</v>
      </c>
      <c r="W78" s="51">
        <v>0</v>
      </c>
      <c r="X78" s="51">
        <v>0</v>
      </c>
      <c r="Y78" s="44">
        <f t="shared" si="39"/>
        <v>0</v>
      </c>
      <c r="Z78" s="35">
        <f t="shared" si="64"/>
        <v>0</v>
      </c>
      <c r="AA78" s="35">
        <f t="shared" si="66"/>
        <v>0</v>
      </c>
      <c r="AB78" s="42">
        <v>0</v>
      </c>
      <c r="AC78" s="35">
        <f t="shared" si="67"/>
        <v>0</v>
      </c>
      <c r="AD78" s="35">
        <f t="shared" si="52"/>
        <v>0</v>
      </c>
      <c r="AE78" s="35">
        <f t="shared" si="52"/>
        <v>0</v>
      </c>
      <c r="AF78" s="35">
        <f t="shared" si="52"/>
        <v>0</v>
      </c>
      <c r="AH78" s="35">
        <f t="shared" ref="AH78:AQ87" si="68">SUMPRODUCT(AH$374:AH$599*(LEFT($A$374:$A$599,LEN($A78))=$A78))</f>
        <v>0</v>
      </c>
      <c r="AI78" s="35">
        <f t="shared" si="68"/>
        <v>0</v>
      </c>
      <c r="AJ78" s="35">
        <f t="shared" si="68"/>
        <v>0</v>
      </c>
      <c r="AK78" s="35">
        <f t="shared" si="68"/>
        <v>0</v>
      </c>
      <c r="AL78" s="35">
        <f t="shared" si="68"/>
        <v>0</v>
      </c>
      <c r="AM78" s="35">
        <f t="shared" si="68"/>
        <v>0</v>
      </c>
      <c r="AN78" s="35">
        <f t="shared" si="68"/>
        <v>0</v>
      </c>
      <c r="AO78" s="35">
        <f t="shared" si="68"/>
        <v>0</v>
      </c>
      <c r="AP78" s="35">
        <f t="shared" si="68"/>
        <v>0</v>
      </c>
      <c r="AQ78" s="35">
        <f t="shared" si="68"/>
        <v>0</v>
      </c>
      <c r="AR78" s="35">
        <f t="shared" ref="AR78:AY87" si="69">SUMPRODUCT(AR$374:AR$599*(LEFT($A$374:$A$599,LEN($A78))=$A78))</f>
        <v>0</v>
      </c>
      <c r="AS78" s="35">
        <f t="shared" si="69"/>
        <v>0</v>
      </c>
      <c r="AT78" s="35">
        <f t="shared" si="69"/>
        <v>0</v>
      </c>
      <c r="AU78" s="35">
        <f t="shared" si="69"/>
        <v>0</v>
      </c>
      <c r="AV78" s="35">
        <f t="shared" si="69"/>
        <v>0</v>
      </c>
      <c r="AW78" s="35">
        <f t="shared" si="69"/>
        <v>0</v>
      </c>
      <c r="AX78" s="35">
        <f t="shared" si="69"/>
        <v>0</v>
      </c>
      <c r="AY78" s="35">
        <f t="shared" si="69"/>
        <v>0</v>
      </c>
      <c r="BA78" s="35">
        <f t="shared" ref="BA78:BF87" si="70">SUMPRODUCT(BA$374:BA$599*(LEFT($A$374:$A$599,LEN($A78))=$A78))</f>
        <v>0</v>
      </c>
      <c r="BB78" s="35">
        <f t="shared" si="70"/>
        <v>0</v>
      </c>
      <c r="BC78" s="35">
        <f t="shared" si="70"/>
        <v>0</v>
      </c>
      <c r="BD78" s="35">
        <f t="shared" si="70"/>
        <v>0</v>
      </c>
      <c r="BE78" s="35">
        <f t="shared" si="70"/>
        <v>0</v>
      </c>
      <c r="BF78" s="35">
        <f t="shared" si="70"/>
        <v>0</v>
      </c>
      <c r="BH78" s="47">
        <f t="shared" si="40"/>
        <v>0</v>
      </c>
      <c r="BI78" s="6"/>
    </row>
    <row r="79" ht="15" spans="1:61">
      <c r="A79" s="45" t="s">
        <v>10616</v>
      </c>
      <c r="B79" s="33">
        <f t="shared" si="56"/>
        <v>0</v>
      </c>
      <c r="C79" s="41" t="s">
        <v>10617</v>
      </c>
      <c r="D79" s="96">
        <f t="shared" si="57"/>
        <v>0</v>
      </c>
      <c r="E79" s="35">
        <f t="shared" si="58"/>
        <v>0</v>
      </c>
      <c r="F79" s="46">
        <f t="shared" si="59"/>
        <v>0</v>
      </c>
      <c r="G79" s="107">
        <f t="shared" si="60"/>
        <v>0</v>
      </c>
      <c r="H79" s="97">
        <f t="shared" si="35"/>
        <v>0</v>
      </c>
      <c r="I79" s="97">
        <f t="shared" si="36"/>
        <v>0</v>
      </c>
      <c r="J79" s="97">
        <f t="shared" si="37"/>
        <v>0</v>
      </c>
      <c r="K79" s="42">
        <v>0</v>
      </c>
      <c r="L79" s="35">
        <f t="shared" si="50"/>
        <v>0</v>
      </c>
      <c r="M79" s="35">
        <f t="shared" si="50"/>
        <v>0</v>
      </c>
      <c r="N79" s="97">
        <f t="shared" si="38"/>
        <v>0</v>
      </c>
      <c r="O79" s="35">
        <f t="shared" si="51"/>
        <v>0</v>
      </c>
      <c r="P79" s="35">
        <f t="shared" si="51"/>
        <v>0</v>
      </c>
      <c r="Q79" s="35">
        <f t="shared" si="51"/>
        <v>0</v>
      </c>
      <c r="R79" s="96">
        <f t="shared" si="61"/>
        <v>0</v>
      </c>
      <c r="S79" s="35">
        <f t="shared" si="65"/>
        <v>0</v>
      </c>
      <c r="T79" s="28">
        <f t="shared" si="62"/>
        <v>0</v>
      </c>
      <c r="U79" s="28">
        <f t="shared" si="63"/>
        <v>0</v>
      </c>
      <c r="V79" s="51">
        <v>0</v>
      </c>
      <c r="W79" s="51">
        <v>0</v>
      </c>
      <c r="X79" s="51">
        <v>0</v>
      </c>
      <c r="Y79" s="44">
        <f t="shared" si="39"/>
        <v>0</v>
      </c>
      <c r="Z79" s="35">
        <f t="shared" si="64"/>
        <v>0</v>
      </c>
      <c r="AA79" s="35">
        <f t="shared" si="66"/>
        <v>0</v>
      </c>
      <c r="AB79" s="42">
        <v>0</v>
      </c>
      <c r="AC79" s="35">
        <f t="shared" si="67"/>
        <v>0</v>
      </c>
      <c r="AD79" s="35">
        <f t="shared" si="52"/>
        <v>0</v>
      </c>
      <c r="AE79" s="35">
        <f t="shared" si="52"/>
        <v>0</v>
      </c>
      <c r="AF79" s="35">
        <f t="shared" si="52"/>
        <v>0</v>
      </c>
      <c r="AH79" s="35">
        <f t="shared" si="68"/>
        <v>0</v>
      </c>
      <c r="AI79" s="35">
        <f t="shared" si="68"/>
        <v>0</v>
      </c>
      <c r="AJ79" s="35">
        <f t="shared" si="68"/>
        <v>0</v>
      </c>
      <c r="AK79" s="35">
        <f t="shared" si="68"/>
        <v>0</v>
      </c>
      <c r="AL79" s="35">
        <f t="shared" si="68"/>
        <v>0</v>
      </c>
      <c r="AM79" s="35">
        <f t="shared" si="68"/>
        <v>0</v>
      </c>
      <c r="AN79" s="35">
        <f t="shared" si="68"/>
        <v>0</v>
      </c>
      <c r="AO79" s="35">
        <f t="shared" si="68"/>
        <v>0</v>
      </c>
      <c r="AP79" s="35">
        <f t="shared" si="68"/>
        <v>0</v>
      </c>
      <c r="AQ79" s="35">
        <f t="shared" si="68"/>
        <v>0</v>
      </c>
      <c r="AR79" s="35">
        <f t="shared" si="69"/>
        <v>0</v>
      </c>
      <c r="AS79" s="35">
        <f t="shared" si="69"/>
        <v>0</v>
      </c>
      <c r="AT79" s="35">
        <f t="shared" si="69"/>
        <v>0</v>
      </c>
      <c r="AU79" s="35">
        <f t="shared" si="69"/>
        <v>0</v>
      </c>
      <c r="AV79" s="35">
        <f t="shared" si="69"/>
        <v>0</v>
      </c>
      <c r="AW79" s="35">
        <f t="shared" si="69"/>
        <v>0</v>
      </c>
      <c r="AX79" s="35">
        <f t="shared" si="69"/>
        <v>0</v>
      </c>
      <c r="AY79" s="35">
        <f t="shared" si="69"/>
        <v>0</v>
      </c>
      <c r="BA79" s="35">
        <f t="shared" si="70"/>
        <v>0</v>
      </c>
      <c r="BB79" s="35">
        <f t="shared" si="70"/>
        <v>0</v>
      </c>
      <c r="BC79" s="35">
        <f t="shared" si="70"/>
        <v>0</v>
      </c>
      <c r="BD79" s="35">
        <f t="shared" si="70"/>
        <v>0</v>
      </c>
      <c r="BE79" s="35">
        <f t="shared" si="70"/>
        <v>0</v>
      </c>
      <c r="BF79" s="35">
        <f t="shared" si="70"/>
        <v>0</v>
      </c>
      <c r="BH79" s="47">
        <f t="shared" si="40"/>
        <v>0</v>
      </c>
      <c r="BI79" s="6"/>
    </row>
    <row r="80" ht="15" spans="1:61">
      <c r="A80" s="45" t="s">
        <v>10618</v>
      </c>
      <c r="B80" s="33">
        <f t="shared" si="56"/>
        <v>0</v>
      </c>
      <c r="C80" s="41" t="s">
        <v>10619</v>
      </c>
      <c r="D80" s="96">
        <f t="shared" si="57"/>
        <v>0</v>
      </c>
      <c r="E80" s="35">
        <f t="shared" si="58"/>
        <v>0</v>
      </c>
      <c r="F80" s="46">
        <f t="shared" si="59"/>
        <v>0</v>
      </c>
      <c r="G80" s="107">
        <f t="shared" si="60"/>
        <v>0</v>
      </c>
      <c r="H80" s="97">
        <f t="shared" si="35"/>
        <v>0</v>
      </c>
      <c r="I80" s="97">
        <f t="shared" si="36"/>
        <v>0</v>
      </c>
      <c r="J80" s="97">
        <f t="shared" si="37"/>
        <v>0</v>
      </c>
      <c r="K80" s="42">
        <v>0</v>
      </c>
      <c r="L80" s="35">
        <f t="shared" si="50"/>
        <v>0</v>
      </c>
      <c r="M80" s="35">
        <f t="shared" si="50"/>
        <v>0</v>
      </c>
      <c r="N80" s="97">
        <f t="shared" si="38"/>
        <v>0</v>
      </c>
      <c r="O80" s="35">
        <f t="shared" si="51"/>
        <v>0</v>
      </c>
      <c r="P80" s="35">
        <f t="shared" si="51"/>
        <v>0</v>
      </c>
      <c r="Q80" s="35">
        <f t="shared" si="51"/>
        <v>0</v>
      </c>
      <c r="R80" s="96">
        <f t="shared" si="61"/>
        <v>0</v>
      </c>
      <c r="S80" s="35">
        <f t="shared" si="65"/>
        <v>0</v>
      </c>
      <c r="T80" s="28">
        <f t="shared" si="62"/>
        <v>0</v>
      </c>
      <c r="U80" s="28">
        <f t="shared" si="63"/>
        <v>0</v>
      </c>
      <c r="V80" s="51">
        <v>0</v>
      </c>
      <c r="W80" s="51">
        <v>0</v>
      </c>
      <c r="X80" s="51">
        <v>0</v>
      </c>
      <c r="Y80" s="44">
        <f t="shared" si="39"/>
        <v>0</v>
      </c>
      <c r="Z80" s="35">
        <f t="shared" si="64"/>
        <v>0</v>
      </c>
      <c r="AA80" s="35">
        <f t="shared" si="66"/>
        <v>0</v>
      </c>
      <c r="AB80" s="42">
        <v>0</v>
      </c>
      <c r="AC80" s="35">
        <f t="shared" si="67"/>
        <v>0</v>
      </c>
      <c r="AD80" s="35">
        <f t="shared" si="52"/>
        <v>0</v>
      </c>
      <c r="AE80" s="35">
        <f t="shared" si="52"/>
        <v>0</v>
      </c>
      <c r="AF80" s="35">
        <f t="shared" si="52"/>
        <v>0</v>
      </c>
      <c r="AH80" s="35">
        <f t="shared" si="68"/>
        <v>0</v>
      </c>
      <c r="AI80" s="35">
        <f t="shared" si="68"/>
        <v>0</v>
      </c>
      <c r="AJ80" s="35">
        <f t="shared" si="68"/>
        <v>0</v>
      </c>
      <c r="AK80" s="35">
        <f t="shared" si="68"/>
        <v>0</v>
      </c>
      <c r="AL80" s="35">
        <f t="shared" si="68"/>
        <v>0</v>
      </c>
      <c r="AM80" s="35">
        <f t="shared" si="68"/>
        <v>0</v>
      </c>
      <c r="AN80" s="35">
        <f t="shared" si="68"/>
        <v>0</v>
      </c>
      <c r="AO80" s="35">
        <f t="shared" si="68"/>
        <v>0</v>
      </c>
      <c r="AP80" s="35">
        <f t="shared" si="68"/>
        <v>0</v>
      </c>
      <c r="AQ80" s="35">
        <f t="shared" si="68"/>
        <v>0</v>
      </c>
      <c r="AR80" s="35">
        <f t="shared" si="69"/>
        <v>0</v>
      </c>
      <c r="AS80" s="35">
        <f t="shared" si="69"/>
        <v>0</v>
      </c>
      <c r="AT80" s="35">
        <f t="shared" si="69"/>
        <v>0</v>
      </c>
      <c r="AU80" s="35">
        <f t="shared" si="69"/>
        <v>0</v>
      </c>
      <c r="AV80" s="35">
        <f t="shared" si="69"/>
        <v>0</v>
      </c>
      <c r="AW80" s="35">
        <f t="shared" si="69"/>
        <v>0</v>
      </c>
      <c r="AX80" s="35">
        <f t="shared" si="69"/>
        <v>0</v>
      </c>
      <c r="AY80" s="35">
        <f t="shared" si="69"/>
        <v>0</v>
      </c>
      <c r="BA80" s="35">
        <f t="shared" si="70"/>
        <v>0</v>
      </c>
      <c r="BB80" s="35">
        <f t="shared" si="70"/>
        <v>0</v>
      </c>
      <c r="BC80" s="35">
        <f t="shared" si="70"/>
        <v>0</v>
      </c>
      <c r="BD80" s="35">
        <f t="shared" si="70"/>
        <v>0</v>
      </c>
      <c r="BE80" s="35">
        <f t="shared" si="70"/>
        <v>0</v>
      </c>
      <c r="BF80" s="35">
        <f t="shared" si="70"/>
        <v>0</v>
      </c>
      <c r="BH80" s="47">
        <f t="shared" si="40"/>
        <v>0</v>
      </c>
      <c r="BI80" s="18"/>
    </row>
    <row r="81" ht="15" spans="1:61">
      <c r="A81" s="45" t="s">
        <v>10620</v>
      </c>
      <c r="B81" s="33">
        <f t="shared" si="56"/>
        <v>0</v>
      </c>
      <c r="C81" s="41" t="s">
        <v>10621</v>
      </c>
      <c r="D81" s="96">
        <f t="shared" si="57"/>
        <v>0</v>
      </c>
      <c r="E81" s="35">
        <f t="shared" si="58"/>
        <v>0</v>
      </c>
      <c r="F81" s="46">
        <f t="shared" si="59"/>
        <v>0</v>
      </c>
      <c r="G81" s="107">
        <f t="shared" si="60"/>
        <v>0</v>
      </c>
      <c r="H81" s="97">
        <f t="shared" si="35"/>
        <v>0</v>
      </c>
      <c r="I81" s="97">
        <f t="shared" si="36"/>
        <v>0</v>
      </c>
      <c r="J81" s="97">
        <f t="shared" si="37"/>
        <v>0</v>
      </c>
      <c r="K81" s="42">
        <v>0</v>
      </c>
      <c r="L81" s="35">
        <f t="shared" si="50"/>
        <v>0</v>
      </c>
      <c r="M81" s="35">
        <f t="shared" si="50"/>
        <v>0</v>
      </c>
      <c r="N81" s="97">
        <f t="shared" si="38"/>
        <v>0</v>
      </c>
      <c r="O81" s="35">
        <f t="shared" si="51"/>
        <v>0</v>
      </c>
      <c r="P81" s="35">
        <f t="shared" si="51"/>
        <v>0</v>
      </c>
      <c r="Q81" s="35">
        <f t="shared" si="51"/>
        <v>0</v>
      </c>
      <c r="R81" s="96">
        <f t="shared" si="61"/>
        <v>0</v>
      </c>
      <c r="S81" s="35">
        <f t="shared" si="65"/>
        <v>0</v>
      </c>
      <c r="T81" s="28">
        <f t="shared" si="62"/>
        <v>0</v>
      </c>
      <c r="U81" s="28">
        <f t="shared" si="63"/>
        <v>0</v>
      </c>
      <c r="V81" s="51">
        <v>0</v>
      </c>
      <c r="W81" s="51">
        <v>0</v>
      </c>
      <c r="X81" s="51">
        <v>0</v>
      </c>
      <c r="Y81" s="44">
        <f t="shared" si="39"/>
        <v>0</v>
      </c>
      <c r="Z81" s="35">
        <f t="shared" si="64"/>
        <v>0</v>
      </c>
      <c r="AA81" s="35">
        <f t="shared" si="66"/>
        <v>0</v>
      </c>
      <c r="AB81" s="42">
        <v>0</v>
      </c>
      <c r="AC81" s="35">
        <f t="shared" si="67"/>
        <v>0</v>
      </c>
      <c r="AD81" s="35">
        <f t="shared" si="52"/>
        <v>0</v>
      </c>
      <c r="AE81" s="35">
        <f t="shared" si="52"/>
        <v>0</v>
      </c>
      <c r="AF81" s="35">
        <f t="shared" si="52"/>
        <v>0</v>
      </c>
      <c r="AH81" s="35">
        <f t="shared" si="68"/>
        <v>0</v>
      </c>
      <c r="AI81" s="35">
        <f t="shared" si="68"/>
        <v>0</v>
      </c>
      <c r="AJ81" s="35">
        <f t="shared" si="68"/>
        <v>0</v>
      </c>
      <c r="AK81" s="35">
        <f t="shared" si="68"/>
        <v>0</v>
      </c>
      <c r="AL81" s="35">
        <f t="shared" si="68"/>
        <v>0</v>
      </c>
      <c r="AM81" s="35">
        <f t="shared" si="68"/>
        <v>0</v>
      </c>
      <c r="AN81" s="35">
        <f t="shared" si="68"/>
        <v>0</v>
      </c>
      <c r="AO81" s="35">
        <f t="shared" si="68"/>
        <v>0</v>
      </c>
      <c r="AP81" s="35">
        <f t="shared" si="68"/>
        <v>0</v>
      </c>
      <c r="AQ81" s="35">
        <f t="shared" si="68"/>
        <v>0</v>
      </c>
      <c r="AR81" s="35">
        <f t="shared" si="69"/>
        <v>0</v>
      </c>
      <c r="AS81" s="35">
        <f t="shared" si="69"/>
        <v>0</v>
      </c>
      <c r="AT81" s="35">
        <f t="shared" si="69"/>
        <v>0</v>
      </c>
      <c r="AU81" s="35">
        <f t="shared" si="69"/>
        <v>0</v>
      </c>
      <c r="AV81" s="35">
        <f t="shared" si="69"/>
        <v>0</v>
      </c>
      <c r="AW81" s="35">
        <f t="shared" si="69"/>
        <v>0</v>
      </c>
      <c r="AX81" s="35">
        <f t="shared" si="69"/>
        <v>0</v>
      </c>
      <c r="AY81" s="35">
        <f t="shared" si="69"/>
        <v>0</v>
      </c>
      <c r="BA81" s="35">
        <f t="shared" si="70"/>
        <v>0</v>
      </c>
      <c r="BB81" s="35">
        <f t="shared" si="70"/>
        <v>0</v>
      </c>
      <c r="BC81" s="35">
        <f t="shared" si="70"/>
        <v>0</v>
      </c>
      <c r="BD81" s="35">
        <f t="shared" si="70"/>
        <v>0</v>
      </c>
      <c r="BE81" s="35">
        <f t="shared" si="70"/>
        <v>0</v>
      </c>
      <c r="BF81" s="35">
        <f t="shared" si="70"/>
        <v>0</v>
      </c>
      <c r="BH81" s="47">
        <f t="shared" si="40"/>
        <v>0</v>
      </c>
      <c r="BI81" s="18"/>
    </row>
    <row r="82" ht="15" spans="1:61">
      <c r="A82" s="45" t="s">
        <v>10622</v>
      </c>
      <c r="B82" s="33">
        <f t="shared" si="56"/>
        <v>0</v>
      </c>
      <c r="C82" s="41" t="s">
        <v>10623</v>
      </c>
      <c r="D82" s="96">
        <f t="shared" si="57"/>
        <v>0</v>
      </c>
      <c r="E82" s="35">
        <f t="shared" si="58"/>
        <v>0</v>
      </c>
      <c r="F82" s="46">
        <f t="shared" si="59"/>
        <v>0</v>
      </c>
      <c r="G82" s="107">
        <f t="shared" si="60"/>
        <v>0</v>
      </c>
      <c r="H82" s="97">
        <f t="shared" si="35"/>
        <v>0</v>
      </c>
      <c r="I82" s="97">
        <f t="shared" si="36"/>
        <v>0</v>
      </c>
      <c r="J82" s="97">
        <f t="shared" si="37"/>
        <v>0</v>
      </c>
      <c r="K82" s="42">
        <v>0</v>
      </c>
      <c r="L82" s="35">
        <f t="shared" si="50"/>
        <v>0</v>
      </c>
      <c r="M82" s="35">
        <f t="shared" si="50"/>
        <v>0</v>
      </c>
      <c r="N82" s="97">
        <f t="shared" si="38"/>
        <v>0</v>
      </c>
      <c r="O82" s="35">
        <f t="shared" si="51"/>
        <v>0</v>
      </c>
      <c r="P82" s="35">
        <f t="shared" si="51"/>
        <v>0</v>
      </c>
      <c r="Q82" s="35">
        <f t="shared" si="51"/>
        <v>0</v>
      </c>
      <c r="R82" s="96">
        <f t="shared" si="61"/>
        <v>0</v>
      </c>
      <c r="S82" s="35">
        <f t="shared" si="65"/>
        <v>0</v>
      </c>
      <c r="T82" s="28">
        <f t="shared" si="62"/>
        <v>0</v>
      </c>
      <c r="U82" s="28">
        <f t="shared" si="63"/>
        <v>0</v>
      </c>
      <c r="V82" s="51">
        <v>0</v>
      </c>
      <c r="W82" s="51">
        <v>0</v>
      </c>
      <c r="X82" s="51">
        <v>0</v>
      </c>
      <c r="Y82" s="44">
        <f t="shared" si="39"/>
        <v>0</v>
      </c>
      <c r="Z82" s="35">
        <f t="shared" si="64"/>
        <v>0</v>
      </c>
      <c r="AA82" s="35">
        <f t="shared" si="66"/>
        <v>0</v>
      </c>
      <c r="AB82" s="42">
        <v>0</v>
      </c>
      <c r="AC82" s="35">
        <f t="shared" si="67"/>
        <v>0</v>
      </c>
      <c r="AD82" s="35">
        <f t="shared" si="52"/>
        <v>0</v>
      </c>
      <c r="AE82" s="35">
        <f t="shared" si="52"/>
        <v>0</v>
      </c>
      <c r="AF82" s="35">
        <f t="shared" si="52"/>
        <v>0</v>
      </c>
      <c r="AH82" s="35">
        <f t="shared" si="68"/>
        <v>0</v>
      </c>
      <c r="AI82" s="35">
        <f t="shared" si="68"/>
        <v>0</v>
      </c>
      <c r="AJ82" s="35">
        <f t="shared" si="68"/>
        <v>0</v>
      </c>
      <c r="AK82" s="35">
        <f t="shared" si="68"/>
        <v>0</v>
      </c>
      <c r="AL82" s="35">
        <f t="shared" si="68"/>
        <v>0</v>
      </c>
      <c r="AM82" s="35">
        <f t="shared" si="68"/>
        <v>0</v>
      </c>
      <c r="AN82" s="35">
        <f t="shared" si="68"/>
        <v>0</v>
      </c>
      <c r="AO82" s="35">
        <f t="shared" si="68"/>
        <v>0</v>
      </c>
      <c r="AP82" s="35">
        <f t="shared" si="68"/>
        <v>0</v>
      </c>
      <c r="AQ82" s="35">
        <f t="shared" si="68"/>
        <v>0</v>
      </c>
      <c r="AR82" s="35">
        <f t="shared" si="69"/>
        <v>0</v>
      </c>
      <c r="AS82" s="35">
        <f t="shared" si="69"/>
        <v>0</v>
      </c>
      <c r="AT82" s="35">
        <f t="shared" si="69"/>
        <v>0</v>
      </c>
      <c r="AU82" s="35">
        <f t="shared" si="69"/>
        <v>0</v>
      </c>
      <c r="AV82" s="35">
        <f t="shared" si="69"/>
        <v>0</v>
      </c>
      <c r="AW82" s="35">
        <f t="shared" si="69"/>
        <v>0</v>
      </c>
      <c r="AX82" s="35">
        <f t="shared" si="69"/>
        <v>0</v>
      </c>
      <c r="AY82" s="35">
        <f t="shared" si="69"/>
        <v>0</v>
      </c>
      <c r="BA82" s="35">
        <f t="shared" si="70"/>
        <v>0</v>
      </c>
      <c r="BB82" s="35">
        <f t="shared" si="70"/>
        <v>0</v>
      </c>
      <c r="BC82" s="35">
        <f t="shared" si="70"/>
        <v>0</v>
      </c>
      <c r="BD82" s="35">
        <f t="shared" si="70"/>
        <v>0</v>
      </c>
      <c r="BE82" s="35">
        <f t="shared" si="70"/>
        <v>0</v>
      </c>
      <c r="BF82" s="35">
        <f t="shared" si="70"/>
        <v>0</v>
      </c>
      <c r="BH82" s="47">
        <f t="shared" si="40"/>
        <v>0</v>
      </c>
      <c r="BI82" s="6"/>
    </row>
    <row r="83" ht="15" spans="1:61">
      <c r="A83" s="45" t="s">
        <v>10624</v>
      </c>
      <c r="B83" s="33">
        <f t="shared" si="56"/>
        <v>0</v>
      </c>
      <c r="C83" s="41" t="s">
        <v>10625</v>
      </c>
      <c r="D83" s="96">
        <f t="shared" si="57"/>
        <v>0</v>
      </c>
      <c r="E83" s="35">
        <f t="shared" si="58"/>
        <v>0</v>
      </c>
      <c r="F83" s="46">
        <f t="shared" si="59"/>
        <v>0</v>
      </c>
      <c r="G83" s="107">
        <f t="shared" si="60"/>
        <v>0</v>
      </c>
      <c r="H83" s="97">
        <f t="shared" si="35"/>
        <v>0</v>
      </c>
      <c r="I83" s="97">
        <f t="shared" si="36"/>
        <v>0</v>
      </c>
      <c r="J83" s="97">
        <f t="shared" si="37"/>
        <v>0</v>
      </c>
      <c r="K83" s="42">
        <v>0</v>
      </c>
      <c r="L83" s="35">
        <f t="shared" si="50"/>
        <v>0</v>
      </c>
      <c r="M83" s="35">
        <f t="shared" si="50"/>
        <v>0</v>
      </c>
      <c r="N83" s="97">
        <f t="shared" si="38"/>
        <v>0</v>
      </c>
      <c r="O83" s="35">
        <f t="shared" si="51"/>
        <v>0</v>
      </c>
      <c r="P83" s="35">
        <f t="shared" si="51"/>
        <v>0</v>
      </c>
      <c r="Q83" s="35">
        <f t="shared" si="51"/>
        <v>0</v>
      </c>
      <c r="R83" s="96">
        <f t="shared" si="61"/>
        <v>0</v>
      </c>
      <c r="S83" s="35">
        <f t="shared" si="65"/>
        <v>0</v>
      </c>
      <c r="T83" s="28">
        <f t="shared" si="62"/>
        <v>0</v>
      </c>
      <c r="U83" s="28">
        <f t="shared" si="63"/>
        <v>0</v>
      </c>
      <c r="V83" s="51">
        <v>0</v>
      </c>
      <c r="W83" s="51">
        <v>0</v>
      </c>
      <c r="X83" s="51">
        <v>0</v>
      </c>
      <c r="Y83" s="44">
        <f t="shared" si="39"/>
        <v>0</v>
      </c>
      <c r="Z83" s="35">
        <f t="shared" si="64"/>
        <v>0</v>
      </c>
      <c r="AA83" s="35">
        <f t="shared" si="66"/>
        <v>0</v>
      </c>
      <c r="AB83" s="42">
        <v>0</v>
      </c>
      <c r="AC83" s="35">
        <f t="shared" si="67"/>
        <v>0</v>
      </c>
      <c r="AD83" s="35">
        <f t="shared" si="52"/>
        <v>0</v>
      </c>
      <c r="AE83" s="35">
        <f t="shared" si="52"/>
        <v>0</v>
      </c>
      <c r="AF83" s="35">
        <f t="shared" si="52"/>
        <v>0</v>
      </c>
      <c r="AH83" s="35">
        <f t="shared" si="68"/>
        <v>0</v>
      </c>
      <c r="AI83" s="35">
        <f t="shared" si="68"/>
        <v>0</v>
      </c>
      <c r="AJ83" s="35">
        <f t="shared" si="68"/>
        <v>0</v>
      </c>
      <c r="AK83" s="35">
        <f t="shared" si="68"/>
        <v>0</v>
      </c>
      <c r="AL83" s="35">
        <f t="shared" si="68"/>
        <v>0</v>
      </c>
      <c r="AM83" s="35">
        <f t="shared" si="68"/>
        <v>0</v>
      </c>
      <c r="AN83" s="35">
        <f t="shared" si="68"/>
        <v>0</v>
      </c>
      <c r="AO83" s="35">
        <f t="shared" si="68"/>
        <v>0</v>
      </c>
      <c r="AP83" s="35">
        <f t="shared" si="68"/>
        <v>0</v>
      </c>
      <c r="AQ83" s="35">
        <f t="shared" si="68"/>
        <v>0</v>
      </c>
      <c r="AR83" s="35">
        <f t="shared" si="69"/>
        <v>0</v>
      </c>
      <c r="AS83" s="35">
        <f t="shared" si="69"/>
        <v>0</v>
      </c>
      <c r="AT83" s="35">
        <f t="shared" si="69"/>
        <v>0</v>
      </c>
      <c r="AU83" s="35">
        <f t="shared" si="69"/>
        <v>0</v>
      </c>
      <c r="AV83" s="35">
        <f t="shared" si="69"/>
        <v>0</v>
      </c>
      <c r="AW83" s="35">
        <f t="shared" si="69"/>
        <v>0</v>
      </c>
      <c r="AX83" s="35">
        <f t="shared" si="69"/>
        <v>0</v>
      </c>
      <c r="AY83" s="35">
        <f t="shared" si="69"/>
        <v>0</v>
      </c>
      <c r="BA83" s="35">
        <f t="shared" si="70"/>
        <v>0</v>
      </c>
      <c r="BB83" s="35">
        <f t="shared" si="70"/>
        <v>0</v>
      </c>
      <c r="BC83" s="35">
        <f t="shared" si="70"/>
        <v>0</v>
      </c>
      <c r="BD83" s="35">
        <f t="shared" si="70"/>
        <v>0</v>
      </c>
      <c r="BE83" s="35">
        <f t="shared" si="70"/>
        <v>0</v>
      </c>
      <c r="BF83" s="35">
        <f t="shared" si="70"/>
        <v>0</v>
      </c>
      <c r="BH83" s="47">
        <f t="shared" si="40"/>
        <v>0</v>
      </c>
      <c r="BI83" s="6"/>
    </row>
    <row r="84" ht="15" spans="1:61">
      <c r="A84" s="45" t="s">
        <v>10626</v>
      </c>
      <c r="B84" s="33">
        <f t="shared" si="56"/>
        <v>0</v>
      </c>
      <c r="C84" s="41" t="s">
        <v>10627</v>
      </c>
      <c r="D84" s="96">
        <f t="shared" si="57"/>
        <v>0</v>
      </c>
      <c r="E84" s="35">
        <f t="shared" si="58"/>
        <v>0</v>
      </c>
      <c r="F84" s="46">
        <f t="shared" si="59"/>
        <v>0</v>
      </c>
      <c r="G84" s="107">
        <f t="shared" si="60"/>
        <v>0</v>
      </c>
      <c r="H84" s="97">
        <f t="shared" si="35"/>
        <v>0</v>
      </c>
      <c r="I84" s="97">
        <f t="shared" si="36"/>
        <v>0</v>
      </c>
      <c r="J84" s="97">
        <f t="shared" si="37"/>
        <v>0</v>
      </c>
      <c r="K84" s="42">
        <v>0</v>
      </c>
      <c r="L84" s="35">
        <f t="shared" si="50"/>
        <v>0</v>
      </c>
      <c r="M84" s="35">
        <f t="shared" si="50"/>
        <v>0</v>
      </c>
      <c r="N84" s="97">
        <f t="shared" si="38"/>
        <v>0</v>
      </c>
      <c r="O84" s="35">
        <f t="shared" si="51"/>
        <v>0</v>
      </c>
      <c r="P84" s="35">
        <f t="shared" si="51"/>
        <v>0</v>
      </c>
      <c r="Q84" s="35">
        <f t="shared" si="51"/>
        <v>0</v>
      </c>
      <c r="R84" s="96">
        <f t="shared" si="61"/>
        <v>0</v>
      </c>
      <c r="S84" s="35">
        <f t="shared" si="65"/>
        <v>0</v>
      </c>
      <c r="T84" s="28">
        <f t="shared" si="62"/>
        <v>0</v>
      </c>
      <c r="U84" s="28">
        <f t="shared" si="63"/>
        <v>0</v>
      </c>
      <c r="V84" s="51">
        <v>0</v>
      </c>
      <c r="W84" s="51">
        <v>0</v>
      </c>
      <c r="X84" s="51">
        <v>0</v>
      </c>
      <c r="Y84" s="44">
        <f t="shared" si="39"/>
        <v>0</v>
      </c>
      <c r="Z84" s="35">
        <f t="shared" si="64"/>
        <v>0</v>
      </c>
      <c r="AA84" s="35">
        <f t="shared" si="66"/>
        <v>0</v>
      </c>
      <c r="AB84" s="42">
        <v>0</v>
      </c>
      <c r="AC84" s="35">
        <f t="shared" si="67"/>
        <v>0</v>
      </c>
      <c r="AD84" s="35">
        <f t="shared" si="52"/>
        <v>0</v>
      </c>
      <c r="AE84" s="35">
        <f t="shared" si="52"/>
        <v>0</v>
      </c>
      <c r="AF84" s="35">
        <f t="shared" si="52"/>
        <v>0</v>
      </c>
      <c r="AH84" s="35">
        <f t="shared" si="68"/>
        <v>0</v>
      </c>
      <c r="AI84" s="35">
        <f t="shared" si="68"/>
        <v>0</v>
      </c>
      <c r="AJ84" s="35">
        <f t="shared" si="68"/>
        <v>0</v>
      </c>
      <c r="AK84" s="35">
        <f t="shared" si="68"/>
        <v>0</v>
      </c>
      <c r="AL84" s="35">
        <f t="shared" si="68"/>
        <v>0</v>
      </c>
      <c r="AM84" s="35">
        <f t="shared" si="68"/>
        <v>0</v>
      </c>
      <c r="AN84" s="35">
        <f t="shared" si="68"/>
        <v>0</v>
      </c>
      <c r="AO84" s="35">
        <f t="shared" si="68"/>
        <v>0</v>
      </c>
      <c r="AP84" s="35">
        <f t="shared" si="68"/>
        <v>0</v>
      </c>
      <c r="AQ84" s="35">
        <f t="shared" si="68"/>
        <v>0</v>
      </c>
      <c r="AR84" s="35">
        <f t="shared" si="69"/>
        <v>0</v>
      </c>
      <c r="AS84" s="35">
        <f t="shared" si="69"/>
        <v>0</v>
      </c>
      <c r="AT84" s="35">
        <f t="shared" si="69"/>
        <v>0</v>
      </c>
      <c r="AU84" s="35">
        <f t="shared" si="69"/>
        <v>0</v>
      </c>
      <c r="AV84" s="35">
        <f t="shared" si="69"/>
        <v>0</v>
      </c>
      <c r="AW84" s="35">
        <f t="shared" si="69"/>
        <v>0</v>
      </c>
      <c r="AX84" s="35">
        <f t="shared" si="69"/>
        <v>0</v>
      </c>
      <c r="AY84" s="35">
        <f t="shared" si="69"/>
        <v>0</v>
      </c>
      <c r="BA84" s="35">
        <f t="shared" si="70"/>
        <v>0</v>
      </c>
      <c r="BB84" s="35">
        <f t="shared" si="70"/>
        <v>0</v>
      </c>
      <c r="BC84" s="35">
        <f t="shared" si="70"/>
        <v>0</v>
      </c>
      <c r="BD84" s="35">
        <f t="shared" si="70"/>
        <v>0</v>
      </c>
      <c r="BE84" s="35">
        <f t="shared" si="70"/>
        <v>0</v>
      </c>
      <c r="BF84" s="35">
        <f t="shared" si="70"/>
        <v>0</v>
      </c>
      <c r="BH84" s="47">
        <f t="shared" si="40"/>
        <v>0</v>
      </c>
      <c r="BI84" s="18"/>
    </row>
    <row r="85" ht="15" spans="1:61">
      <c r="A85" s="45" t="s">
        <v>10628</v>
      </c>
      <c r="B85" s="33">
        <f t="shared" si="56"/>
        <v>0</v>
      </c>
      <c r="C85" s="41" t="s">
        <v>10629</v>
      </c>
      <c r="D85" s="96">
        <f t="shared" si="57"/>
        <v>0</v>
      </c>
      <c r="E85" s="35">
        <f t="shared" si="58"/>
        <v>0</v>
      </c>
      <c r="F85" s="46">
        <f t="shared" si="59"/>
        <v>0</v>
      </c>
      <c r="G85" s="107">
        <f t="shared" si="60"/>
        <v>0</v>
      </c>
      <c r="H85" s="97">
        <f t="shared" si="35"/>
        <v>0</v>
      </c>
      <c r="I85" s="97">
        <f t="shared" si="36"/>
        <v>0</v>
      </c>
      <c r="J85" s="97">
        <f t="shared" si="37"/>
        <v>0</v>
      </c>
      <c r="K85" s="42">
        <v>0</v>
      </c>
      <c r="L85" s="35">
        <f t="shared" si="50"/>
        <v>0</v>
      </c>
      <c r="M85" s="35">
        <f t="shared" si="50"/>
        <v>0</v>
      </c>
      <c r="N85" s="97">
        <f t="shared" si="38"/>
        <v>0</v>
      </c>
      <c r="O85" s="35">
        <f t="shared" si="51"/>
        <v>0</v>
      </c>
      <c r="P85" s="35">
        <f t="shared" si="51"/>
        <v>0</v>
      </c>
      <c r="Q85" s="35">
        <f t="shared" si="51"/>
        <v>0</v>
      </c>
      <c r="R85" s="96">
        <f t="shared" si="61"/>
        <v>0</v>
      </c>
      <c r="S85" s="35">
        <f t="shared" si="65"/>
        <v>0</v>
      </c>
      <c r="T85" s="28">
        <f t="shared" si="62"/>
        <v>0</v>
      </c>
      <c r="U85" s="28">
        <f t="shared" si="63"/>
        <v>0</v>
      </c>
      <c r="V85" s="51">
        <v>0</v>
      </c>
      <c r="W85" s="51">
        <v>0</v>
      </c>
      <c r="X85" s="51">
        <v>0</v>
      </c>
      <c r="Y85" s="44">
        <f t="shared" si="39"/>
        <v>0</v>
      </c>
      <c r="Z85" s="35">
        <f t="shared" si="64"/>
        <v>0</v>
      </c>
      <c r="AA85" s="35">
        <f t="shared" si="66"/>
        <v>0</v>
      </c>
      <c r="AB85" s="42">
        <v>0</v>
      </c>
      <c r="AC85" s="35">
        <f t="shared" si="67"/>
        <v>0</v>
      </c>
      <c r="AD85" s="35">
        <f t="shared" si="52"/>
        <v>0</v>
      </c>
      <c r="AE85" s="35">
        <f t="shared" si="52"/>
        <v>0</v>
      </c>
      <c r="AF85" s="35">
        <f t="shared" si="52"/>
        <v>0</v>
      </c>
      <c r="AH85" s="35">
        <f t="shared" si="68"/>
        <v>0</v>
      </c>
      <c r="AI85" s="35">
        <f t="shared" si="68"/>
        <v>0</v>
      </c>
      <c r="AJ85" s="35">
        <f t="shared" si="68"/>
        <v>0</v>
      </c>
      <c r="AK85" s="35">
        <f t="shared" si="68"/>
        <v>0</v>
      </c>
      <c r="AL85" s="35">
        <f t="shared" si="68"/>
        <v>0</v>
      </c>
      <c r="AM85" s="35">
        <f t="shared" si="68"/>
        <v>0</v>
      </c>
      <c r="AN85" s="35">
        <f t="shared" si="68"/>
        <v>0</v>
      </c>
      <c r="AO85" s="35">
        <f t="shared" si="68"/>
        <v>0</v>
      </c>
      <c r="AP85" s="35">
        <f t="shared" si="68"/>
        <v>0</v>
      </c>
      <c r="AQ85" s="35">
        <f t="shared" si="68"/>
        <v>0</v>
      </c>
      <c r="AR85" s="35">
        <f t="shared" si="69"/>
        <v>0</v>
      </c>
      <c r="AS85" s="35">
        <f t="shared" si="69"/>
        <v>0</v>
      </c>
      <c r="AT85" s="35">
        <f t="shared" si="69"/>
        <v>0</v>
      </c>
      <c r="AU85" s="35">
        <f t="shared" si="69"/>
        <v>0</v>
      </c>
      <c r="AV85" s="35">
        <f t="shared" si="69"/>
        <v>0</v>
      </c>
      <c r="AW85" s="35">
        <f t="shared" si="69"/>
        <v>0</v>
      </c>
      <c r="AX85" s="35">
        <f t="shared" si="69"/>
        <v>0</v>
      </c>
      <c r="AY85" s="35">
        <f t="shared" si="69"/>
        <v>0</v>
      </c>
      <c r="BA85" s="35">
        <f t="shared" si="70"/>
        <v>0</v>
      </c>
      <c r="BB85" s="35">
        <f t="shared" si="70"/>
        <v>0</v>
      </c>
      <c r="BC85" s="35">
        <f t="shared" si="70"/>
        <v>0</v>
      </c>
      <c r="BD85" s="35">
        <f t="shared" si="70"/>
        <v>0</v>
      </c>
      <c r="BE85" s="35">
        <f t="shared" si="70"/>
        <v>0</v>
      </c>
      <c r="BF85" s="35">
        <f t="shared" si="70"/>
        <v>0</v>
      </c>
      <c r="BH85" s="47">
        <f t="shared" si="40"/>
        <v>0</v>
      </c>
      <c r="BI85" s="18"/>
    </row>
    <row r="86" ht="15" spans="1:61">
      <c r="A86" s="45" t="s">
        <v>10630</v>
      </c>
      <c r="B86" s="33">
        <f t="shared" si="56"/>
        <v>0</v>
      </c>
      <c r="C86" s="41" t="s">
        <v>10631</v>
      </c>
      <c r="D86" s="96">
        <f t="shared" si="57"/>
        <v>0</v>
      </c>
      <c r="E86" s="35">
        <f t="shared" si="58"/>
        <v>0</v>
      </c>
      <c r="F86" s="46">
        <f t="shared" si="59"/>
        <v>0</v>
      </c>
      <c r="G86" s="107">
        <f t="shared" si="60"/>
        <v>0</v>
      </c>
      <c r="H86" s="97">
        <f t="shared" si="35"/>
        <v>0</v>
      </c>
      <c r="I86" s="97">
        <f t="shared" si="36"/>
        <v>0</v>
      </c>
      <c r="J86" s="97">
        <f t="shared" si="37"/>
        <v>0</v>
      </c>
      <c r="K86" s="38">
        <v>0</v>
      </c>
      <c r="L86" s="35">
        <f t="shared" si="50"/>
        <v>0</v>
      </c>
      <c r="M86" s="35">
        <f t="shared" si="50"/>
        <v>0</v>
      </c>
      <c r="N86" s="97">
        <f t="shared" si="38"/>
        <v>0</v>
      </c>
      <c r="O86" s="35">
        <f t="shared" si="51"/>
        <v>0</v>
      </c>
      <c r="P86" s="35">
        <f t="shared" si="51"/>
        <v>0</v>
      </c>
      <c r="Q86" s="35">
        <f t="shared" si="51"/>
        <v>0</v>
      </c>
      <c r="R86" s="96">
        <f t="shared" si="61"/>
        <v>0</v>
      </c>
      <c r="S86" s="35">
        <f t="shared" si="65"/>
        <v>0</v>
      </c>
      <c r="T86" s="28">
        <f t="shared" si="62"/>
        <v>0</v>
      </c>
      <c r="U86" s="28">
        <f t="shared" si="63"/>
        <v>0</v>
      </c>
      <c r="V86" s="51">
        <v>0</v>
      </c>
      <c r="W86" s="51">
        <v>0</v>
      </c>
      <c r="X86" s="51">
        <v>0</v>
      </c>
      <c r="Y86" s="44">
        <f t="shared" si="39"/>
        <v>0</v>
      </c>
      <c r="Z86" s="35">
        <f t="shared" si="64"/>
        <v>0</v>
      </c>
      <c r="AA86" s="35">
        <f t="shared" si="66"/>
        <v>0</v>
      </c>
      <c r="AB86" s="42">
        <v>0</v>
      </c>
      <c r="AC86" s="35">
        <f t="shared" si="67"/>
        <v>0</v>
      </c>
      <c r="AD86" s="35">
        <f t="shared" si="52"/>
        <v>0</v>
      </c>
      <c r="AE86" s="35">
        <f t="shared" si="52"/>
        <v>0</v>
      </c>
      <c r="AF86" s="35">
        <f t="shared" si="52"/>
        <v>0</v>
      </c>
      <c r="AH86" s="35">
        <f t="shared" si="68"/>
        <v>0</v>
      </c>
      <c r="AI86" s="35">
        <f t="shared" si="68"/>
        <v>0</v>
      </c>
      <c r="AJ86" s="35">
        <f t="shared" si="68"/>
        <v>0</v>
      </c>
      <c r="AK86" s="35">
        <f t="shared" si="68"/>
        <v>0</v>
      </c>
      <c r="AL86" s="35">
        <f t="shared" si="68"/>
        <v>0</v>
      </c>
      <c r="AM86" s="35">
        <f t="shared" si="68"/>
        <v>0</v>
      </c>
      <c r="AN86" s="35">
        <f t="shared" si="68"/>
        <v>0</v>
      </c>
      <c r="AO86" s="35">
        <f t="shared" si="68"/>
        <v>0</v>
      </c>
      <c r="AP86" s="35">
        <f t="shared" si="68"/>
        <v>0</v>
      </c>
      <c r="AQ86" s="35">
        <f t="shared" si="68"/>
        <v>0</v>
      </c>
      <c r="AR86" s="35">
        <f t="shared" si="69"/>
        <v>0</v>
      </c>
      <c r="AS86" s="35">
        <f t="shared" si="69"/>
        <v>0</v>
      </c>
      <c r="AT86" s="35">
        <f t="shared" si="69"/>
        <v>0</v>
      </c>
      <c r="AU86" s="35">
        <f t="shared" si="69"/>
        <v>0</v>
      </c>
      <c r="AV86" s="35">
        <f t="shared" si="69"/>
        <v>0</v>
      </c>
      <c r="AW86" s="35">
        <f t="shared" si="69"/>
        <v>0</v>
      </c>
      <c r="AX86" s="35">
        <f t="shared" si="69"/>
        <v>0</v>
      </c>
      <c r="AY86" s="35">
        <f t="shared" si="69"/>
        <v>0</v>
      </c>
      <c r="BA86" s="35">
        <f t="shared" si="70"/>
        <v>0</v>
      </c>
      <c r="BB86" s="35">
        <f t="shared" si="70"/>
        <v>0</v>
      </c>
      <c r="BC86" s="35">
        <f t="shared" si="70"/>
        <v>0</v>
      </c>
      <c r="BD86" s="35">
        <f t="shared" si="70"/>
        <v>0</v>
      </c>
      <c r="BE86" s="35">
        <f t="shared" si="70"/>
        <v>0</v>
      </c>
      <c r="BF86" s="35">
        <f t="shared" si="70"/>
        <v>0</v>
      </c>
      <c r="BH86" s="47">
        <f t="shared" si="40"/>
        <v>0</v>
      </c>
      <c r="BI86" s="6"/>
    </row>
    <row r="87" ht="15" spans="1:61">
      <c r="A87" s="45" t="s">
        <v>10632</v>
      </c>
      <c r="B87" s="33">
        <f t="shared" si="56"/>
        <v>0</v>
      </c>
      <c r="C87" s="41" t="s">
        <v>10633</v>
      </c>
      <c r="D87" s="96">
        <f t="shared" si="57"/>
        <v>0</v>
      </c>
      <c r="E87" s="35">
        <f t="shared" si="58"/>
        <v>0</v>
      </c>
      <c r="F87" s="46">
        <f t="shared" si="59"/>
        <v>0</v>
      </c>
      <c r="G87" s="107">
        <f t="shared" si="60"/>
        <v>0</v>
      </c>
      <c r="H87" s="97">
        <f t="shared" si="35"/>
        <v>0</v>
      </c>
      <c r="I87" s="97">
        <f t="shared" si="36"/>
        <v>0</v>
      </c>
      <c r="J87" s="97">
        <f t="shared" si="37"/>
        <v>0</v>
      </c>
      <c r="K87" s="42">
        <v>0</v>
      </c>
      <c r="L87" s="35">
        <f t="shared" si="50"/>
        <v>0</v>
      </c>
      <c r="M87" s="35">
        <f t="shared" si="50"/>
        <v>0</v>
      </c>
      <c r="N87" s="97">
        <f t="shared" si="38"/>
        <v>0</v>
      </c>
      <c r="O87" s="35">
        <f t="shared" si="51"/>
        <v>0</v>
      </c>
      <c r="P87" s="35">
        <f t="shared" si="51"/>
        <v>0</v>
      </c>
      <c r="Q87" s="35">
        <f t="shared" si="51"/>
        <v>0</v>
      </c>
      <c r="R87" s="96">
        <f t="shared" si="61"/>
        <v>0</v>
      </c>
      <c r="S87" s="35">
        <f t="shared" si="65"/>
        <v>0</v>
      </c>
      <c r="T87" s="28">
        <f t="shared" si="62"/>
        <v>0</v>
      </c>
      <c r="U87" s="28">
        <f t="shared" si="63"/>
        <v>0</v>
      </c>
      <c r="V87" s="51">
        <v>0</v>
      </c>
      <c r="W87" s="51">
        <v>0</v>
      </c>
      <c r="X87" s="51">
        <v>0</v>
      </c>
      <c r="Y87" s="44">
        <f t="shared" si="39"/>
        <v>0</v>
      </c>
      <c r="Z87" s="35">
        <f t="shared" si="64"/>
        <v>0</v>
      </c>
      <c r="AA87" s="35">
        <f t="shared" si="66"/>
        <v>0</v>
      </c>
      <c r="AB87" s="42">
        <v>0</v>
      </c>
      <c r="AC87" s="35">
        <f t="shared" si="67"/>
        <v>0</v>
      </c>
      <c r="AD87" s="35">
        <f t="shared" si="52"/>
        <v>0</v>
      </c>
      <c r="AE87" s="35">
        <f t="shared" si="52"/>
        <v>0</v>
      </c>
      <c r="AF87" s="35">
        <f t="shared" si="52"/>
        <v>0</v>
      </c>
      <c r="AH87" s="35">
        <f t="shared" si="68"/>
        <v>0</v>
      </c>
      <c r="AI87" s="35">
        <f t="shared" si="68"/>
        <v>0</v>
      </c>
      <c r="AJ87" s="35">
        <f t="shared" si="68"/>
        <v>0</v>
      </c>
      <c r="AK87" s="35">
        <f t="shared" si="68"/>
        <v>0</v>
      </c>
      <c r="AL87" s="35">
        <f t="shared" si="68"/>
        <v>0</v>
      </c>
      <c r="AM87" s="35">
        <f t="shared" si="68"/>
        <v>0</v>
      </c>
      <c r="AN87" s="35">
        <f t="shared" si="68"/>
        <v>0</v>
      </c>
      <c r="AO87" s="35">
        <f t="shared" si="68"/>
        <v>0</v>
      </c>
      <c r="AP87" s="35">
        <f t="shared" si="68"/>
        <v>0</v>
      </c>
      <c r="AQ87" s="35">
        <f t="shared" si="68"/>
        <v>0</v>
      </c>
      <c r="AR87" s="35">
        <f t="shared" si="69"/>
        <v>0</v>
      </c>
      <c r="AS87" s="35">
        <f t="shared" si="69"/>
        <v>0</v>
      </c>
      <c r="AT87" s="35">
        <f t="shared" si="69"/>
        <v>0</v>
      </c>
      <c r="AU87" s="35">
        <f t="shared" si="69"/>
        <v>0</v>
      </c>
      <c r="AV87" s="35">
        <f t="shared" si="69"/>
        <v>0</v>
      </c>
      <c r="AW87" s="35">
        <f t="shared" si="69"/>
        <v>0</v>
      </c>
      <c r="AX87" s="35">
        <f t="shared" si="69"/>
        <v>0</v>
      </c>
      <c r="AY87" s="35">
        <f t="shared" si="69"/>
        <v>0</v>
      </c>
      <c r="BA87" s="35">
        <f t="shared" si="70"/>
        <v>0</v>
      </c>
      <c r="BB87" s="35">
        <f t="shared" si="70"/>
        <v>0</v>
      </c>
      <c r="BC87" s="35">
        <f t="shared" si="70"/>
        <v>0</v>
      </c>
      <c r="BD87" s="35">
        <f t="shared" si="70"/>
        <v>0</v>
      </c>
      <c r="BE87" s="35">
        <f t="shared" si="70"/>
        <v>0</v>
      </c>
      <c r="BF87" s="35">
        <f t="shared" si="70"/>
        <v>0</v>
      </c>
      <c r="BH87" s="47">
        <f t="shared" si="40"/>
        <v>0</v>
      </c>
      <c r="BI87" s="6"/>
    </row>
    <row r="88" ht="15" spans="1:61">
      <c r="A88" s="45" t="s">
        <v>10634</v>
      </c>
      <c r="B88" s="33">
        <f t="shared" si="56"/>
        <v>0</v>
      </c>
      <c r="C88" s="41" t="s">
        <v>10635</v>
      </c>
      <c r="D88" s="96">
        <f t="shared" si="57"/>
        <v>0</v>
      </c>
      <c r="E88" s="35">
        <f t="shared" si="58"/>
        <v>0</v>
      </c>
      <c r="F88" s="46">
        <f t="shared" si="59"/>
        <v>0</v>
      </c>
      <c r="G88" s="107">
        <f t="shared" si="60"/>
        <v>0</v>
      </c>
      <c r="H88" s="97">
        <f t="shared" si="35"/>
        <v>0</v>
      </c>
      <c r="I88" s="97">
        <f t="shared" si="36"/>
        <v>0</v>
      </c>
      <c r="J88" s="97">
        <f t="shared" si="37"/>
        <v>0</v>
      </c>
      <c r="K88" s="42">
        <v>0</v>
      </c>
      <c r="L88" s="35">
        <f t="shared" ref="L88:M107" si="71">SUMPRODUCT(L$374:L$599*(LEFT($A$374:$A$599,LEN($A88))=$A88))</f>
        <v>0</v>
      </c>
      <c r="M88" s="35">
        <f t="shared" si="71"/>
        <v>0</v>
      </c>
      <c r="N88" s="97">
        <f t="shared" si="38"/>
        <v>0</v>
      </c>
      <c r="O88" s="35">
        <f t="shared" ref="O88:Q107" si="72">SUMPRODUCT(O$374:O$599*(LEFT($A$374:$A$599,LEN($A88))=$A88))</f>
        <v>0</v>
      </c>
      <c r="P88" s="35">
        <f t="shared" si="72"/>
        <v>0</v>
      </c>
      <c r="Q88" s="35">
        <f t="shared" si="72"/>
        <v>0</v>
      </c>
      <c r="R88" s="96">
        <f t="shared" si="61"/>
        <v>0</v>
      </c>
      <c r="S88" s="35">
        <f t="shared" si="65"/>
        <v>0</v>
      </c>
      <c r="T88" s="28">
        <f t="shared" si="62"/>
        <v>0</v>
      </c>
      <c r="U88" s="28">
        <f t="shared" si="63"/>
        <v>0</v>
      </c>
      <c r="V88" s="51">
        <v>0</v>
      </c>
      <c r="W88" s="51">
        <v>0</v>
      </c>
      <c r="X88" s="51">
        <v>0</v>
      </c>
      <c r="Y88" s="44">
        <f t="shared" si="39"/>
        <v>0</v>
      </c>
      <c r="Z88" s="35">
        <f t="shared" si="64"/>
        <v>0</v>
      </c>
      <c r="AA88" s="35">
        <f t="shared" si="66"/>
        <v>0</v>
      </c>
      <c r="AB88" s="42">
        <v>0</v>
      </c>
      <c r="AC88" s="35">
        <f t="shared" si="67"/>
        <v>0</v>
      </c>
      <c r="AD88" s="35">
        <f t="shared" ref="AD88:AF107" si="73">SUMPRODUCT(AD$374:AD$599*(LEFT($A$374:$A$599,LEN($A88))=$A88))</f>
        <v>0</v>
      </c>
      <c r="AE88" s="35">
        <f t="shared" si="73"/>
        <v>0</v>
      </c>
      <c r="AF88" s="35">
        <f t="shared" si="73"/>
        <v>0</v>
      </c>
      <c r="AH88" s="35">
        <f t="shared" ref="AH88:AQ97" si="74">SUMPRODUCT(AH$374:AH$599*(LEFT($A$374:$A$599,LEN($A88))=$A88))</f>
        <v>0</v>
      </c>
      <c r="AI88" s="35">
        <f t="shared" si="74"/>
        <v>0</v>
      </c>
      <c r="AJ88" s="35">
        <f t="shared" si="74"/>
        <v>0</v>
      </c>
      <c r="AK88" s="35">
        <f t="shared" si="74"/>
        <v>0</v>
      </c>
      <c r="AL88" s="35">
        <f t="shared" si="74"/>
        <v>0</v>
      </c>
      <c r="AM88" s="35">
        <f t="shared" si="74"/>
        <v>0</v>
      </c>
      <c r="AN88" s="35">
        <f t="shared" si="74"/>
        <v>0</v>
      </c>
      <c r="AO88" s="35">
        <f t="shared" si="74"/>
        <v>0</v>
      </c>
      <c r="AP88" s="35">
        <f t="shared" si="74"/>
        <v>0</v>
      </c>
      <c r="AQ88" s="35">
        <f t="shared" si="74"/>
        <v>0</v>
      </c>
      <c r="AR88" s="35">
        <f t="shared" ref="AR88:AY97" si="75">SUMPRODUCT(AR$374:AR$599*(LEFT($A$374:$A$599,LEN($A88))=$A88))</f>
        <v>0</v>
      </c>
      <c r="AS88" s="35">
        <f t="shared" si="75"/>
        <v>0</v>
      </c>
      <c r="AT88" s="35">
        <f t="shared" si="75"/>
        <v>0</v>
      </c>
      <c r="AU88" s="35">
        <f t="shared" si="75"/>
        <v>0</v>
      </c>
      <c r="AV88" s="35">
        <f t="shared" si="75"/>
        <v>0</v>
      </c>
      <c r="AW88" s="35">
        <f t="shared" si="75"/>
        <v>0</v>
      </c>
      <c r="AX88" s="35">
        <f t="shared" si="75"/>
        <v>0</v>
      </c>
      <c r="AY88" s="35">
        <f t="shared" si="75"/>
        <v>0</v>
      </c>
      <c r="BA88" s="35">
        <f t="shared" ref="BA88:BF97" si="76">SUMPRODUCT(BA$374:BA$599*(LEFT($A$374:$A$599,LEN($A88))=$A88))</f>
        <v>0</v>
      </c>
      <c r="BB88" s="35">
        <f t="shared" si="76"/>
        <v>0</v>
      </c>
      <c r="BC88" s="35">
        <f t="shared" si="76"/>
        <v>0</v>
      </c>
      <c r="BD88" s="35">
        <f t="shared" si="76"/>
        <v>0</v>
      </c>
      <c r="BE88" s="35">
        <f t="shared" si="76"/>
        <v>0</v>
      </c>
      <c r="BF88" s="35">
        <f t="shared" si="76"/>
        <v>0</v>
      </c>
      <c r="BH88" s="47">
        <f t="shared" si="40"/>
        <v>0</v>
      </c>
      <c r="BI88" s="18"/>
    </row>
    <row r="89" ht="15" spans="1:61">
      <c r="A89" s="45" t="s">
        <v>10636</v>
      </c>
      <c r="B89" s="33">
        <f t="shared" si="56"/>
        <v>0</v>
      </c>
      <c r="C89" s="41" t="s">
        <v>10637</v>
      </c>
      <c r="D89" s="96">
        <f t="shared" si="57"/>
        <v>0</v>
      </c>
      <c r="E89" s="35">
        <f t="shared" si="58"/>
        <v>0</v>
      </c>
      <c r="F89" s="46">
        <f t="shared" si="59"/>
        <v>0</v>
      </c>
      <c r="G89" s="107">
        <f t="shared" si="60"/>
        <v>0</v>
      </c>
      <c r="H89" s="97">
        <f t="shared" si="35"/>
        <v>0</v>
      </c>
      <c r="I89" s="97">
        <f t="shared" si="36"/>
        <v>0</v>
      </c>
      <c r="J89" s="97">
        <f t="shared" si="37"/>
        <v>0</v>
      </c>
      <c r="K89" s="42">
        <v>0</v>
      </c>
      <c r="L89" s="35">
        <f t="shared" si="71"/>
        <v>0</v>
      </c>
      <c r="M89" s="35">
        <f t="shared" si="71"/>
        <v>0</v>
      </c>
      <c r="N89" s="97">
        <f t="shared" si="38"/>
        <v>0</v>
      </c>
      <c r="O89" s="35">
        <f t="shared" si="72"/>
        <v>0</v>
      </c>
      <c r="P89" s="35">
        <f t="shared" si="72"/>
        <v>0</v>
      </c>
      <c r="Q89" s="35">
        <f t="shared" si="72"/>
        <v>0</v>
      </c>
      <c r="R89" s="96">
        <f t="shared" si="61"/>
        <v>0</v>
      </c>
      <c r="S89" s="35">
        <f t="shared" si="65"/>
        <v>0</v>
      </c>
      <c r="T89" s="28">
        <f t="shared" si="62"/>
        <v>0</v>
      </c>
      <c r="U89" s="28">
        <f t="shared" si="63"/>
        <v>0</v>
      </c>
      <c r="V89" s="51">
        <v>0</v>
      </c>
      <c r="W89" s="51">
        <v>0</v>
      </c>
      <c r="X89" s="51">
        <v>0</v>
      </c>
      <c r="Y89" s="44">
        <f t="shared" si="39"/>
        <v>0</v>
      </c>
      <c r="Z89" s="35">
        <f t="shared" si="64"/>
        <v>0</v>
      </c>
      <c r="AA89" s="35">
        <f t="shared" si="66"/>
        <v>0</v>
      </c>
      <c r="AB89" s="42">
        <v>0</v>
      </c>
      <c r="AC89" s="35">
        <f t="shared" si="67"/>
        <v>0</v>
      </c>
      <c r="AD89" s="35">
        <f t="shared" si="73"/>
        <v>0</v>
      </c>
      <c r="AE89" s="35">
        <f t="shared" si="73"/>
        <v>0</v>
      </c>
      <c r="AF89" s="35">
        <f t="shared" si="73"/>
        <v>0</v>
      </c>
      <c r="AH89" s="35">
        <f t="shared" si="74"/>
        <v>0</v>
      </c>
      <c r="AI89" s="35">
        <f t="shared" si="74"/>
        <v>0</v>
      </c>
      <c r="AJ89" s="35">
        <f t="shared" si="74"/>
        <v>0</v>
      </c>
      <c r="AK89" s="35">
        <f t="shared" si="74"/>
        <v>0</v>
      </c>
      <c r="AL89" s="35">
        <f t="shared" si="74"/>
        <v>0</v>
      </c>
      <c r="AM89" s="35">
        <f t="shared" si="74"/>
        <v>0</v>
      </c>
      <c r="AN89" s="35">
        <f t="shared" si="74"/>
        <v>0</v>
      </c>
      <c r="AO89" s="35">
        <f t="shared" si="74"/>
        <v>0</v>
      </c>
      <c r="AP89" s="35">
        <f t="shared" si="74"/>
        <v>0</v>
      </c>
      <c r="AQ89" s="35">
        <f t="shared" si="74"/>
        <v>0</v>
      </c>
      <c r="AR89" s="35">
        <f t="shared" si="75"/>
        <v>0</v>
      </c>
      <c r="AS89" s="35">
        <f t="shared" si="75"/>
        <v>0</v>
      </c>
      <c r="AT89" s="35">
        <f t="shared" si="75"/>
        <v>0</v>
      </c>
      <c r="AU89" s="35">
        <f t="shared" si="75"/>
        <v>0</v>
      </c>
      <c r="AV89" s="35">
        <f t="shared" si="75"/>
        <v>0</v>
      </c>
      <c r="AW89" s="35">
        <f t="shared" si="75"/>
        <v>0</v>
      </c>
      <c r="AX89" s="35">
        <f t="shared" si="75"/>
        <v>0</v>
      </c>
      <c r="AY89" s="35">
        <f t="shared" si="75"/>
        <v>0</v>
      </c>
      <c r="BA89" s="35">
        <f t="shared" si="76"/>
        <v>0</v>
      </c>
      <c r="BB89" s="35">
        <f t="shared" si="76"/>
        <v>0</v>
      </c>
      <c r="BC89" s="35">
        <f t="shared" si="76"/>
        <v>0</v>
      </c>
      <c r="BD89" s="35">
        <f t="shared" si="76"/>
        <v>0</v>
      </c>
      <c r="BE89" s="35">
        <f t="shared" si="76"/>
        <v>0</v>
      </c>
      <c r="BF89" s="35">
        <f t="shared" si="76"/>
        <v>0</v>
      </c>
      <c r="BH89" s="47">
        <f t="shared" si="40"/>
        <v>0</v>
      </c>
      <c r="BI89" s="18"/>
    </row>
    <row r="90" ht="15" spans="1:61">
      <c r="A90" s="45" t="s">
        <v>10638</v>
      </c>
      <c r="B90" s="33">
        <f t="shared" si="56"/>
        <v>0</v>
      </c>
      <c r="C90" s="41" t="s">
        <v>10639</v>
      </c>
      <c r="D90" s="96">
        <f t="shared" si="57"/>
        <v>0</v>
      </c>
      <c r="E90" s="35">
        <f t="shared" si="58"/>
        <v>0</v>
      </c>
      <c r="F90" s="46">
        <f t="shared" si="59"/>
        <v>0</v>
      </c>
      <c r="G90" s="107">
        <f t="shared" si="60"/>
        <v>0</v>
      </c>
      <c r="H90" s="97">
        <f t="shared" si="35"/>
        <v>0</v>
      </c>
      <c r="I90" s="97">
        <f t="shared" si="36"/>
        <v>0</v>
      </c>
      <c r="J90" s="97">
        <f t="shared" si="37"/>
        <v>0</v>
      </c>
      <c r="K90" s="42">
        <v>0</v>
      </c>
      <c r="L90" s="35">
        <f t="shared" si="71"/>
        <v>0</v>
      </c>
      <c r="M90" s="35">
        <f t="shared" si="71"/>
        <v>0</v>
      </c>
      <c r="N90" s="97">
        <f t="shared" si="38"/>
        <v>0</v>
      </c>
      <c r="O90" s="35">
        <f t="shared" si="72"/>
        <v>0</v>
      </c>
      <c r="P90" s="35">
        <f t="shared" si="72"/>
        <v>0</v>
      </c>
      <c r="Q90" s="35">
        <f t="shared" si="72"/>
        <v>0</v>
      </c>
      <c r="R90" s="96">
        <f t="shared" si="61"/>
        <v>0</v>
      </c>
      <c r="S90" s="35">
        <f t="shared" si="65"/>
        <v>0</v>
      </c>
      <c r="T90" s="28">
        <f t="shared" si="62"/>
        <v>0</v>
      </c>
      <c r="U90" s="28">
        <f t="shared" si="63"/>
        <v>0</v>
      </c>
      <c r="V90" s="51">
        <v>0</v>
      </c>
      <c r="W90" s="51">
        <v>0</v>
      </c>
      <c r="X90" s="51">
        <v>0</v>
      </c>
      <c r="Y90" s="44">
        <f t="shared" si="39"/>
        <v>0</v>
      </c>
      <c r="Z90" s="35">
        <f t="shared" si="64"/>
        <v>0</v>
      </c>
      <c r="AA90" s="35">
        <f t="shared" si="66"/>
        <v>0</v>
      </c>
      <c r="AB90" s="42">
        <v>0</v>
      </c>
      <c r="AC90" s="35">
        <f t="shared" si="67"/>
        <v>0</v>
      </c>
      <c r="AD90" s="35">
        <f t="shared" si="73"/>
        <v>0</v>
      </c>
      <c r="AE90" s="35">
        <f t="shared" si="73"/>
        <v>0</v>
      </c>
      <c r="AF90" s="35">
        <f t="shared" si="73"/>
        <v>0</v>
      </c>
      <c r="AH90" s="35">
        <f t="shared" si="74"/>
        <v>0</v>
      </c>
      <c r="AI90" s="35">
        <f t="shared" si="74"/>
        <v>0</v>
      </c>
      <c r="AJ90" s="35">
        <f t="shared" si="74"/>
        <v>0</v>
      </c>
      <c r="AK90" s="35">
        <f t="shared" si="74"/>
        <v>0</v>
      </c>
      <c r="AL90" s="35">
        <f t="shared" si="74"/>
        <v>0</v>
      </c>
      <c r="AM90" s="35">
        <f t="shared" si="74"/>
        <v>0</v>
      </c>
      <c r="AN90" s="35">
        <f t="shared" si="74"/>
        <v>0</v>
      </c>
      <c r="AO90" s="35">
        <f t="shared" si="74"/>
        <v>0</v>
      </c>
      <c r="AP90" s="35">
        <f t="shared" si="74"/>
        <v>0</v>
      </c>
      <c r="AQ90" s="35">
        <f t="shared" si="74"/>
        <v>0</v>
      </c>
      <c r="AR90" s="35">
        <f t="shared" si="75"/>
        <v>0</v>
      </c>
      <c r="AS90" s="35">
        <f t="shared" si="75"/>
        <v>0</v>
      </c>
      <c r="AT90" s="35">
        <f t="shared" si="75"/>
        <v>0</v>
      </c>
      <c r="AU90" s="35">
        <f t="shared" si="75"/>
        <v>0</v>
      </c>
      <c r="AV90" s="35">
        <f t="shared" si="75"/>
        <v>0</v>
      </c>
      <c r="AW90" s="35">
        <f t="shared" si="75"/>
        <v>0</v>
      </c>
      <c r="AX90" s="35">
        <f t="shared" si="75"/>
        <v>0</v>
      </c>
      <c r="AY90" s="35">
        <f t="shared" si="75"/>
        <v>0</v>
      </c>
      <c r="BA90" s="35">
        <f t="shared" si="76"/>
        <v>0</v>
      </c>
      <c r="BB90" s="35">
        <f t="shared" si="76"/>
        <v>0</v>
      </c>
      <c r="BC90" s="35">
        <f t="shared" si="76"/>
        <v>0</v>
      </c>
      <c r="BD90" s="35">
        <f t="shared" si="76"/>
        <v>0</v>
      </c>
      <c r="BE90" s="35">
        <f t="shared" si="76"/>
        <v>0</v>
      </c>
      <c r="BF90" s="35">
        <f t="shared" si="76"/>
        <v>0</v>
      </c>
      <c r="BH90" s="47">
        <f t="shared" si="40"/>
        <v>0</v>
      </c>
      <c r="BI90" s="6"/>
    </row>
    <row r="91" ht="15" spans="1:61">
      <c r="A91" s="45" t="s">
        <v>10640</v>
      </c>
      <c r="B91" s="33">
        <f t="shared" si="56"/>
        <v>0</v>
      </c>
      <c r="C91" s="41" t="s">
        <v>10641</v>
      </c>
      <c r="D91" s="96">
        <f t="shared" si="57"/>
        <v>0</v>
      </c>
      <c r="E91" s="35">
        <f t="shared" si="58"/>
        <v>0</v>
      </c>
      <c r="F91" s="46">
        <f t="shared" si="59"/>
        <v>0</v>
      </c>
      <c r="G91" s="107">
        <f t="shared" si="60"/>
        <v>0</v>
      </c>
      <c r="H91" s="97">
        <f t="shared" si="35"/>
        <v>0</v>
      </c>
      <c r="I91" s="97">
        <f t="shared" si="36"/>
        <v>0</v>
      </c>
      <c r="J91" s="97">
        <f t="shared" si="37"/>
        <v>0</v>
      </c>
      <c r="K91" s="42">
        <v>0</v>
      </c>
      <c r="L91" s="35">
        <f t="shared" si="71"/>
        <v>0</v>
      </c>
      <c r="M91" s="35">
        <f t="shared" si="71"/>
        <v>0</v>
      </c>
      <c r="N91" s="97">
        <f t="shared" si="38"/>
        <v>0</v>
      </c>
      <c r="O91" s="35">
        <f t="shared" si="72"/>
        <v>0</v>
      </c>
      <c r="P91" s="35">
        <f t="shared" si="72"/>
        <v>0</v>
      </c>
      <c r="Q91" s="35">
        <f t="shared" si="72"/>
        <v>0</v>
      </c>
      <c r="R91" s="96">
        <f t="shared" si="61"/>
        <v>0</v>
      </c>
      <c r="S91" s="35">
        <f t="shared" si="65"/>
        <v>0</v>
      </c>
      <c r="T91" s="28">
        <f t="shared" si="62"/>
        <v>0</v>
      </c>
      <c r="U91" s="28">
        <f t="shared" si="63"/>
        <v>0</v>
      </c>
      <c r="V91" s="51">
        <v>0</v>
      </c>
      <c r="W91" s="51">
        <v>0</v>
      </c>
      <c r="X91" s="51">
        <v>0</v>
      </c>
      <c r="Y91" s="44">
        <f t="shared" si="39"/>
        <v>0</v>
      </c>
      <c r="Z91" s="35">
        <f t="shared" si="64"/>
        <v>0</v>
      </c>
      <c r="AA91" s="35">
        <f t="shared" si="66"/>
        <v>0</v>
      </c>
      <c r="AB91" s="42">
        <v>0</v>
      </c>
      <c r="AC91" s="35">
        <f t="shared" si="67"/>
        <v>0</v>
      </c>
      <c r="AD91" s="35">
        <f t="shared" si="73"/>
        <v>0</v>
      </c>
      <c r="AE91" s="35">
        <f t="shared" si="73"/>
        <v>0</v>
      </c>
      <c r="AF91" s="35">
        <f t="shared" si="73"/>
        <v>0</v>
      </c>
      <c r="AH91" s="35">
        <f t="shared" si="74"/>
        <v>0</v>
      </c>
      <c r="AI91" s="35">
        <f t="shared" si="74"/>
        <v>0</v>
      </c>
      <c r="AJ91" s="35">
        <f t="shared" si="74"/>
        <v>0</v>
      </c>
      <c r="AK91" s="35">
        <f t="shared" si="74"/>
        <v>0</v>
      </c>
      <c r="AL91" s="35">
        <f t="shared" si="74"/>
        <v>0</v>
      </c>
      <c r="AM91" s="35">
        <f t="shared" si="74"/>
        <v>0</v>
      </c>
      <c r="AN91" s="35">
        <f t="shared" si="74"/>
        <v>0</v>
      </c>
      <c r="AO91" s="35">
        <f t="shared" si="74"/>
        <v>0</v>
      </c>
      <c r="AP91" s="35">
        <f t="shared" si="74"/>
        <v>0</v>
      </c>
      <c r="AQ91" s="35">
        <f t="shared" si="74"/>
        <v>0</v>
      </c>
      <c r="AR91" s="35">
        <f t="shared" si="75"/>
        <v>0</v>
      </c>
      <c r="AS91" s="35">
        <f t="shared" si="75"/>
        <v>0</v>
      </c>
      <c r="AT91" s="35">
        <f t="shared" si="75"/>
        <v>0</v>
      </c>
      <c r="AU91" s="35">
        <f t="shared" si="75"/>
        <v>0</v>
      </c>
      <c r="AV91" s="35">
        <f t="shared" si="75"/>
        <v>0</v>
      </c>
      <c r="AW91" s="35">
        <f t="shared" si="75"/>
        <v>0</v>
      </c>
      <c r="AX91" s="35">
        <f t="shared" si="75"/>
        <v>0</v>
      </c>
      <c r="AY91" s="35">
        <f t="shared" si="75"/>
        <v>0</v>
      </c>
      <c r="BA91" s="35">
        <f t="shared" si="76"/>
        <v>0</v>
      </c>
      <c r="BB91" s="35">
        <f t="shared" si="76"/>
        <v>0</v>
      </c>
      <c r="BC91" s="35">
        <f t="shared" si="76"/>
        <v>0</v>
      </c>
      <c r="BD91" s="35">
        <f t="shared" si="76"/>
        <v>0</v>
      </c>
      <c r="BE91" s="35">
        <f t="shared" si="76"/>
        <v>0</v>
      </c>
      <c r="BF91" s="35">
        <f t="shared" si="76"/>
        <v>0</v>
      </c>
      <c r="BH91" s="47">
        <f t="shared" si="40"/>
        <v>0</v>
      </c>
      <c r="BI91" s="6"/>
    </row>
    <row r="92" ht="15" spans="1:61">
      <c r="A92" s="45" t="s">
        <v>10642</v>
      </c>
      <c r="B92" s="33">
        <f t="shared" si="56"/>
        <v>0</v>
      </c>
      <c r="C92" s="41" t="s">
        <v>10643</v>
      </c>
      <c r="D92" s="96">
        <f t="shared" si="57"/>
        <v>0</v>
      </c>
      <c r="E92" s="35">
        <f t="shared" si="58"/>
        <v>0</v>
      </c>
      <c r="F92" s="46">
        <f t="shared" si="59"/>
        <v>0</v>
      </c>
      <c r="G92" s="107">
        <f t="shared" si="60"/>
        <v>0</v>
      </c>
      <c r="H92" s="97">
        <f t="shared" si="35"/>
        <v>0</v>
      </c>
      <c r="I92" s="97">
        <f t="shared" si="36"/>
        <v>0</v>
      </c>
      <c r="J92" s="97">
        <f t="shared" si="37"/>
        <v>0</v>
      </c>
      <c r="K92" s="42">
        <v>0</v>
      </c>
      <c r="L92" s="35">
        <f t="shared" si="71"/>
        <v>0</v>
      </c>
      <c r="M92" s="35">
        <f t="shared" si="71"/>
        <v>0</v>
      </c>
      <c r="N92" s="97">
        <f t="shared" si="38"/>
        <v>0</v>
      </c>
      <c r="O92" s="35">
        <f t="shared" si="72"/>
        <v>0</v>
      </c>
      <c r="P92" s="35">
        <f t="shared" si="72"/>
        <v>0</v>
      </c>
      <c r="Q92" s="35">
        <f t="shared" si="72"/>
        <v>0</v>
      </c>
      <c r="R92" s="96">
        <f t="shared" si="61"/>
        <v>0</v>
      </c>
      <c r="S92" s="35">
        <f t="shared" si="65"/>
        <v>0</v>
      </c>
      <c r="T92" s="28">
        <f t="shared" si="62"/>
        <v>0</v>
      </c>
      <c r="U92" s="28">
        <f t="shared" si="63"/>
        <v>0</v>
      </c>
      <c r="V92" s="51">
        <v>0</v>
      </c>
      <c r="W92" s="51">
        <v>0</v>
      </c>
      <c r="X92" s="51">
        <v>0</v>
      </c>
      <c r="Y92" s="44">
        <f t="shared" si="39"/>
        <v>0</v>
      </c>
      <c r="Z92" s="35">
        <f t="shared" si="64"/>
        <v>0</v>
      </c>
      <c r="AA92" s="35">
        <f t="shared" si="66"/>
        <v>0</v>
      </c>
      <c r="AB92" s="42">
        <v>0</v>
      </c>
      <c r="AC92" s="35">
        <f t="shared" si="67"/>
        <v>0</v>
      </c>
      <c r="AD92" s="35">
        <f t="shared" si="73"/>
        <v>0</v>
      </c>
      <c r="AE92" s="35">
        <f t="shared" si="73"/>
        <v>0</v>
      </c>
      <c r="AF92" s="35">
        <f t="shared" si="73"/>
        <v>0</v>
      </c>
      <c r="AH92" s="35">
        <f t="shared" si="74"/>
        <v>0</v>
      </c>
      <c r="AI92" s="35">
        <f t="shared" si="74"/>
        <v>0</v>
      </c>
      <c r="AJ92" s="35">
        <f t="shared" si="74"/>
        <v>0</v>
      </c>
      <c r="AK92" s="35">
        <f t="shared" si="74"/>
        <v>0</v>
      </c>
      <c r="AL92" s="35">
        <f t="shared" si="74"/>
        <v>0</v>
      </c>
      <c r="AM92" s="35">
        <f t="shared" si="74"/>
        <v>0</v>
      </c>
      <c r="AN92" s="35">
        <f t="shared" si="74"/>
        <v>0</v>
      </c>
      <c r="AO92" s="35">
        <f t="shared" si="74"/>
        <v>0</v>
      </c>
      <c r="AP92" s="35">
        <f t="shared" si="74"/>
        <v>0</v>
      </c>
      <c r="AQ92" s="35">
        <f t="shared" si="74"/>
        <v>0</v>
      </c>
      <c r="AR92" s="35">
        <f t="shared" si="75"/>
        <v>0</v>
      </c>
      <c r="AS92" s="35">
        <f t="shared" si="75"/>
        <v>0</v>
      </c>
      <c r="AT92" s="35">
        <f t="shared" si="75"/>
        <v>0</v>
      </c>
      <c r="AU92" s="35">
        <f t="shared" si="75"/>
        <v>0</v>
      </c>
      <c r="AV92" s="35">
        <f t="shared" si="75"/>
        <v>0</v>
      </c>
      <c r="AW92" s="35">
        <f t="shared" si="75"/>
        <v>0</v>
      </c>
      <c r="AX92" s="35">
        <f t="shared" si="75"/>
        <v>0</v>
      </c>
      <c r="AY92" s="35">
        <f t="shared" si="75"/>
        <v>0</v>
      </c>
      <c r="BA92" s="35">
        <f t="shared" si="76"/>
        <v>0</v>
      </c>
      <c r="BB92" s="35">
        <f t="shared" si="76"/>
        <v>0</v>
      </c>
      <c r="BC92" s="35">
        <f t="shared" si="76"/>
        <v>0</v>
      </c>
      <c r="BD92" s="35">
        <f t="shared" si="76"/>
        <v>0</v>
      </c>
      <c r="BE92" s="35">
        <f t="shared" si="76"/>
        <v>0</v>
      </c>
      <c r="BF92" s="35">
        <f t="shared" si="76"/>
        <v>0</v>
      </c>
      <c r="BH92" s="47">
        <f t="shared" si="40"/>
        <v>0</v>
      </c>
      <c r="BI92" s="18"/>
    </row>
    <row r="93" ht="15" spans="1:61">
      <c r="A93" s="45" t="s">
        <v>10644</v>
      </c>
      <c r="B93" s="33">
        <f t="shared" si="56"/>
        <v>0</v>
      </c>
      <c r="C93" s="41" t="s">
        <v>10645</v>
      </c>
      <c r="D93" s="96">
        <f t="shared" si="57"/>
        <v>0</v>
      </c>
      <c r="E93" s="35">
        <f t="shared" si="58"/>
        <v>0</v>
      </c>
      <c r="F93" s="46">
        <f t="shared" si="59"/>
        <v>0</v>
      </c>
      <c r="G93" s="107">
        <f t="shared" si="60"/>
        <v>0</v>
      </c>
      <c r="H93" s="97">
        <f t="shared" si="35"/>
        <v>0</v>
      </c>
      <c r="I93" s="97">
        <f t="shared" si="36"/>
        <v>0</v>
      </c>
      <c r="J93" s="97">
        <f t="shared" si="37"/>
        <v>0</v>
      </c>
      <c r="K93" s="42">
        <v>0</v>
      </c>
      <c r="L93" s="35">
        <f t="shared" si="71"/>
        <v>0</v>
      </c>
      <c r="M93" s="35">
        <f t="shared" si="71"/>
        <v>0</v>
      </c>
      <c r="N93" s="97">
        <f t="shared" si="38"/>
        <v>0</v>
      </c>
      <c r="O93" s="35">
        <f t="shared" si="72"/>
        <v>0</v>
      </c>
      <c r="P93" s="35">
        <f t="shared" si="72"/>
        <v>0</v>
      </c>
      <c r="Q93" s="35">
        <f t="shared" si="72"/>
        <v>0</v>
      </c>
      <c r="R93" s="96">
        <f t="shared" si="61"/>
        <v>0</v>
      </c>
      <c r="S93" s="35">
        <f t="shared" si="65"/>
        <v>0</v>
      </c>
      <c r="T93" s="28">
        <f t="shared" si="62"/>
        <v>0</v>
      </c>
      <c r="U93" s="28">
        <f t="shared" si="63"/>
        <v>0</v>
      </c>
      <c r="V93" s="51">
        <v>0</v>
      </c>
      <c r="W93" s="51">
        <v>0</v>
      </c>
      <c r="X93" s="51">
        <v>0</v>
      </c>
      <c r="Y93" s="44">
        <f t="shared" si="39"/>
        <v>0</v>
      </c>
      <c r="Z93" s="35">
        <f t="shared" si="64"/>
        <v>0</v>
      </c>
      <c r="AA93" s="35">
        <f t="shared" si="66"/>
        <v>0</v>
      </c>
      <c r="AB93" s="42">
        <v>0</v>
      </c>
      <c r="AC93" s="35">
        <f t="shared" si="67"/>
        <v>0</v>
      </c>
      <c r="AD93" s="35">
        <f t="shared" si="73"/>
        <v>0</v>
      </c>
      <c r="AE93" s="35">
        <f t="shared" si="73"/>
        <v>0</v>
      </c>
      <c r="AF93" s="35">
        <f t="shared" si="73"/>
        <v>0</v>
      </c>
      <c r="AH93" s="35">
        <f t="shared" si="74"/>
        <v>0</v>
      </c>
      <c r="AI93" s="35">
        <f t="shared" si="74"/>
        <v>0</v>
      </c>
      <c r="AJ93" s="35">
        <f t="shared" si="74"/>
        <v>0</v>
      </c>
      <c r="AK93" s="35">
        <f t="shared" si="74"/>
        <v>0</v>
      </c>
      <c r="AL93" s="35">
        <f t="shared" si="74"/>
        <v>0</v>
      </c>
      <c r="AM93" s="35">
        <f t="shared" si="74"/>
        <v>0</v>
      </c>
      <c r="AN93" s="35">
        <f t="shared" si="74"/>
        <v>0</v>
      </c>
      <c r="AO93" s="35">
        <f t="shared" si="74"/>
        <v>0</v>
      </c>
      <c r="AP93" s="35">
        <f t="shared" si="74"/>
        <v>0</v>
      </c>
      <c r="AQ93" s="35">
        <f t="shared" si="74"/>
        <v>0</v>
      </c>
      <c r="AR93" s="35">
        <f t="shared" si="75"/>
        <v>0</v>
      </c>
      <c r="AS93" s="35">
        <f t="shared" si="75"/>
        <v>0</v>
      </c>
      <c r="AT93" s="35">
        <f t="shared" si="75"/>
        <v>0</v>
      </c>
      <c r="AU93" s="35">
        <f t="shared" si="75"/>
        <v>0</v>
      </c>
      <c r="AV93" s="35">
        <f t="shared" si="75"/>
        <v>0</v>
      </c>
      <c r="AW93" s="35">
        <f t="shared" si="75"/>
        <v>0</v>
      </c>
      <c r="AX93" s="35">
        <f t="shared" si="75"/>
        <v>0</v>
      </c>
      <c r="AY93" s="35">
        <f t="shared" si="75"/>
        <v>0</v>
      </c>
      <c r="BA93" s="35">
        <f t="shared" si="76"/>
        <v>0</v>
      </c>
      <c r="BB93" s="35">
        <f t="shared" si="76"/>
        <v>0</v>
      </c>
      <c r="BC93" s="35">
        <f t="shared" si="76"/>
        <v>0</v>
      </c>
      <c r="BD93" s="35">
        <f t="shared" si="76"/>
        <v>0</v>
      </c>
      <c r="BE93" s="35">
        <f t="shared" si="76"/>
        <v>0</v>
      </c>
      <c r="BF93" s="35">
        <f t="shared" si="76"/>
        <v>0</v>
      </c>
      <c r="BH93" s="47">
        <f t="shared" si="40"/>
        <v>0</v>
      </c>
      <c r="BI93" s="18"/>
    </row>
    <row r="94" ht="15" spans="1:61">
      <c r="A94" s="45" t="s">
        <v>10646</v>
      </c>
      <c r="B94" s="33">
        <f t="shared" si="56"/>
        <v>0</v>
      </c>
      <c r="C94" s="41" t="s">
        <v>10647</v>
      </c>
      <c r="D94" s="96">
        <f t="shared" si="57"/>
        <v>0</v>
      </c>
      <c r="E94" s="35">
        <f t="shared" si="58"/>
        <v>0</v>
      </c>
      <c r="F94" s="46">
        <f t="shared" si="59"/>
        <v>0</v>
      </c>
      <c r="G94" s="107">
        <f t="shared" si="60"/>
        <v>0</v>
      </c>
      <c r="H94" s="97">
        <f t="shared" si="35"/>
        <v>0</v>
      </c>
      <c r="I94" s="97">
        <f t="shared" si="36"/>
        <v>0</v>
      </c>
      <c r="J94" s="97">
        <f t="shared" si="37"/>
        <v>0</v>
      </c>
      <c r="K94" s="42">
        <v>0</v>
      </c>
      <c r="L94" s="35">
        <f t="shared" si="71"/>
        <v>0</v>
      </c>
      <c r="M94" s="35">
        <f t="shared" si="71"/>
        <v>0</v>
      </c>
      <c r="N94" s="97">
        <f t="shared" si="38"/>
        <v>0</v>
      </c>
      <c r="O94" s="35">
        <f t="shared" si="72"/>
        <v>0</v>
      </c>
      <c r="P94" s="35">
        <f t="shared" si="72"/>
        <v>0</v>
      </c>
      <c r="Q94" s="35">
        <f t="shared" si="72"/>
        <v>0</v>
      </c>
      <c r="R94" s="96">
        <f t="shared" si="61"/>
        <v>0</v>
      </c>
      <c r="S94" s="35">
        <f t="shared" si="65"/>
        <v>0</v>
      </c>
      <c r="T94" s="28">
        <f t="shared" si="62"/>
        <v>0</v>
      </c>
      <c r="U94" s="28">
        <f t="shared" si="63"/>
        <v>0</v>
      </c>
      <c r="V94" s="51">
        <v>0</v>
      </c>
      <c r="W94" s="51">
        <v>0</v>
      </c>
      <c r="X94" s="51">
        <v>0</v>
      </c>
      <c r="Y94" s="44">
        <f t="shared" si="39"/>
        <v>0</v>
      </c>
      <c r="Z94" s="35">
        <f t="shared" si="64"/>
        <v>0</v>
      </c>
      <c r="AA94" s="35">
        <f t="shared" si="66"/>
        <v>0</v>
      </c>
      <c r="AB94" s="42">
        <v>0</v>
      </c>
      <c r="AC94" s="35">
        <f t="shared" si="67"/>
        <v>0</v>
      </c>
      <c r="AD94" s="35">
        <f t="shared" si="73"/>
        <v>0</v>
      </c>
      <c r="AE94" s="35">
        <f t="shared" si="73"/>
        <v>0</v>
      </c>
      <c r="AF94" s="35">
        <f t="shared" si="73"/>
        <v>0</v>
      </c>
      <c r="AH94" s="35">
        <f t="shared" si="74"/>
        <v>0</v>
      </c>
      <c r="AI94" s="35">
        <f t="shared" si="74"/>
        <v>0</v>
      </c>
      <c r="AJ94" s="35">
        <f t="shared" si="74"/>
        <v>0</v>
      </c>
      <c r="AK94" s="35">
        <f t="shared" si="74"/>
        <v>0</v>
      </c>
      <c r="AL94" s="35">
        <f t="shared" si="74"/>
        <v>0</v>
      </c>
      <c r="AM94" s="35">
        <f t="shared" si="74"/>
        <v>0</v>
      </c>
      <c r="AN94" s="35">
        <f t="shared" si="74"/>
        <v>0</v>
      </c>
      <c r="AO94" s="35">
        <f t="shared" si="74"/>
        <v>0</v>
      </c>
      <c r="AP94" s="35">
        <f t="shared" si="74"/>
        <v>0</v>
      </c>
      <c r="AQ94" s="35">
        <f t="shared" si="74"/>
        <v>0</v>
      </c>
      <c r="AR94" s="35">
        <f t="shared" si="75"/>
        <v>0</v>
      </c>
      <c r="AS94" s="35">
        <f t="shared" si="75"/>
        <v>0</v>
      </c>
      <c r="AT94" s="35">
        <f t="shared" si="75"/>
        <v>0</v>
      </c>
      <c r="AU94" s="35">
        <f t="shared" si="75"/>
        <v>0</v>
      </c>
      <c r="AV94" s="35">
        <f t="shared" si="75"/>
        <v>0</v>
      </c>
      <c r="AW94" s="35">
        <f t="shared" si="75"/>
        <v>0</v>
      </c>
      <c r="AX94" s="35">
        <f t="shared" si="75"/>
        <v>0</v>
      </c>
      <c r="AY94" s="35">
        <f t="shared" si="75"/>
        <v>0</v>
      </c>
      <c r="BA94" s="35">
        <f t="shared" si="76"/>
        <v>0</v>
      </c>
      <c r="BB94" s="35">
        <f t="shared" si="76"/>
        <v>0</v>
      </c>
      <c r="BC94" s="35">
        <f t="shared" si="76"/>
        <v>0</v>
      </c>
      <c r="BD94" s="35">
        <f t="shared" si="76"/>
        <v>0</v>
      </c>
      <c r="BE94" s="35">
        <f t="shared" si="76"/>
        <v>0</v>
      </c>
      <c r="BF94" s="35">
        <f t="shared" si="76"/>
        <v>0</v>
      </c>
      <c r="BH94" s="47">
        <f t="shared" si="40"/>
        <v>0</v>
      </c>
      <c r="BI94" s="6"/>
    </row>
    <row r="95" ht="15" spans="1:61">
      <c r="A95" s="45" t="s">
        <v>10648</v>
      </c>
      <c r="B95" s="33">
        <f t="shared" si="56"/>
        <v>0</v>
      </c>
      <c r="C95" s="41" t="s">
        <v>10649</v>
      </c>
      <c r="D95" s="96">
        <f t="shared" si="57"/>
        <v>0</v>
      </c>
      <c r="E95" s="35">
        <f t="shared" si="58"/>
        <v>0</v>
      </c>
      <c r="F95" s="46">
        <f t="shared" si="59"/>
        <v>0</v>
      </c>
      <c r="G95" s="107">
        <f t="shared" si="60"/>
        <v>0</v>
      </c>
      <c r="H95" s="97">
        <f t="shared" si="35"/>
        <v>0</v>
      </c>
      <c r="I95" s="97">
        <f t="shared" si="36"/>
        <v>0</v>
      </c>
      <c r="J95" s="97">
        <f t="shared" si="37"/>
        <v>0</v>
      </c>
      <c r="K95" s="38">
        <v>0</v>
      </c>
      <c r="L95" s="35">
        <f t="shared" si="71"/>
        <v>0</v>
      </c>
      <c r="M95" s="35">
        <f t="shared" si="71"/>
        <v>0</v>
      </c>
      <c r="N95" s="97">
        <f t="shared" si="38"/>
        <v>0</v>
      </c>
      <c r="O95" s="35">
        <f t="shared" si="72"/>
        <v>0</v>
      </c>
      <c r="P95" s="35">
        <f t="shared" si="72"/>
        <v>0</v>
      </c>
      <c r="Q95" s="35">
        <f t="shared" si="72"/>
        <v>0</v>
      </c>
      <c r="R95" s="96">
        <f t="shared" si="61"/>
        <v>0</v>
      </c>
      <c r="S95" s="35">
        <f t="shared" si="65"/>
        <v>0</v>
      </c>
      <c r="T95" s="28">
        <f t="shared" si="62"/>
        <v>0</v>
      </c>
      <c r="U95" s="28">
        <f t="shared" si="63"/>
        <v>0</v>
      </c>
      <c r="V95" s="51">
        <v>0</v>
      </c>
      <c r="W95" s="51">
        <v>0</v>
      </c>
      <c r="X95" s="51">
        <v>0</v>
      </c>
      <c r="Y95" s="44">
        <f t="shared" si="39"/>
        <v>0</v>
      </c>
      <c r="Z95" s="35">
        <f t="shared" si="64"/>
        <v>0</v>
      </c>
      <c r="AA95" s="35">
        <f t="shared" si="66"/>
        <v>0</v>
      </c>
      <c r="AB95" s="42">
        <v>0</v>
      </c>
      <c r="AC95" s="35">
        <f t="shared" si="67"/>
        <v>0</v>
      </c>
      <c r="AD95" s="35">
        <f t="shared" si="73"/>
        <v>0</v>
      </c>
      <c r="AE95" s="35">
        <f t="shared" si="73"/>
        <v>0</v>
      </c>
      <c r="AF95" s="35">
        <f t="shared" si="73"/>
        <v>0</v>
      </c>
      <c r="AH95" s="35">
        <f t="shared" si="74"/>
        <v>0</v>
      </c>
      <c r="AI95" s="35">
        <f t="shared" si="74"/>
        <v>0</v>
      </c>
      <c r="AJ95" s="35">
        <f t="shared" si="74"/>
        <v>0</v>
      </c>
      <c r="AK95" s="35">
        <f t="shared" si="74"/>
        <v>0</v>
      </c>
      <c r="AL95" s="35">
        <f t="shared" si="74"/>
        <v>0</v>
      </c>
      <c r="AM95" s="35">
        <f t="shared" si="74"/>
        <v>0</v>
      </c>
      <c r="AN95" s="35">
        <f t="shared" si="74"/>
        <v>0</v>
      </c>
      <c r="AO95" s="35">
        <f t="shared" si="74"/>
        <v>0</v>
      </c>
      <c r="AP95" s="35">
        <f t="shared" si="74"/>
        <v>0</v>
      </c>
      <c r="AQ95" s="35">
        <f t="shared" si="74"/>
        <v>0</v>
      </c>
      <c r="AR95" s="35">
        <f t="shared" si="75"/>
        <v>0</v>
      </c>
      <c r="AS95" s="35">
        <f t="shared" si="75"/>
        <v>0</v>
      </c>
      <c r="AT95" s="35">
        <f t="shared" si="75"/>
        <v>0</v>
      </c>
      <c r="AU95" s="35">
        <f t="shared" si="75"/>
        <v>0</v>
      </c>
      <c r="AV95" s="35">
        <f t="shared" si="75"/>
        <v>0</v>
      </c>
      <c r="AW95" s="35">
        <f t="shared" si="75"/>
        <v>0</v>
      </c>
      <c r="AX95" s="35">
        <f t="shared" si="75"/>
        <v>0</v>
      </c>
      <c r="AY95" s="35">
        <f t="shared" si="75"/>
        <v>0</v>
      </c>
      <c r="BA95" s="35">
        <f t="shared" si="76"/>
        <v>0</v>
      </c>
      <c r="BB95" s="35">
        <f t="shared" si="76"/>
        <v>0</v>
      </c>
      <c r="BC95" s="35">
        <f t="shared" si="76"/>
        <v>0</v>
      </c>
      <c r="BD95" s="35">
        <f t="shared" si="76"/>
        <v>0</v>
      </c>
      <c r="BE95" s="35">
        <f t="shared" si="76"/>
        <v>0</v>
      </c>
      <c r="BF95" s="35">
        <f t="shared" si="76"/>
        <v>0</v>
      </c>
      <c r="BH95" s="47">
        <f t="shared" si="40"/>
        <v>0</v>
      </c>
      <c r="BI95" s="6"/>
    </row>
    <row r="96" ht="15" spans="1:61">
      <c r="A96" s="45" t="s">
        <v>10650</v>
      </c>
      <c r="B96" s="33">
        <f t="shared" si="56"/>
        <v>0</v>
      </c>
      <c r="C96" s="41" t="s">
        <v>10651</v>
      </c>
      <c r="D96" s="96">
        <f t="shared" si="57"/>
        <v>0</v>
      </c>
      <c r="E96" s="35">
        <f t="shared" si="58"/>
        <v>0</v>
      </c>
      <c r="F96" s="46">
        <f t="shared" si="59"/>
        <v>0</v>
      </c>
      <c r="G96" s="107">
        <f t="shared" si="60"/>
        <v>0</v>
      </c>
      <c r="H96" s="97">
        <f t="shared" si="35"/>
        <v>0</v>
      </c>
      <c r="I96" s="97">
        <f t="shared" si="36"/>
        <v>0</v>
      </c>
      <c r="J96" s="97">
        <f t="shared" si="37"/>
        <v>0</v>
      </c>
      <c r="K96" s="42">
        <v>0</v>
      </c>
      <c r="L96" s="35">
        <f t="shared" si="71"/>
        <v>0</v>
      </c>
      <c r="M96" s="35">
        <f t="shared" si="71"/>
        <v>0</v>
      </c>
      <c r="N96" s="97">
        <f t="shared" si="38"/>
        <v>0</v>
      </c>
      <c r="O96" s="35">
        <f t="shared" si="72"/>
        <v>0</v>
      </c>
      <c r="P96" s="35">
        <f t="shared" si="72"/>
        <v>0</v>
      </c>
      <c r="Q96" s="35">
        <f t="shared" si="72"/>
        <v>0</v>
      </c>
      <c r="R96" s="96">
        <f t="shared" si="61"/>
        <v>0</v>
      </c>
      <c r="S96" s="35">
        <f t="shared" si="65"/>
        <v>0</v>
      </c>
      <c r="T96" s="28">
        <f t="shared" si="62"/>
        <v>0</v>
      </c>
      <c r="U96" s="28">
        <f t="shared" si="63"/>
        <v>0</v>
      </c>
      <c r="V96" s="51">
        <v>0</v>
      </c>
      <c r="W96" s="51">
        <v>0</v>
      </c>
      <c r="X96" s="51">
        <v>0</v>
      </c>
      <c r="Y96" s="44">
        <f t="shared" si="39"/>
        <v>0</v>
      </c>
      <c r="Z96" s="35">
        <f t="shared" si="64"/>
        <v>0</v>
      </c>
      <c r="AA96" s="35">
        <f t="shared" si="66"/>
        <v>0</v>
      </c>
      <c r="AB96" s="42">
        <v>0</v>
      </c>
      <c r="AC96" s="35">
        <f t="shared" si="67"/>
        <v>0</v>
      </c>
      <c r="AD96" s="35">
        <f t="shared" si="73"/>
        <v>0</v>
      </c>
      <c r="AE96" s="35">
        <f t="shared" si="73"/>
        <v>0</v>
      </c>
      <c r="AF96" s="35">
        <f t="shared" si="73"/>
        <v>0</v>
      </c>
      <c r="AH96" s="35">
        <f t="shared" si="74"/>
        <v>0</v>
      </c>
      <c r="AI96" s="35">
        <f t="shared" si="74"/>
        <v>0</v>
      </c>
      <c r="AJ96" s="35">
        <f t="shared" si="74"/>
        <v>0</v>
      </c>
      <c r="AK96" s="35">
        <f t="shared" si="74"/>
        <v>0</v>
      </c>
      <c r="AL96" s="35">
        <f t="shared" si="74"/>
        <v>0</v>
      </c>
      <c r="AM96" s="35">
        <f t="shared" si="74"/>
        <v>0</v>
      </c>
      <c r="AN96" s="35">
        <f t="shared" si="74"/>
        <v>0</v>
      </c>
      <c r="AO96" s="35">
        <f t="shared" si="74"/>
        <v>0</v>
      </c>
      <c r="AP96" s="35">
        <f t="shared" si="74"/>
        <v>0</v>
      </c>
      <c r="AQ96" s="35">
        <f t="shared" si="74"/>
        <v>0</v>
      </c>
      <c r="AR96" s="35">
        <f t="shared" si="75"/>
        <v>0</v>
      </c>
      <c r="AS96" s="35">
        <f t="shared" si="75"/>
        <v>0</v>
      </c>
      <c r="AT96" s="35">
        <f t="shared" si="75"/>
        <v>0</v>
      </c>
      <c r="AU96" s="35">
        <f t="shared" si="75"/>
        <v>0</v>
      </c>
      <c r="AV96" s="35">
        <f t="shared" si="75"/>
        <v>0</v>
      </c>
      <c r="AW96" s="35">
        <f t="shared" si="75"/>
        <v>0</v>
      </c>
      <c r="AX96" s="35">
        <f t="shared" si="75"/>
        <v>0</v>
      </c>
      <c r="AY96" s="35">
        <f t="shared" si="75"/>
        <v>0</v>
      </c>
      <c r="BA96" s="35">
        <f t="shared" si="76"/>
        <v>0</v>
      </c>
      <c r="BB96" s="35">
        <f t="shared" si="76"/>
        <v>0</v>
      </c>
      <c r="BC96" s="35">
        <f t="shared" si="76"/>
        <v>0</v>
      </c>
      <c r="BD96" s="35">
        <f t="shared" si="76"/>
        <v>0</v>
      </c>
      <c r="BE96" s="35">
        <f t="shared" si="76"/>
        <v>0</v>
      </c>
      <c r="BF96" s="35">
        <f t="shared" si="76"/>
        <v>0</v>
      </c>
      <c r="BH96" s="47">
        <f t="shared" si="40"/>
        <v>0</v>
      </c>
      <c r="BI96" s="18"/>
    </row>
    <row r="97" ht="15" spans="1:61">
      <c r="A97" s="45" t="s">
        <v>10652</v>
      </c>
      <c r="B97" s="33">
        <f t="shared" si="56"/>
        <v>0</v>
      </c>
      <c r="C97" s="41" t="s">
        <v>10653</v>
      </c>
      <c r="D97" s="96">
        <f t="shared" si="57"/>
        <v>0</v>
      </c>
      <c r="E97" s="35">
        <f t="shared" si="58"/>
        <v>0</v>
      </c>
      <c r="F97" s="46">
        <f t="shared" si="59"/>
        <v>0</v>
      </c>
      <c r="G97" s="107">
        <f t="shared" si="60"/>
        <v>0</v>
      </c>
      <c r="H97" s="97">
        <f t="shared" si="35"/>
        <v>0</v>
      </c>
      <c r="I97" s="97">
        <f t="shared" si="36"/>
        <v>0</v>
      </c>
      <c r="J97" s="97">
        <f t="shared" si="37"/>
        <v>0</v>
      </c>
      <c r="K97" s="42">
        <v>0</v>
      </c>
      <c r="L97" s="35">
        <f t="shared" si="71"/>
        <v>0</v>
      </c>
      <c r="M97" s="35">
        <f t="shared" si="71"/>
        <v>0</v>
      </c>
      <c r="N97" s="97">
        <f t="shared" si="38"/>
        <v>0</v>
      </c>
      <c r="O97" s="35">
        <f t="shared" si="72"/>
        <v>0</v>
      </c>
      <c r="P97" s="35">
        <f t="shared" si="72"/>
        <v>0</v>
      </c>
      <c r="Q97" s="35">
        <f t="shared" si="72"/>
        <v>0</v>
      </c>
      <c r="R97" s="96">
        <f t="shared" si="61"/>
        <v>0</v>
      </c>
      <c r="S97" s="35">
        <f t="shared" si="65"/>
        <v>0</v>
      </c>
      <c r="T97" s="28">
        <f t="shared" si="62"/>
        <v>0</v>
      </c>
      <c r="U97" s="28">
        <f t="shared" si="63"/>
        <v>0</v>
      </c>
      <c r="V97" s="51">
        <v>0</v>
      </c>
      <c r="W97" s="51">
        <v>0</v>
      </c>
      <c r="X97" s="51">
        <v>0</v>
      </c>
      <c r="Y97" s="44">
        <f t="shared" si="39"/>
        <v>0</v>
      </c>
      <c r="Z97" s="35">
        <f t="shared" si="64"/>
        <v>0</v>
      </c>
      <c r="AA97" s="35">
        <f t="shared" si="66"/>
        <v>0</v>
      </c>
      <c r="AB97" s="42">
        <v>0</v>
      </c>
      <c r="AC97" s="35">
        <f t="shared" si="67"/>
        <v>0</v>
      </c>
      <c r="AD97" s="35">
        <f t="shared" si="73"/>
        <v>0</v>
      </c>
      <c r="AE97" s="35">
        <f t="shared" si="73"/>
        <v>0</v>
      </c>
      <c r="AF97" s="35">
        <f t="shared" si="73"/>
        <v>0</v>
      </c>
      <c r="AH97" s="35">
        <f t="shared" si="74"/>
        <v>0</v>
      </c>
      <c r="AI97" s="35">
        <f t="shared" si="74"/>
        <v>0</v>
      </c>
      <c r="AJ97" s="35">
        <f t="shared" si="74"/>
        <v>0</v>
      </c>
      <c r="AK97" s="35">
        <f t="shared" si="74"/>
        <v>0</v>
      </c>
      <c r="AL97" s="35">
        <f t="shared" si="74"/>
        <v>0</v>
      </c>
      <c r="AM97" s="35">
        <f t="shared" si="74"/>
        <v>0</v>
      </c>
      <c r="AN97" s="35">
        <f t="shared" si="74"/>
        <v>0</v>
      </c>
      <c r="AO97" s="35">
        <f t="shared" si="74"/>
        <v>0</v>
      </c>
      <c r="AP97" s="35">
        <f t="shared" si="74"/>
        <v>0</v>
      </c>
      <c r="AQ97" s="35">
        <f t="shared" si="74"/>
        <v>0</v>
      </c>
      <c r="AR97" s="35">
        <f t="shared" si="75"/>
        <v>0</v>
      </c>
      <c r="AS97" s="35">
        <f t="shared" si="75"/>
        <v>0</v>
      </c>
      <c r="AT97" s="35">
        <f t="shared" si="75"/>
        <v>0</v>
      </c>
      <c r="AU97" s="35">
        <f t="shared" si="75"/>
        <v>0</v>
      </c>
      <c r="AV97" s="35">
        <f t="shared" si="75"/>
        <v>0</v>
      </c>
      <c r="AW97" s="35">
        <f t="shared" si="75"/>
        <v>0</v>
      </c>
      <c r="AX97" s="35">
        <f t="shared" si="75"/>
        <v>0</v>
      </c>
      <c r="AY97" s="35">
        <f t="shared" si="75"/>
        <v>0</v>
      </c>
      <c r="BA97" s="35">
        <f t="shared" si="76"/>
        <v>0</v>
      </c>
      <c r="BB97" s="35">
        <f t="shared" si="76"/>
        <v>0</v>
      </c>
      <c r="BC97" s="35">
        <f t="shared" si="76"/>
        <v>0</v>
      </c>
      <c r="BD97" s="35">
        <f t="shared" si="76"/>
        <v>0</v>
      </c>
      <c r="BE97" s="35">
        <f t="shared" si="76"/>
        <v>0</v>
      </c>
      <c r="BF97" s="35">
        <f t="shared" si="76"/>
        <v>0</v>
      </c>
      <c r="BH97" s="47">
        <f t="shared" si="40"/>
        <v>0</v>
      </c>
      <c r="BI97" s="18"/>
    </row>
    <row r="98" ht="15" spans="1:61">
      <c r="A98" s="45" t="s">
        <v>10654</v>
      </c>
      <c r="B98" s="33">
        <f t="shared" si="56"/>
        <v>0</v>
      </c>
      <c r="C98" s="41" t="s">
        <v>10655</v>
      </c>
      <c r="D98" s="96">
        <f t="shared" si="57"/>
        <v>0</v>
      </c>
      <c r="E98" s="35">
        <f t="shared" si="58"/>
        <v>0</v>
      </c>
      <c r="F98" s="46">
        <f t="shared" si="59"/>
        <v>0</v>
      </c>
      <c r="G98" s="107">
        <f t="shared" si="60"/>
        <v>0</v>
      </c>
      <c r="H98" s="97">
        <f t="shared" si="35"/>
        <v>0</v>
      </c>
      <c r="I98" s="97">
        <f t="shared" si="36"/>
        <v>0</v>
      </c>
      <c r="J98" s="97">
        <f t="shared" si="37"/>
        <v>0</v>
      </c>
      <c r="K98" s="42">
        <v>0</v>
      </c>
      <c r="L98" s="35">
        <f t="shared" si="71"/>
        <v>0</v>
      </c>
      <c r="M98" s="35">
        <f t="shared" si="71"/>
        <v>0</v>
      </c>
      <c r="N98" s="97">
        <f t="shared" si="38"/>
        <v>0</v>
      </c>
      <c r="O98" s="35">
        <f t="shared" si="72"/>
        <v>0</v>
      </c>
      <c r="P98" s="35">
        <f t="shared" si="72"/>
        <v>0</v>
      </c>
      <c r="Q98" s="35">
        <f t="shared" si="72"/>
        <v>0</v>
      </c>
      <c r="R98" s="96">
        <f t="shared" si="61"/>
        <v>0</v>
      </c>
      <c r="S98" s="35">
        <f t="shared" si="65"/>
        <v>0</v>
      </c>
      <c r="T98" s="28">
        <f t="shared" si="62"/>
        <v>0</v>
      </c>
      <c r="U98" s="28">
        <f t="shared" si="63"/>
        <v>0</v>
      </c>
      <c r="V98" s="51">
        <v>0</v>
      </c>
      <c r="W98" s="51">
        <v>0</v>
      </c>
      <c r="X98" s="51">
        <v>0</v>
      </c>
      <c r="Y98" s="44">
        <f t="shared" si="39"/>
        <v>0</v>
      </c>
      <c r="Z98" s="35">
        <f t="shared" si="64"/>
        <v>0</v>
      </c>
      <c r="AA98" s="35">
        <f t="shared" si="66"/>
        <v>0</v>
      </c>
      <c r="AB98" s="42">
        <v>0</v>
      </c>
      <c r="AC98" s="35">
        <f t="shared" si="67"/>
        <v>0</v>
      </c>
      <c r="AD98" s="35">
        <f t="shared" si="73"/>
        <v>0</v>
      </c>
      <c r="AE98" s="35">
        <f t="shared" si="73"/>
        <v>0</v>
      </c>
      <c r="AF98" s="35">
        <f t="shared" si="73"/>
        <v>0</v>
      </c>
      <c r="AH98" s="35">
        <f t="shared" ref="AH98:AQ107" si="77">SUMPRODUCT(AH$374:AH$599*(LEFT($A$374:$A$599,LEN($A98))=$A98))</f>
        <v>0</v>
      </c>
      <c r="AI98" s="35">
        <f t="shared" si="77"/>
        <v>0</v>
      </c>
      <c r="AJ98" s="35">
        <f t="shared" si="77"/>
        <v>0</v>
      </c>
      <c r="AK98" s="35">
        <f t="shared" si="77"/>
        <v>0</v>
      </c>
      <c r="AL98" s="35">
        <f t="shared" si="77"/>
        <v>0</v>
      </c>
      <c r="AM98" s="35">
        <f t="shared" si="77"/>
        <v>0</v>
      </c>
      <c r="AN98" s="35">
        <f t="shared" si="77"/>
        <v>0</v>
      </c>
      <c r="AO98" s="35">
        <f t="shared" si="77"/>
        <v>0</v>
      </c>
      <c r="AP98" s="35">
        <f t="shared" si="77"/>
        <v>0</v>
      </c>
      <c r="AQ98" s="35">
        <f t="shared" si="77"/>
        <v>0</v>
      </c>
      <c r="AR98" s="35">
        <f t="shared" ref="AR98:AY107" si="78">SUMPRODUCT(AR$374:AR$599*(LEFT($A$374:$A$599,LEN($A98))=$A98))</f>
        <v>0</v>
      </c>
      <c r="AS98" s="35">
        <f t="shared" si="78"/>
        <v>0</v>
      </c>
      <c r="AT98" s="35">
        <f t="shared" si="78"/>
        <v>0</v>
      </c>
      <c r="AU98" s="35">
        <f t="shared" si="78"/>
        <v>0</v>
      </c>
      <c r="AV98" s="35">
        <f t="shared" si="78"/>
        <v>0</v>
      </c>
      <c r="AW98" s="35">
        <f t="shared" si="78"/>
        <v>0</v>
      </c>
      <c r="AX98" s="35">
        <f t="shared" si="78"/>
        <v>0</v>
      </c>
      <c r="AY98" s="35">
        <f t="shared" si="78"/>
        <v>0</v>
      </c>
      <c r="BA98" s="35">
        <f t="shared" ref="BA98:BF107" si="79">SUMPRODUCT(BA$374:BA$599*(LEFT($A$374:$A$599,LEN($A98))=$A98))</f>
        <v>0</v>
      </c>
      <c r="BB98" s="35">
        <f t="shared" si="79"/>
        <v>0</v>
      </c>
      <c r="BC98" s="35">
        <f t="shared" si="79"/>
        <v>0</v>
      </c>
      <c r="BD98" s="35">
        <f t="shared" si="79"/>
        <v>0</v>
      </c>
      <c r="BE98" s="35">
        <f t="shared" si="79"/>
        <v>0</v>
      </c>
      <c r="BF98" s="35">
        <f t="shared" si="79"/>
        <v>0</v>
      </c>
      <c r="BH98" s="47">
        <f t="shared" si="40"/>
        <v>0</v>
      </c>
      <c r="BI98" s="6"/>
    </row>
    <row r="99" ht="15" spans="1:61">
      <c r="A99" s="45" t="s">
        <v>10656</v>
      </c>
      <c r="B99" s="33">
        <f t="shared" si="56"/>
        <v>0</v>
      </c>
      <c r="C99" s="41" t="s">
        <v>10657</v>
      </c>
      <c r="D99" s="96">
        <f t="shared" si="57"/>
        <v>0</v>
      </c>
      <c r="E99" s="35">
        <f t="shared" si="58"/>
        <v>0</v>
      </c>
      <c r="F99" s="46">
        <f t="shared" si="59"/>
        <v>0</v>
      </c>
      <c r="G99" s="107">
        <f t="shared" si="60"/>
        <v>0</v>
      </c>
      <c r="H99" s="97">
        <f t="shared" si="35"/>
        <v>0</v>
      </c>
      <c r="I99" s="97">
        <f t="shared" si="36"/>
        <v>0</v>
      </c>
      <c r="J99" s="97">
        <f t="shared" si="37"/>
        <v>0</v>
      </c>
      <c r="K99" s="42">
        <v>0</v>
      </c>
      <c r="L99" s="35">
        <f t="shared" si="71"/>
        <v>0</v>
      </c>
      <c r="M99" s="35">
        <f t="shared" si="71"/>
        <v>0</v>
      </c>
      <c r="N99" s="97">
        <f t="shared" si="38"/>
        <v>0</v>
      </c>
      <c r="O99" s="35">
        <f t="shared" si="72"/>
        <v>0</v>
      </c>
      <c r="P99" s="35">
        <f t="shared" si="72"/>
        <v>0</v>
      </c>
      <c r="Q99" s="35">
        <f t="shared" si="72"/>
        <v>0</v>
      </c>
      <c r="R99" s="96">
        <f t="shared" si="61"/>
        <v>0</v>
      </c>
      <c r="S99" s="35">
        <f t="shared" si="65"/>
        <v>0</v>
      </c>
      <c r="T99" s="28">
        <f t="shared" si="62"/>
        <v>0</v>
      </c>
      <c r="U99" s="28">
        <f t="shared" si="63"/>
        <v>0</v>
      </c>
      <c r="V99" s="51">
        <v>0</v>
      </c>
      <c r="W99" s="51">
        <v>0</v>
      </c>
      <c r="X99" s="51">
        <v>0</v>
      </c>
      <c r="Y99" s="44">
        <f t="shared" si="39"/>
        <v>0</v>
      </c>
      <c r="Z99" s="35">
        <f t="shared" si="64"/>
        <v>0</v>
      </c>
      <c r="AA99" s="35">
        <f t="shared" si="66"/>
        <v>0</v>
      </c>
      <c r="AB99" s="42">
        <v>0</v>
      </c>
      <c r="AC99" s="35">
        <f t="shared" si="67"/>
        <v>0</v>
      </c>
      <c r="AD99" s="35">
        <f t="shared" si="73"/>
        <v>0</v>
      </c>
      <c r="AE99" s="35">
        <f t="shared" si="73"/>
        <v>0</v>
      </c>
      <c r="AF99" s="35">
        <f t="shared" si="73"/>
        <v>0</v>
      </c>
      <c r="AH99" s="35">
        <f t="shared" si="77"/>
        <v>0</v>
      </c>
      <c r="AI99" s="35">
        <f t="shared" si="77"/>
        <v>0</v>
      </c>
      <c r="AJ99" s="35">
        <f t="shared" si="77"/>
        <v>0</v>
      </c>
      <c r="AK99" s="35">
        <f t="shared" si="77"/>
        <v>0</v>
      </c>
      <c r="AL99" s="35">
        <f t="shared" si="77"/>
        <v>0</v>
      </c>
      <c r="AM99" s="35">
        <f t="shared" si="77"/>
        <v>0</v>
      </c>
      <c r="AN99" s="35">
        <f t="shared" si="77"/>
        <v>0</v>
      </c>
      <c r="AO99" s="35">
        <f t="shared" si="77"/>
        <v>0</v>
      </c>
      <c r="AP99" s="35">
        <f t="shared" si="77"/>
        <v>0</v>
      </c>
      <c r="AQ99" s="35">
        <f t="shared" si="77"/>
        <v>0</v>
      </c>
      <c r="AR99" s="35">
        <f t="shared" si="78"/>
        <v>0</v>
      </c>
      <c r="AS99" s="35">
        <f t="shared" si="78"/>
        <v>0</v>
      </c>
      <c r="AT99" s="35">
        <f t="shared" si="78"/>
        <v>0</v>
      </c>
      <c r="AU99" s="35">
        <f t="shared" si="78"/>
        <v>0</v>
      </c>
      <c r="AV99" s="35">
        <f t="shared" si="78"/>
        <v>0</v>
      </c>
      <c r="AW99" s="35">
        <f t="shared" si="78"/>
        <v>0</v>
      </c>
      <c r="AX99" s="35">
        <f t="shared" si="78"/>
        <v>0</v>
      </c>
      <c r="AY99" s="35">
        <f t="shared" si="78"/>
        <v>0</v>
      </c>
      <c r="BA99" s="35">
        <f t="shared" si="79"/>
        <v>0</v>
      </c>
      <c r="BB99" s="35">
        <f t="shared" si="79"/>
        <v>0</v>
      </c>
      <c r="BC99" s="35">
        <f t="shared" si="79"/>
        <v>0</v>
      </c>
      <c r="BD99" s="35">
        <f t="shared" si="79"/>
        <v>0</v>
      </c>
      <c r="BE99" s="35">
        <f t="shared" si="79"/>
        <v>0</v>
      </c>
      <c r="BF99" s="35">
        <f t="shared" si="79"/>
        <v>0</v>
      </c>
      <c r="BH99" s="47">
        <f t="shared" si="40"/>
        <v>0</v>
      </c>
      <c r="BI99" s="6"/>
    </row>
    <row r="100" ht="15" spans="1:61">
      <c r="A100" s="45" t="s">
        <v>10658</v>
      </c>
      <c r="B100" s="33">
        <f t="shared" si="56"/>
        <v>0</v>
      </c>
      <c r="C100" s="41" t="s">
        <v>10659</v>
      </c>
      <c r="D100" s="96">
        <f t="shared" si="57"/>
        <v>0</v>
      </c>
      <c r="E100" s="35">
        <f t="shared" si="58"/>
        <v>0</v>
      </c>
      <c r="F100" s="46">
        <f t="shared" si="59"/>
        <v>0</v>
      </c>
      <c r="G100" s="107">
        <f t="shared" si="60"/>
        <v>0</v>
      </c>
      <c r="H100" s="97">
        <f t="shared" si="35"/>
        <v>0</v>
      </c>
      <c r="I100" s="97">
        <f t="shared" si="36"/>
        <v>0</v>
      </c>
      <c r="J100" s="97">
        <f t="shared" si="37"/>
        <v>0</v>
      </c>
      <c r="K100" s="42">
        <v>0</v>
      </c>
      <c r="L100" s="35">
        <f t="shared" si="71"/>
        <v>0</v>
      </c>
      <c r="M100" s="35">
        <f t="shared" si="71"/>
        <v>0</v>
      </c>
      <c r="N100" s="97">
        <f t="shared" si="38"/>
        <v>0</v>
      </c>
      <c r="O100" s="35">
        <f t="shared" si="72"/>
        <v>0</v>
      </c>
      <c r="P100" s="35">
        <f t="shared" si="72"/>
        <v>0</v>
      </c>
      <c r="Q100" s="35">
        <f t="shared" si="72"/>
        <v>0</v>
      </c>
      <c r="R100" s="96">
        <f t="shared" si="61"/>
        <v>0</v>
      </c>
      <c r="S100" s="35">
        <f t="shared" si="65"/>
        <v>0</v>
      </c>
      <c r="T100" s="28">
        <f t="shared" si="62"/>
        <v>0</v>
      </c>
      <c r="U100" s="28">
        <f t="shared" si="63"/>
        <v>0</v>
      </c>
      <c r="V100" s="51">
        <v>0</v>
      </c>
      <c r="W100" s="51">
        <v>0</v>
      </c>
      <c r="X100" s="51">
        <v>0</v>
      </c>
      <c r="Y100" s="44">
        <f t="shared" si="39"/>
        <v>0</v>
      </c>
      <c r="Z100" s="35">
        <f t="shared" si="64"/>
        <v>0</v>
      </c>
      <c r="AA100" s="35">
        <f t="shared" si="66"/>
        <v>0</v>
      </c>
      <c r="AB100" s="42">
        <v>0</v>
      </c>
      <c r="AC100" s="35">
        <f t="shared" si="67"/>
        <v>0</v>
      </c>
      <c r="AD100" s="35">
        <f t="shared" si="73"/>
        <v>0</v>
      </c>
      <c r="AE100" s="35">
        <f t="shared" si="73"/>
        <v>0</v>
      </c>
      <c r="AF100" s="35">
        <f t="shared" si="73"/>
        <v>0</v>
      </c>
      <c r="AH100" s="35">
        <f t="shared" si="77"/>
        <v>0</v>
      </c>
      <c r="AI100" s="35">
        <f t="shared" si="77"/>
        <v>0</v>
      </c>
      <c r="AJ100" s="35">
        <f t="shared" si="77"/>
        <v>0</v>
      </c>
      <c r="AK100" s="35">
        <f t="shared" si="77"/>
        <v>0</v>
      </c>
      <c r="AL100" s="35">
        <f t="shared" si="77"/>
        <v>0</v>
      </c>
      <c r="AM100" s="35">
        <f t="shared" si="77"/>
        <v>0</v>
      </c>
      <c r="AN100" s="35">
        <f t="shared" si="77"/>
        <v>0</v>
      </c>
      <c r="AO100" s="35">
        <f t="shared" si="77"/>
        <v>0</v>
      </c>
      <c r="AP100" s="35">
        <f t="shared" si="77"/>
        <v>0</v>
      </c>
      <c r="AQ100" s="35">
        <f t="shared" si="77"/>
        <v>0</v>
      </c>
      <c r="AR100" s="35">
        <f t="shared" si="78"/>
        <v>0</v>
      </c>
      <c r="AS100" s="35">
        <f t="shared" si="78"/>
        <v>0</v>
      </c>
      <c r="AT100" s="35">
        <f t="shared" si="78"/>
        <v>0</v>
      </c>
      <c r="AU100" s="35">
        <f t="shared" si="78"/>
        <v>0</v>
      </c>
      <c r="AV100" s="35">
        <f t="shared" si="78"/>
        <v>0</v>
      </c>
      <c r="AW100" s="35">
        <f t="shared" si="78"/>
        <v>0</v>
      </c>
      <c r="AX100" s="35">
        <f t="shared" si="78"/>
        <v>0</v>
      </c>
      <c r="AY100" s="35">
        <f t="shared" si="78"/>
        <v>0</v>
      </c>
      <c r="BA100" s="35">
        <f t="shared" si="79"/>
        <v>0</v>
      </c>
      <c r="BB100" s="35">
        <f t="shared" si="79"/>
        <v>0</v>
      </c>
      <c r="BC100" s="35">
        <f t="shared" si="79"/>
        <v>0</v>
      </c>
      <c r="BD100" s="35">
        <f t="shared" si="79"/>
        <v>0</v>
      </c>
      <c r="BE100" s="35">
        <f t="shared" si="79"/>
        <v>0</v>
      </c>
      <c r="BF100" s="35">
        <f t="shared" si="79"/>
        <v>0</v>
      </c>
      <c r="BH100" s="47">
        <f t="shared" si="40"/>
        <v>0</v>
      </c>
      <c r="BI100" s="18"/>
    </row>
    <row r="101" ht="15" spans="1:61">
      <c r="A101" s="45" t="s">
        <v>10660</v>
      </c>
      <c r="B101" s="33">
        <f t="shared" si="56"/>
        <v>0</v>
      </c>
      <c r="C101" s="41" t="s">
        <v>10661</v>
      </c>
      <c r="D101" s="96">
        <f t="shared" si="57"/>
        <v>0</v>
      </c>
      <c r="E101" s="35">
        <f t="shared" si="58"/>
        <v>0</v>
      </c>
      <c r="F101" s="46">
        <f t="shared" si="59"/>
        <v>0</v>
      </c>
      <c r="G101" s="107">
        <f t="shared" si="60"/>
        <v>0</v>
      </c>
      <c r="H101" s="97">
        <f t="shared" si="35"/>
        <v>0</v>
      </c>
      <c r="I101" s="97">
        <f t="shared" si="36"/>
        <v>0</v>
      </c>
      <c r="J101" s="97">
        <f t="shared" si="37"/>
        <v>0</v>
      </c>
      <c r="K101" s="42">
        <v>0</v>
      </c>
      <c r="L101" s="35">
        <f t="shared" si="71"/>
        <v>0</v>
      </c>
      <c r="M101" s="35">
        <f t="shared" si="71"/>
        <v>0</v>
      </c>
      <c r="N101" s="97">
        <f t="shared" si="38"/>
        <v>0</v>
      </c>
      <c r="O101" s="35">
        <f t="shared" si="72"/>
        <v>0</v>
      </c>
      <c r="P101" s="35">
        <f t="shared" si="72"/>
        <v>0</v>
      </c>
      <c r="Q101" s="35">
        <f t="shared" si="72"/>
        <v>0</v>
      </c>
      <c r="R101" s="96">
        <f t="shared" si="61"/>
        <v>0</v>
      </c>
      <c r="S101" s="35">
        <f t="shared" si="65"/>
        <v>0</v>
      </c>
      <c r="T101" s="28">
        <f t="shared" si="62"/>
        <v>0</v>
      </c>
      <c r="U101" s="28">
        <f t="shared" si="63"/>
        <v>0</v>
      </c>
      <c r="V101" s="51">
        <v>0</v>
      </c>
      <c r="W101" s="51">
        <v>0</v>
      </c>
      <c r="X101" s="51">
        <v>0</v>
      </c>
      <c r="Y101" s="44">
        <f t="shared" si="39"/>
        <v>0</v>
      </c>
      <c r="Z101" s="35">
        <f t="shared" si="64"/>
        <v>0</v>
      </c>
      <c r="AA101" s="35">
        <f t="shared" si="66"/>
        <v>0</v>
      </c>
      <c r="AB101" s="42">
        <v>0</v>
      </c>
      <c r="AC101" s="35">
        <f t="shared" si="67"/>
        <v>0</v>
      </c>
      <c r="AD101" s="35">
        <f t="shared" si="73"/>
        <v>0</v>
      </c>
      <c r="AE101" s="35">
        <f t="shared" si="73"/>
        <v>0</v>
      </c>
      <c r="AF101" s="35">
        <f t="shared" si="73"/>
        <v>0</v>
      </c>
      <c r="AH101" s="35">
        <f t="shared" si="77"/>
        <v>0</v>
      </c>
      <c r="AI101" s="35">
        <f t="shared" si="77"/>
        <v>0</v>
      </c>
      <c r="AJ101" s="35">
        <f t="shared" si="77"/>
        <v>0</v>
      </c>
      <c r="AK101" s="35">
        <f t="shared" si="77"/>
        <v>0</v>
      </c>
      <c r="AL101" s="35">
        <f t="shared" si="77"/>
        <v>0</v>
      </c>
      <c r="AM101" s="35">
        <f t="shared" si="77"/>
        <v>0</v>
      </c>
      <c r="AN101" s="35">
        <f t="shared" si="77"/>
        <v>0</v>
      </c>
      <c r="AO101" s="35">
        <f t="shared" si="77"/>
        <v>0</v>
      </c>
      <c r="AP101" s="35">
        <f t="shared" si="77"/>
        <v>0</v>
      </c>
      <c r="AQ101" s="35">
        <f t="shared" si="77"/>
        <v>0</v>
      </c>
      <c r="AR101" s="35">
        <f t="shared" si="78"/>
        <v>0</v>
      </c>
      <c r="AS101" s="35">
        <f t="shared" si="78"/>
        <v>0</v>
      </c>
      <c r="AT101" s="35">
        <f t="shared" si="78"/>
        <v>0</v>
      </c>
      <c r="AU101" s="35">
        <f t="shared" si="78"/>
        <v>0</v>
      </c>
      <c r="AV101" s="35">
        <f t="shared" si="78"/>
        <v>0</v>
      </c>
      <c r="AW101" s="35">
        <f t="shared" si="78"/>
        <v>0</v>
      </c>
      <c r="AX101" s="35">
        <f t="shared" si="78"/>
        <v>0</v>
      </c>
      <c r="AY101" s="35">
        <f t="shared" si="78"/>
        <v>0</v>
      </c>
      <c r="BA101" s="35">
        <f t="shared" si="79"/>
        <v>0</v>
      </c>
      <c r="BB101" s="35">
        <f t="shared" si="79"/>
        <v>0</v>
      </c>
      <c r="BC101" s="35">
        <f t="shared" si="79"/>
        <v>0</v>
      </c>
      <c r="BD101" s="35">
        <f t="shared" si="79"/>
        <v>0</v>
      </c>
      <c r="BE101" s="35">
        <f t="shared" si="79"/>
        <v>0</v>
      </c>
      <c r="BF101" s="35">
        <f t="shared" si="79"/>
        <v>0</v>
      </c>
      <c r="BH101" s="47">
        <f t="shared" si="40"/>
        <v>0</v>
      </c>
      <c r="BI101" s="18"/>
    </row>
    <row r="102" ht="15" spans="1:61">
      <c r="A102" s="45" t="s">
        <v>10662</v>
      </c>
      <c r="B102" s="33">
        <f t="shared" si="56"/>
        <v>0</v>
      </c>
      <c r="C102" s="41" t="s">
        <v>10663</v>
      </c>
      <c r="D102" s="96">
        <f t="shared" si="57"/>
        <v>0</v>
      </c>
      <c r="E102" s="35">
        <f t="shared" si="58"/>
        <v>0</v>
      </c>
      <c r="F102" s="46">
        <f t="shared" si="59"/>
        <v>0</v>
      </c>
      <c r="G102" s="107">
        <f t="shared" si="60"/>
        <v>0</v>
      </c>
      <c r="H102" s="97">
        <f t="shared" si="35"/>
        <v>0</v>
      </c>
      <c r="I102" s="97">
        <f t="shared" si="36"/>
        <v>0</v>
      </c>
      <c r="J102" s="97">
        <f t="shared" si="37"/>
        <v>0</v>
      </c>
      <c r="K102" s="42">
        <v>0</v>
      </c>
      <c r="L102" s="35">
        <f t="shared" si="71"/>
        <v>0</v>
      </c>
      <c r="M102" s="35">
        <f t="shared" si="71"/>
        <v>0</v>
      </c>
      <c r="N102" s="97">
        <f t="shared" si="38"/>
        <v>0</v>
      </c>
      <c r="O102" s="35">
        <f t="shared" si="72"/>
        <v>0</v>
      </c>
      <c r="P102" s="35">
        <f t="shared" si="72"/>
        <v>0</v>
      </c>
      <c r="Q102" s="35">
        <f t="shared" si="72"/>
        <v>0</v>
      </c>
      <c r="R102" s="96">
        <f t="shared" si="61"/>
        <v>0</v>
      </c>
      <c r="S102" s="35">
        <f t="shared" si="65"/>
        <v>0</v>
      </c>
      <c r="T102" s="28">
        <f t="shared" si="62"/>
        <v>0</v>
      </c>
      <c r="U102" s="28">
        <f t="shared" si="63"/>
        <v>0</v>
      </c>
      <c r="V102" s="51">
        <v>0</v>
      </c>
      <c r="W102" s="51">
        <v>0</v>
      </c>
      <c r="X102" s="51">
        <v>0</v>
      </c>
      <c r="Y102" s="44">
        <f t="shared" si="39"/>
        <v>0</v>
      </c>
      <c r="Z102" s="35">
        <f t="shared" si="64"/>
        <v>0</v>
      </c>
      <c r="AA102" s="35">
        <f t="shared" si="66"/>
        <v>0</v>
      </c>
      <c r="AB102" s="42">
        <v>0</v>
      </c>
      <c r="AC102" s="35">
        <f t="shared" si="67"/>
        <v>0</v>
      </c>
      <c r="AD102" s="35">
        <f t="shared" si="73"/>
        <v>0</v>
      </c>
      <c r="AE102" s="35">
        <f t="shared" si="73"/>
        <v>0</v>
      </c>
      <c r="AF102" s="35">
        <f t="shared" si="73"/>
        <v>0</v>
      </c>
      <c r="AH102" s="35">
        <f t="shared" si="77"/>
        <v>0</v>
      </c>
      <c r="AI102" s="35">
        <f t="shared" si="77"/>
        <v>0</v>
      </c>
      <c r="AJ102" s="35">
        <f t="shared" si="77"/>
        <v>0</v>
      </c>
      <c r="AK102" s="35">
        <f t="shared" si="77"/>
        <v>0</v>
      </c>
      <c r="AL102" s="35">
        <f t="shared" si="77"/>
        <v>0</v>
      </c>
      <c r="AM102" s="35">
        <f t="shared" si="77"/>
        <v>0</v>
      </c>
      <c r="AN102" s="35">
        <f t="shared" si="77"/>
        <v>0</v>
      </c>
      <c r="AO102" s="35">
        <f t="shared" si="77"/>
        <v>0</v>
      </c>
      <c r="AP102" s="35">
        <f t="shared" si="77"/>
        <v>0</v>
      </c>
      <c r="AQ102" s="35">
        <f t="shared" si="77"/>
        <v>0</v>
      </c>
      <c r="AR102" s="35">
        <f t="shared" si="78"/>
        <v>0</v>
      </c>
      <c r="AS102" s="35">
        <f t="shared" si="78"/>
        <v>0</v>
      </c>
      <c r="AT102" s="35">
        <f t="shared" si="78"/>
        <v>0</v>
      </c>
      <c r="AU102" s="35">
        <f t="shared" si="78"/>
        <v>0</v>
      </c>
      <c r="AV102" s="35">
        <f t="shared" si="78"/>
        <v>0</v>
      </c>
      <c r="AW102" s="35">
        <f t="shared" si="78"/>
        <v>0</v>
      </c>
      <c r="AX102" s="35">
        <f t="shared" si="78"/>
        <v>0</v>
      </c>
      <c r="AY102" s="35">
        <f t="shared" si="78"/>
        <v>0</v>
      </c>
      <c r="BA102" s="35">
        <f t="shared" si="79"/>
        <v>0</v>
      </c>
      <c r="BB102" s="35">
        <f t="shared" si="79"/>
        <v>0</v>
      </c>
      <c r="BC102" s="35">
        <f t="shared" si="79"/>
        <v>0</v>
      </c>
      <c r="BD102" s="35">
        <f t="shared" si="79"/>
        <v>0</v>
      </c>
      <c r="BE102" s="35">
        <f t="shared" si="79"/>
        <v>0</v>
      </c>
      <c r="BF102" s="35">
        <f t="shared" si="79"/>
        <v>0</v>
      </c>
      <c r="BH102" s="47">
        <f t="shared" si="40"/>
        <v>0</v>
      </c>
      <c r="BI102" s="6"/>
    </row>
    <row r="103" ht="15" spans="1:61">
      <c r="A103" s="45" t="s">
        <v>10664</v>
      </c>
      <c r="B103" s="33">
        <f t="shared" si="56"/>
        <v>0</v>
      </c>
      <c r="C103" s="41" t="s">
        <v>10665</v>
      </c>
      <c r="D103" s="96">
        <f t="shared" si="57"/>
        <v>0</v>
      </c>
      <c r="E103" s="35">
        <f t="shared" si="58"/>
        <v>0</v>
      </c>
      <c r="F103" s="46">
        <f t="shared" si="59"/>
        <v>0</v>
      </c>
      <c r="G103" s="107">
        <f t="shared" si="60"/>
        <v>0</v>
      </c>
      <c r="H103" s="97">
        <f t="shared" si="35"/>
        <v>0</v>
      </c>
      <c r="I103" s="97">
        <f t="shared" si="36"/>
        <v>0</v>
      </c>
      <c r="J103" s="97">
        <f t="shared" si="37"/>
        <v>0</v>
      </c>
      <c r="K103" s="42">
        <v>0</v>
      </c>
      <c r="L103" s="35">
        <f t="shared" si="71"/>
        <v>0</v>
      </c>
      <c r="M103" s="35">
        <f t="shared" si="71"/>
        <v>0</v>
      </c>
      <c r="N103" s="97">
        <f t="shared" si="38"/>
        <v>0</v>
      </c>
      <c r="O103" s="35">
        <f t="shared" si="72"/>
        <v>0</v>
      </c>
      <c r="P103" s="35">
        <f t="shared" si="72"/>
        <v>0</v>
      </c>
      <c r="Q103" s="35">
        <f t="shared" si="72"/>
        <v>0</v>
      </c>
      <c r="R103" s="96">
        <f t="shared" si="61"/>
        <v>0</v>
      </c>
      <c r="S103" s="35">
        <f t="shared" si="65"/>
        <v>0</v>
      </c>
      <c r="T103" s="28">
        <f t="shared" si="62"/>
        <v>0</v>
      </c>
      <c r="U103" s="28">
        <f t="shared" si="63"/>
        <v>0</v>
      </c>
      <c r="V103" s="51">
        <v>0</v>
      </c>
      <c r="W103" s="51">
        <v>0</v>
      </c>
      <c r="X103" s="51">
        <v>0</v>
      </c>
      <c r="Y103" s="44">
        <f t="shared" si="39"/>
        <v>0</v>
      </c>
      <c r="Z103" s="35">
        <f t="shared" si="64"/>
        <v>0</v>
      </c>
      <c r="AA103" s="35">
        <f t="shared" si="66"/>
        <v>0</v>
      </c>
      <c r="AB103" s="42">
        <v>0</v>
      </c>
      <c r="AC103" s="35">
        <f t="shared" si="67"/>
        <v>0</v>
      </c>
      <c r="AD103" s="35">
        <f t="shared" si="73"/>
        <v>0</v>
      </c>
      <c r="AE103" s="35">
        <f t="shared" si="73"/>
        <v>0</v>
      </c>
      <c r="AF103" s="35">
        <f t="shared" si="73"/>
        <v>0</v>
      </c>
      <c r="AH103" s="35">
        <f t="shared" si="77"/>
        <v>0</v>
      </c>
      <c r="AI103" s="35">
        <f t="shared" si="77"/>
        <v>0</v>
      </c>
      <c r="AJ103" s="35">
        <f t="shared" si="77"/>
        <v>0</v>
      </c>
      <c r="AK103" s="35">
        <f t="shared" si="77"/>
        <v>0</v>
      </c>
      <c r="AL103" s="35">
        <f t="shared" si="77"/>
        <v>0</v>
      </c>
      <c r="AM103" s="35">
        <f t="shared" si="77"/>
        <v>0</v>
      </c>
      <c r="AN103" s="35">
        <f t="shared" si="77"/>
        <v>0</v>
      </c>
      <c r="AO103" s="35">
        <f t="shared" si="77"/>
        <v>0</v>
      </c>
      <c r="AP103" s="35">
        <f t="shared" si="77"/>
        <v>0</v>
      </c>
      <c r="AQ103" s="35">
        <f t="shared" si="77"/>
        <v>0</v>
      </c>
      <c r="AR103" s="35">
        <f t="shared" si="78"/>
        <v>0</v>
      </c>
      <c r="AS103" s="35">
        <f t="shared" si="78"/>
        <v>0</v>
      </c>
      <c r="AT103" s="35">
        <f t="shared" si="78"/>
        <v>0</v>
      </c>
      <c r="AU103" s="35">
        <f t="shared" si="78"/>
        <v>0</v>
      </c>
      <c r="AV103" s="35">
        <f t="shared" si="78"/>
        <v>0</v>
      </c>
      <c r="AW103" s="35">
        <f t="shared" si="78"/>
        <v>0</v>
      </c>
      <c r="AX103" s="35">
        <f t="shared" si="78"/>
        <v>0</v>
      </c>
      <c r="AY103" s="35">
        <f t="shared" si="78"/>
        <v>0</v>
      </c>
      <c r="BA103" s="35">
        <f t="shared" si="79"/>
        <v>0</v>
      </c>
      <c r="BB103" s="35">
        <f t="shared" si="79"/>
        <v>0</v>
      </c>
      <c r="BC103" s="35">
        <f t="shared" si="79"/>
        <v>0</v>
      </c>
      <c r="BD103" s="35">
        <f t="shared" si="79"/>
        <v>0</v>
      </c>
      <c r="BE103" s="35">
        <f t="shared" si="79"/>
        <v>0</v>
      </c>
      <c r="BF103" s="35">
        <f t="shared" si="79"/>
        <v>0</v>
      </c>
      <c r="BH103" s="47">
        <f t="shared" si="40"/>
        <v>0</v>
      </c>
      <c r="BI103" s="6"/>
    </row>
    <row r="104" ht="15" spans="1:61">
      <c r="A104" s="45" t="s">
        <v>10666</v>
      </c>
      <c r="B104" s="33">
        <f t="shared" si="56"/>
        <v>0</v>
      </c>
      <c r="C104" s="41" t="s">
        <v>10667</v>
      </c>
      <c r="D104" s="96">
        <f t="shared" si="57"/>
        <v>0</v>
      </c>
      <c r="E104" s="35">
        <f t="shared" si="58"/>
        <v>0</v>
      </c>
      <c r="F104" s="46">
        <f t="shared" si="59"/>
        <v>0</v>
      </c>
      <c r="G104" s="107">
        <f t="shared" si="60"/>
        <v>0</v>
      </c>
      <c r="H104" s="97">
        <f t="shared" ref="H104:H167" si="80">AL104+AN104</f>
        <v>0</v>
      </c>
      <c r="I104" s="97">
        <f t="shared" ref="I104:I167" si="81">AO104+AQ104</f>
        <v>0</v>
      </c>
      <c r="J104" s="97">
        <f t="shared" ref="J104:J167" si="82">AR104+AT104</f>
        <v>0</v>
      </c>
      <c r="K104" s="42">
        <v>0</v>
      </c>
      <c r="L104" s="35">
        <f t="shared" si="71"/>
        <v>0</v>
      </c>
      <c r="M104" s="35">
        <f t="shared" si="71"/>
        <v>0</v>
      </c>
      <c r="N104" s="97">
        <f t="shared" ref="N104:N167" si="83">AU104</f>
        <v>0</v>
      </c>
      <c r="O104" s="35">
        <f t="shared" si="72"/>
        <v>0</v>
      </c>
      <c r="P104" s="35">
        <f t="shared" si="72"/>
        <v>0</v>
      </c>
      <c r="Q104" s="35">
        <f t="shared" si="72"/>
        <v>0</v>
      </c>
      <c r="R104" s="96">
        <f t="shared" si="61"/>
        <v>0</v>
      </c>
      <c r="S104" s="35">
        <f t="shared" si="65"/>
        <v>0</v>
      </c>
      <c r="T104" s="28">
        <f t="shared" si="62"/>
        <v>0</v>
      </c>
      <c r="U104" s="28">
        <f t="shared" si="63"/>
        <v>0</v>
      </c>
      <c r="V104" s="51">
        <v>0</v>
      </c>
      <c r="W104" s="51">
        <v>0</v>
      </c>
      <c r="X104" s="51">
        <v>0</v>
      </c>
      <c r="Y104" s="44">
        <f t="shared" si="39"/>
        <v>0</v>
      </c>
      <c r="Z104" s="35">
        <f t="shared" si="64"/>
        <v>0</v>
      </c>
      <c r="AA104" s="35">
        <f t="shared" si="66"/>
        <v>0</v>
      </c>
      <c r="AB104" s="42">
        <v>0</v>
      </c>
      <c r="AC104" s="35">
        <f t="shared" si="67"/>
        <v>0</v>
      </c>
      <c r="AD104" s="35">
        <f t="shared" si="73"/>
        <v>0</v>
      </c>
      <c r="AE104" s="35">
        <f t="shared" si="73"/>
        <v>0</v>
      </c>
      <c r="AF104" s="35">
        <f t="shared" si="73"/>
        <v>0</v>
      </c>
      <c r="AH104" s="35">
        <f t="shared" si="77"/>
        <v>0</v>
      </c>
      <c r="AI104" s="35">
        <f t="shared" si="77"/>
        <v>0</v>
      </c>
      <c r="AJ104" s="35">
        <f t="shared" si="77"/>
        <v>0</v>
      </c>
      <c r="AK104" s="35">
        <f t="shared" si="77"/>
        <v>0</v>
      </c>
      <c r="AL104" s="35">
        <f t="shared" si="77"/>
        <v>0</v>
      </c>
      <c r="AM104" s="35">
        <f t="shared" si="77"/>
        <v>0</v>
      </c>
      <c r="AN104" s="35">
        <f t="shared" si="77"/>
        <v>0</v>
      </c>
      <c r="AO104" s="35">
        <f t="shared" si="77"/>
        <v>0</v>
      </c>
      <c r="AP104" s="35">
        <f t="shared" si="77"/>
        <v>0</v>
      </c>
      <c r="AQ104" s="35">
        <f t="shared" si="77"/>
        <v>0</v>
      </c>
      <c r="AR104" s="35">
        <f t="shared" si="78"/>
        <v>0</v>
      </c>
      <c r="AS104" s="35">
        <f t="shared" si="78"/>
        <v>0</v>
      </c>
      <c r="AT104" s="35">
        <f t="shared" si="78"/>
        <v>0</v>
      </c>
      <c r="AU104" s="35">
        <f t="shared" si="78"/>
        <v>0</v>
      </c>
      <c r="AV104" s="35">
        <f t="shared" si="78"/>
        <v>0</v>
      </c>
      <c r="AW104" s="35">
        <f t="shared" si="78"/>
        <v>0</v>
      </c>
      <c r="AX104" s="35">
        <f t="shared" si="78"/>
        <v>0</v>
      </c>
      <c r="AY104" s="35">
        <f t="shared" si="78"/>
        <v>0</v>
      </c>
      <c r="BA104" s="35">
        <f t="shared" si="79"/>
        <v>0</v>
      </c>
      <c r="BB104" s="35">
        <f t="shared" si="79"/>
        <v>0</v>
      </c>
      <c r="BC104" s="35">
        <f t="shared" si="79"/>
        <v>0</v>
      </c>
      <c r="BD104" s="35">
        <f t="shared" si="79"/>
        <v>0</v>
      </c>
      <c r="BE104" s="35">
        <f t="shared" si="79"/>
        <v>0</v>
      </c>
      <c r="BF104" s="35">
        <f t="shared" si="79"/>
        <v>0</v>
      </c>
      <c r="BH104" s="47">
        <f t="shared" si="40"/>
        <v>0</v>
      </c>
      <c r="BI104" s="18"/>
    </row>
    <row r="105" ht="15" spans="1:61">
      <c r="A105" s="45" t="s">
        <v>10668</v>
      </c>
      <c r="B105" s="33">
        <f t="shared" si="56"/>
        <v>0</v>
      </c>
      <c r="C105" s="41" t="s">
        <v>10669</v>
      </c>
      <c r="D105" s="96">
        <f t="shared" si="57"/>
        <v>0</v>
      </c>
      <c r="E105" s="35">
        <f t="shared" si="58"/>
        <v>0</v>
      </c>
      <c r="F105" s="46">
        <f t="shared" si="59"/>
        <v>0</v>
      </c>
      <c r="G105" s="107">
        <f t="shared" si="60"/>
        <v>0</v>
      </c>
      <c r="H105" s="97">
        <f t="shared" si="80"/>
        <v>0</v>
      </c>
      <c r="I105" s="97">
        <f t="shared" si="81"/>
        <v>0</v>
      </c>
      <c r="J105" s="97">
        <f t="shared" si="82"/>
        <v>0</v>
      </c>
      <c r="K105" s="42">
        <v>0</v>
      </c>
      <c r="L105" s="35">
        <f t="shared" si="71"/>
        <v>0</v>
      </c>
      <c r="M105" s="35">
        <f t="shared" si="71"/>
        <v>0</v>
      </c>
      <c r="N105" s="97">
        <f t="shared" si="83"/>
        <v>0</v>
      </c>
      <c r="O105" s="35">
        <f t="shared" si="72"/>
        <v>0</v>
      </c>
      <c r="P105" s="35">
        <f t="shared" si="72"/>
        <v>0</v>
      </c>
      <c r="Q105" s="35">
        <f t="shared" si="72"/>
        <v>0</v>
      </c>
      <c r="R105" s="96">
        <f t="shared" si="61"/>
        <v>0</v>
      </c>
      <c r="S105" s="35">
        <f t="shared" si="65"/>
        <v>0</v>
      </c>
      <c r="T105" s="28">
        <f t="shared" si="62"/>
        <v>0</v>
      </c>
      <c r="U105" s="28">
        <f t="shared" si="63"/>
        <v>0</v>
      </c>
      <c r="V105" s="51">
        <v>0</v>
      </c>
      <c r="W105" s="51">
        <v>0</v>
      </c>
      <c r="X105" s="51">
        <v>0</v>
      </c>
      <c r="Y105" s="44">
        <f t="shared" ref="Y105:Y168" si="84">AW105+AY105</f>
        <v>0</v>
      </c>
      <c r="Z105" s="35">
        <f t="shared" si="64"/>
        <v>0</v>
      </c>
      <c r="AA105" s="35">
        <f t="shared" si="66"/>
        <v>0</v>
      </c>
      <c r="AB105" s="42">
        <v>0</v>
      </c>
      <c r="AC105" s="35">
        <f t="shared" si="67"/>
        <v>0</v>
      </c>
      <c r="AD105" s="35">
        <f t="shared" si="73"/>
        <v>0</v>
      </c>
      <c r="AE105" s="35">
        <f t="shared" si="73"/>
        <v>0</v>
      </c>
      <c r="AF105" s="35">
        <f t="shared" si="73"/>
        <v>0</v>
      </c>
      <c r="AH105" s="35">
        <f t="shared" si="77"/>
        <v>0</v>
      </c>
      <c r="AI105" s="35">
        <f t="shared" si="77"/>
        <v>0</v>
      </c>
      <c r="AJ105" s="35">
        <f t="shared" si="77"/>
        <v>0</v>
      </c>
      <c r="AK105" s="35">
        <f t="shared" si="77"/>
        <v>0</v>
      </c>
      <c r="AL105" s="35">
        <f t="shared" si="77"/>
        <v>0</v>
      </c>
      <c r="AM105" s="35">
        <f t="shared" si="77"/>
        <v>0</v>
      </c>
      <c r="AN105" s="35">
        <f t="shared" si="77"/>
        <v>0</v>
      </c>
      <c r="AO105" s="35">
        <f t="shared" si="77"/>
        <v>0</v>
      </c>
      <c r="AP105" s="35">
        <f t="shared" si="77"/>
        <v>0</v>
      </c>
      <c r="AQ105" s="35">
        <f t="shared" si="77"/>
        <v>0</v>
      </c>
      <c r="AR105" s="35">
        <f t="shared" si="78"/>
        <v>0</v>
      </c>
      <c r="AS105" s="35">
        <f t="shared" si="78"/>
        <v>0</v>
      </c>
      <c r="AT105" s="35">
        <f t="shared" si="78"/>
        <v>0</v>
      </c>
      <c r="AU105" s="35">
        <f t="shared" si="78"/>
        <v>0</v>
      </c>
      <c r="AV105" s="35">
        <f t="shared" si="78"/>
        <v>0</v>
      </c>
      <c r="AW105" s="35">
        <f t="shared" si="78"/>
        <v>0</v>
      </c>
      <c r="AX105" s="35">
        <f t="shared" si="78"/>
        <v>0</v>
      </c>
      <c r="AY105" s="35">
        <f t="shared" si="78"/>
        <v>0</v>
      </c>
      <c r="BA105" s="35">
        <f t="shared" si="79"/>
        <v>0</v>
      </c>
      <c r="BB105" s="35">
        <f t="shared" si="79"/>
        <v>0</v>
      </c>
      <c r="BC105" s="35">
        <f t="shared" si="79"/>
        <v>0</v>
      </c>
      <c r="BD105" s="35">
        <f t="shared" si="79"/>
        <v>0</v>
      </c>
      <c r="BE105" s="35">
        <f t="shared" si="79"/>
        <v>0</v>
      </c>
      <c r="BF105" s="35">
        <f t="shared" si="79"/>
        <v>0</v>
      </c>
      <c r="BH105" s="47">
        <f t="shared" ref="BH105:BH168" si="85">+(BD105-AJ105)+(BF105-AV105)+(AX105-BB105)</f>
        <v>0</v>
      </c>
      <c r="BI105" s="18"/>
    </row>
    <row r="106" ht="15" spans="1:61">
      <c r="A106" s="45" t="s">
        <v>10670</v>
      </c>
      <c r="B106" s="33">
        <f t="shared" si="56"/>
        <v>0</v>
      </c>
      <c r="C106" s="41" t="s">
        <v>10671</v>
      </c>
      <c r="D106" s="96">
        <f t="shared" si="57"/>
        <v>0</v>
      </c>
      <c r="E106" s="35">
        <f t="shared" si="58"/>
        <v>0</v>
      </c>
      <c r="F106" s="46">
        <f t="shared" si="59"/>
        <v>0</v>
      </c>
      <c r="G106" s="107">
        <f t="shared" si="60"/>
        <v>0</v>
      </c>
      <c r="H106" s="97">
        <f t="shared" si="80"/>
        <v>0</v>
      </c>
      <c r="I106" s="97">
        <f t="shared" si="81"/>
        <v>0</v>
      </c>
      <c r="J106" s="97">
        <f t="shared" si="82"/>
        <v>0</v>
      </c>
      <c r="K106" s="42">
        <v>0</v>
      </c>
      <c r="L106" s="35">
        <f t="shared" si="71"/>
        <v>0</v>
      </c>
      <c r="M106" s="35">
        <f t="shared" si="71"/>
        <v>0</v>
      </c>
      <c r="N106" s="97">
        <f t="shared" si="83"/>
        <v>0</v>
      </c>
      <c r="O106" s="35">
        <f t="shared" si="72"/>
        <v>0</v>
      </c>
      <c r="P106" s="35">
        <f t="shared" si="72"/>
        <v>0</v>
      </c>
      <c r="Q106" s="35">
        <f t="shared" si="72"/>
        <v>0</v>
      </c>
      <c r="R106" s="96">
        <f t="shared" si="61"/>
        <v>0</v>
      </c>
      <c r="S106" s="35">
        <f t="shared" si="65"/>
        <v>0</v>
      </c>
      <c r="T106" s="28">
        <f t="shared" si="62"/>
        <v>0</v>
      </c>
      <c r="U106" s="28">
        <f t="shared" si="63"/>
        <v>0</v>
      </c>
      <c r="V106" s="51">
        <v>0</v>
      </c>
      <c r="W106" s="51">
        <v>0</v>
      </c>
      <c r="X106" s="51">
        <v>0</v>
      </c>
      <c r="Y106" s="44">
        <f t="shared" si="84"/>
        <v>0</v>
      </c>
      <c r="Z106" s="35">
        <f t="shared" si="64"/>
        <v>0</v>
      </c>
      <c r="AA106" s="35">
        <f t="shared" si="66"/>
        <v>0</v>
      </c>
      <c r="AB106" s="42">
        <v>0</v>
      </c>
      <c r="AC106" s="35">
        <f t="shared" si="67"/>
        <v>0</v>
      </c>
      <c r="AD106" s="35">
        <f t="shared" si="73"/>
        <v>0</v>
      </c>
      <c r="AE106" s="35">
        <f t="shared" si="73"/>
        <v>0</v>
      </c>
      <c r="AF106" s="35">
        <f t="shared" si="73"/>
        <v>0</v>
      </c>
      <c r="AH106" s="35">
        <f t="shared" si="77"/>
        <v>0</v>
      </c>
      <c r="AI106" s="35">
        <f t="shared" si="77"/>
        <v>0</v>
      </c>
      <c r="AJ106" s="35">
        <f t="shared" si="77"/>
        <v>0</v>
      </c>
      <c r="AK106" s="35">
        <f t="shared" si="77"/>
        <v>0</v>
      </c>
      <c r="AL106" s="35">
        <f t="shared" si="77"/>
        <v>0</v>
      </c>
      <c r="AM106" s="35">
        <f t="shared" si="77"/>
        <v>0</v>
      </c>
      <c r="AN106" s="35">
        <f t="shared" si="77"/>
        <v>0</v>
      </c>
      <c r="AO106" s="35">
        <f t="shared" si="77"/>
        <v>0</v>
      </c>
      <c r="AP106" s="35">
        <f t="shared" si="77"/>
        <v>0</v>
      </c>
      <c r="AQ106" s="35">
        <f t="shared" si="77"/>
        <v>0</v>
      </c>
      <c r="AR106" s="35">
        <f t="shared" si="78"/>
        <v>0</v>
      </c>
      <c r="AS106" s="35">
        <f t="shared" si="78"/>
        <v>0</v>
      </c>
      <c r="AT106" s="35">
        <f t="shared" si="78"/>
        <v>0</v>
      </c>
      <c r="AU106" s="35">
        <f t="shared" si="78"/>
        <v>0</v>
      </c>
      <c r="AV106" s="35">
        <f t="shared" si="78"/>
        <v>0</v>
      </c>
      <c r="AW106" s="35">
        <f t="shared" si="78"/>
        <v>0</v>
      </c>
      <c r="AX106" s="35">
        <f t="shared" si="78"/>
        <v>0</v>
      </c>
      <c r="AY106" s="35">
        <f t="shared" si="78"/>
        <v>0</v>
      </c>
      <c r="BA106" s="35">
        <f t="shared" si="79"/>
        <v>0</v>
      </c>
      <c r="BB106" s="35">
        <f t="shared" si="79"/>
        <v>0</v>
      </c>
      <c r="BC106" s="35">
        <f t="shared" si="79"/>
        <v>0</v>
      </c>
      <c r="BD106" s="35">
        <f t="shared" si="79"/>
        <v>0</v>
      </c>
      <c r="BE106" s="35">
        <f t="shared" si="79"/>
        <v>0</v>
      </c>
      <c r="BF106" s="35">
        <f t="shared" si="79"/>
        <v>0</v>
      </c>
      <c r="BH106" s="47">
        <f t="shared" si="85"/>
        <v>0</v>
      </c>
      <c r="BI106" s="6"/>
    </row>
    <row r="107" ht="15" spans="1:61">
      <c r="A107" s="45" t="s">
        <v>10672</v>
      </c>
      <c r="B107" s="33">
        <f t="shared" si="56"/>
        <v>0</v>
      </c>
      <c r="C107" s="41" t="s">
        <v>10673</v>
      </c>
      <c r="D107" s="96">
        <f t="shared" si="57"/>
        <v>0</v>
      </c>
      <c r="E107" s="35">
        <f t="shared" si="58"/>
        <v>0</v>
      </c>
      <c r="F107" s="46">
        <f t="shared" si="59"/>
        <v>0</v>
      </c>
      <c r="G107" s="107">
        <f t="shared" si="60"/>
        <v>0</v>
      </c>
      <c r="H107" s="97">
        <f t="shared" si="80"/>
        <v>0</v>
      </c>
      <c r="I107" s="97">
        <f t="shared" si="81"/>
        <v>0</v>
      </c>
      <c r="J107" s="97">
        <f t="shared" si="82"/>
        <v>0</v>
      </c>
      <c r="K107" s="42">
        <v>0</v>
      </c>
      <c r="L107" s="35">
        <f t="shared" si="71"/>
        <v>0</v>
      </c>
      <c r="M107" s="35">
        <f t="shared" si="71"/>
        <v>0</v>
      </c>
      <c r="N107" s="97">
        <f t="shared" si="83"/>
        <v>0</v>
      </c>
      <c r="O107" s="35">
        <f t="shared" si="72"/>
        <v>0</v>
      </c>
      <c r="P107" s="35">
        <f t="shared" si="72"/>
        <v>0</v>
      </c>
      <c r="Q107" s="35">
        <f t="shared" si="72"/>
        <v>0</v>
      </c>
      <c r="R107" s="96">
        <f t="shared" si="61"/>
        <v>0</v>
      </c>
      <c r="S107" s="35">
        <f t="shared" si="65"/>
        <v>0</v>
      </c>
      <c r="T107" s="28">
        <f t="shared" si="62"/>
        <v>0</v>
      </c>
      <c r="U107" s="28">
        <f t="shared" si="63"/>
        <v>0</v>
      </c>
      <c r="V107" s="51">
        <v>0</v>
      </c>
      <c r="W107" s="51">
        <v>0</v>
      </c>
      <c r="X107" s="51">
        <v>0</v>
      </c>
      <c r="Y107" s="44">
        <f t="shared" si="84"/>
        <v>0</v>
      </c>
      <c r="Z107" s="35">
        <f t="shared" si="64"/>
        <v>0</v>
      </c>
      <c r="AA107" s="35">
        <f t="shared" si="66"/>
        <v>0</v>
      </c>
      <c r="AB107" s="42">
        <v>0</v>
      </c>
      <c r="AC107" s="35">
        <f t="shared" si="67"/>
        <v>0</v>
      </c>
      <c r="AD107" s="35">
        <f t="shared" si="73"/>
        <v>0</v>
      </c>
      <c r="AE107" s="35">
        <f t="shared" si="73"/>
        <v>0</v>
      </c>
      <c r="AF107" s="35">
        <f t="shared" si="73"/>
        <v>0</v>
      </c>
      <c r="AH107" s="35">
        <f t="shared" si="77"/>
        <v>0</v>
      </c>
      <c r="AI107" s="35">
        <f t="shared" si="77"/>
        <v>0</v>
      </c>
      <c r="AJ107" s="35">
        <f t="shared" si="77"/>
        <v>0</v>
      </c>
      <c r="AK107" s="35">
        <f t="shared" si="77"/>
        <v>0</v>
      </c>
      <c r="AL107" s="35">
        <f t="shared" si="77"/>
        <v>0</v>
      </c>
      <c r="AM107" s="35">
        <f t="shared" si="77"/>
        <v>0</v>
      </c>
      <c r="AN107" s="35">
        <f t="shared" si="77"/>
        <v>0</v>
      </c>
      <c r="AO107" s="35">
        <f t="shared" si="77"/>
        <v>0</v>
      </c>
      <c r="AP107" s="35">
        <f t="shared" si="77"/>
        <v>0</v>
      </c>
      <c r="AQ107" s="35">
        <f t="shared" si="77"/>
        <v>0</v>
      </c>
      <c r="AR107" s="35">
        <f t="shared" si="78"/>
        <v>0</v>
      </c>
      <c r="AS107" s="35">
        <f t="shared" si="78"/>
        <v>0</v>
      </c>
      <c r="AT107" s="35">
        <f t="shared" si="78"/>
        <v>0</v>
      </c>
      <c r="AU107" s="35">
        <f t="shared" si="78"/>
        <v>0</v>
      </c>
      <c r="AV107" s="35">
        <f t="shared" si="78"/>
        <v>0</v>
      </c>
      <c r="AW107" s="35">
        <f t="shared" si="78"/>
        <v>0</v>
      </c>
      <c r="AX107" s="35">
        <f t="shared" si="78"/>
        <v>0</v>
      </c>
      <c r="AY107" s="35">
        <f t="shared" si="78"/>
        <v>0</v>
      </c>
      <c r="BA107" s="35">
        <f t="shared" si="79"/>
        <v>0</v>
      </c>
      <c r="BB107" s="35">
        <f t="shared" si="79"/>
        <v>0</v>
      </c>
      <c r="BC107" s="35">
        <f t="shared" si="79"/>
        <v>0</v>
      </c>
      <c r="BD107" s="35">
        <f t="shared" si="79"/>
        <v>0</v>
      </c>
      <c r="BE107" s="35">
        <f t="shared" si="79"/>
        <v>0</v>
      </c>
      <c r="BF107" s="35">
        <f t="shared" si="79"/>
        <v>0</v>
      </c>
      <c r="BH107" s="47">
        <f t="shared" si="85"/>
        <v>0</v>
      </c>
      <c r="BI107" s="6"/>
    </row>
    <row r="108" ht="15" spans="1:61">
      <c r="A108" s="45" t="s">
        <v>10674</v>
      </c>
      <c r="B108" s="33">
        <f t="shared" si="56"/>
        <v>0</v>
      </c>
      <c r="C108" s="41" t="s">
        <v>10675</v>
      </c>
      <c r="D108" s="96">
        <f t="shared" si="57"/>
        <v>0</v>
      </c>
      <c r="E108" s="35">
        <f t="shared" si="58"/>
        <v>0</v>
      </c>
      <c r="F108" s="46">
        <f t="shared" si="59"/>
        <v>0</v>
      </c>
      <c r="G108" s="107">
        <f t="shared" si="60"/>
        <v>0</v>
      </c>
      <c r="H108" s="97">
        <f t="shared" si="80"/>
        <v>0</v>
      </c>
      <c r="I108" s="97">
        <f t="shared" si="81"/>
        <v>0</v>
      </c>
      <c r="J108" s="97">
        <f t="shared" si="82"/>
        <v>0</v>
      </c>
      <c r="K108" s="42">
        <v>0</v>
      </c>
      <c r="L108" s="35">
        <f t="shared" ref="L108:M127" si="86">SUMPRODUCT(L$374:L$599*(LEFT($A$374:$A$599,LEN($A108))=$A108))</f>
        <v>0</v>
      </c>
      <c r="M108" s="35">
        <f t="shared" si="86"/>
        <v>0</v>
      </c>
      <c r="N108" s="97">
        <f t="shared" si="83"/>
        <v>0</v>
      </c>
      <c r="O108" s="35">
        <f t="shared" ref="O108:Q127" si="87">SUMPRODUCT(O$374:O$599*(LEFT($A$374:$A$599,LEN($A108))=$A108))</f>
        <v>0</v>
      </c>
      <c r="P108" s="35">
        <f t="shared" si="87"/>
        <v>0</v>
      </c>
      <c r="Q108" s="35">
        <f t="shared" si="87"/>
        <v>0</v>
      </c>
      <c r="R108" s="96">
        <f t="shared" si="61"/>
        <v>0</v>
      </c>
      <c r="S108" s="35">
        <f t="shared" si="65"/>
        <v>0</v>
      </c>
      <c r="T108" s="28">
        <f t="shared" si="62"/>
        <v>0</v>
      </c>
      <c r="U108" s="28">
        <f t="shared" si="63"/>
        <v>0</v>
      </c>
      <c r="V108" s="51">
        <v>0</v>
      </c>
      <c r="W108" s="51">
        <v>0</v>
      </c>
      <c r="X108" s="51">
        <v>0</v>
      </c>
      <c r="Y108" s="44">
        <f t="shared" si="84"/>
        <v>0</v>
      </c>
      <c r="Z108" s="35">
        <f t="shared" si="64"/>
        <v>0</v>
      </c>
      <c r="AA108" s="35">
        <f t="shared" si="66"/>
        <v>0</v>
      </c>
      <c r="AB108" s="42">
        <v>0</v>
      </c>
      <c r="AC108" s="35">
        <f t="shared" si="67"/>
        <v>0</v>
      </c>
      <c r="AD108" s="35">
        <f t="shared" ref="AD108:AF127" si="88">SUMPRODUCT(AD$374:AD$599*(LEFT($A$374:$A$599,LEN($A108))=$A108))</f>
        <v>0</v>
      </c>
      <c r="AE108" s="35">
        <f t="shared" si="88"/>
        <v>0</v>
      </c>
      <c r="AF108" s="35">
        <f t="shared" si="88"/>
        <v>0</v>
      </c>
      <c r="AH108" s="35">
        <f t="shared" ref="AH108:AQ117" si="89">SUMPRODUCT(AH$374:AH$599*(LEFT($A$374:$A$599,LEN($A108))=$A108))</f>
        <v>0</v>
      </c>
      <c r="AI108" s="35">
        <f t="shared" si="89"/>
        <v>0</v>
      </c>
      <c r="AJ108" s="35">
        <f t="shared" si="89"/>
        <v>0</v>
      </c>
      <c r="AK108" s="35">
        <f t="shared" si="89"/>
        <v>0</v>
      </c>
      <c r="AL108" s="35">
        <f t="shared" si="89"/>
        <v>0</v>
      </c>
      <c r="AM108" s="35">
        <f t="shared" si="89"/>
        <v>0</v>
      </c>
      <c r="AN108" s="35">
        <f t="shared" si="89"/>
        <v>0</v>
      </c>
      <c r="AO108" s="35">
        <f t="shared" si="89"/>
        <v>0</v>
      </c>
      <c r="AP108" s="35">
        <f t="shared" si="89"/>
        <v>0</v>
      </c>
      <c r="AQ108" s="35">
        <f t="shared" si="89"/>
        <v>0</v>
      </c>
      <c r="AR108" s="35">
        <f t="shared" ref="AR108:AY117" si="90">SUMPRODUCT(AR$374:AR$599*(LEFT($A$374:$A$599,LEN($A108))=$A108))</f>
        <v>0</v>
      </c>
      <c r="AS108" s="35">
        <f t="shared" si="90"/>
        <v>0</v>
      </c>
      <c r="AT108" s="35">
        <f t="shared" si="90"/>
        <v>0</v>
      </c>
      <c r="AU108" s="35">
        <f t="shared" si="90"/>
        <v>0</v>
      </c>
      <c r="AV108" s="35">
        <f t="shared" si="90"/>
        <v>0</v>
      </c>
      <c r="AW108" s="35">
        <f t="shared" si="90"/>
        <v>0</v>
      </c>
      <c r="AX108" s="35">
        <f t="shared" si="90"/>
        <v>0</v>
      </c>
      <c r="AY108" s="35">
        <f t="shared" si="90"/>
        <v>0</v>
      </c>
      <c r="BA108" s="35">
        <f t="shared" ref="BA108:BF117" si="91">SUMPRODUCT(BA$374:BA$599*(LEFT($A$374:$A$599,LEN($A108))=$A108))</f>
        <v>0</v>
      </c>
      <c r="BB108" s="35">
        <f t="shared" si="91"/>
        <v>0</v>
      </c>
      <c r="BC108" s="35">
        <f t="shared" si="91"/>
        <v>0</v>
      </c>
      <c r="BD108" s="35">
        <f t="shared" si="91"/>
        <v>0</v>
      </c>
      <c r="BE108" s="35">
        <f t="shared" si="91"/>
        <v>0</v>
      </c>
      <c r="BF108" s="35">
        <f t="shared" si="91"/>
        <v>0</v>
      </c>
      <c r="BH108" s="47">
        <f t="shared" si="85"/>
        <v>0</v>
      </c>
      <c r="BI108" s="18"/>
    </row>
    <row r="109" ht="15" spans="1:61">
      <c r="A109" s="45" t="s">
        <v>10676</v>
      </c>
      <c r="B109" s="33">
        <f t="shared" si="56"/>
        <v>0</v>
      </c>
      <c r="C109" s="41" t="s">
        <v>10677</v>
      </c>
      <c r="D109" s="96">
        <f t="shared" si="57"/>
        <v>0</v>
      </c>
      <c r="E109" s="35">
        <f t="shared" si="58"/>
        <v>0</v>
      </c>
      <c r="F109" s="46">
        <f t="shared" si="59"/>
        <v>0</v>
      </c>
      <c r="G109" s="107">
        <f t="shared" si="60"/>
        <v>0</v>
      </c>
      <c r="H109" s="97">
        <f t="shared" si="80"/>
        <v>0</v>
      </c>
      <c r="I109" s="97">
        <f t="shared" si="81"/>
        <v>0</v>
      </c>
      <c r="J109" s="97">
        <f t="shared" si="82"/>
        <v>0</v>
      </c>
      <c r="K109" s="42">
        <v>0</v>
      </c>
      <c r="L109" s="35">
        <f t="shared" si="86"/>
        <v>0</v>
      </c>
      <c r="M109" s="35">
        <f t="shared" si="86"/>
        <v>0</v>
      </c>
      <c r="N109" s="97">
        <f t="shared" si="83"/>
        <v>0</v>
      </c>
      <c r="O109" s="35">
        <f t="shared" si="87"/>
        <v>0</v>
      </c>
      <c r="P109" s="35">
        <f t="shared" si="87"/>
        <v>0</v>
      </c>
      <c r="Q109" s="35">
        <f t="shared" si="87"/>
        <v>0</v>
      </c>
      <c r="R109" s="96">
        <f t="shared" si="61"/>
        <v>0</v>
      </c>
      <c r="S109" s="35">
        <f t="shared" si="65"/>
        <v>0</v>
      </c>
      <c r="T109" s="28">
        <f t="shared" si="62"/>
        <v>0</v>
      </c>
      <c r="U109" s="28">
        <f t="shared" si="63"/>
        <v>0</v>
      </c>
      <c r="V109" s="51">
        <v>0</v>
      </c>
      <c r="W109" s="51">
        <v>0</v>
      </c>
      <c r="X109" s="51">
        <v>0</v>
      </c>
      <c r="Y109" s="44">
        <f t="shared" si="84"/>
        <v>0</v>
      </c>
      <c r="Z109" s="35">
        <f t="shared" si="64"/>
        <v>0</v>
      </c>
      <c r="AA109" s="35">
        <f t="shared" si="66"/>
        <v>0</v>
      </c>
      <c r="AB109" s="42">
        <v>0</v>
      </c>
      <c r="AC109" s="35">
        <f t="shared" si="67"/>
        <v>0</v>
      </c>
      <c r="AD109" s="35">
        <f t="shared" si="88"/>
        <v>0</v>
      </c>
      <c r="AE109" s="35">
        <f t="shared" si="88"/>
        <v>0</v>
      </c>
      <c r="AF109" s="35">
        <f t="shared" si="88"/>
        <v>0</v>
      </c>
      <c r="AH109" s="35">
        <f t="shared" si="89"/>
        <v>0</v>
      </c>
      <c r="AI109" s="35">
        <f t="shared" si="89"/>
        <v>0</v>
      </c>
      <c r="AJ109" s="35">
        <f t="shared" si="89"/>
        <v>0</v>
      </c>
      <c r="AK109" s="35">
        <f t="shared" si="89"/>
        <v>0</v>
      </c>
      <c r="AL109" s="35">
        <f t="shared" si="89"/>
        <v>0</v>
      </c>
      <c r="AM109" s="35">
        <f t="shared" si="89"/>
        <v>0</v>
      </c>
      <c r="AN109" s="35">
        <f t="shared" si="89"/>
        <v>0</v>
      </c>
      <c r="AO109" s="35">
        <f t="shared" si="89"/>
        <v>0</v>
      </c>
      <c r="AP109" s="35">
        <f t="shared" si="89"/>
        <v>0</v>
      </c>
      <c r="AQ109" s="35">
        <f t="shared" si="89"/>
        <v>0</v>
      </c>
      <c r="AR109" s="35">
        <f t="shared" si="90"/>
        <v>0</v>
      </c>
      <c r="AS109" s="35">
        <f t="shared" si="90"/>
        <v>0</v>
      </c>
      <c r="AT109" s="35">
        <f t="shared" si="90"/>
        <v>0</v>
      </c>
      <c r="AU109" s="35">
        <f t="shared" si="90"/>
        <v>0</v>
      </c>
      <c r="AV109" s="35">
        <f t="shared" si="90"/>
        <v>0</v>
      </c>
      <c r="AW109" s="35">
        <f t="shared" si="90"/>
        <v>0</v>
      </c>
      <c r="AX109" s="35">
        <f t="shared" si="90"/>
        <v>0</v>
      </c>
      <c r="AY109" s="35">
        <f t="shared" si="90"/>
        <v>0</v>
      </c>
      <c r="BA109" s="35">
        <f t="shared" si="91"/>
        <v>0</v>
      </c>
      <c r="BB109" s="35">
        <f t="shared" si="91"/>
        <v>0</v>
      </c>
      <c r="BC109" s="35">
        <f t="shared" si="91"/>
        <v>0</v>
      </c>
      <c r="BD109" s="35">
        <f t="shared" si="91"/>
        <v>0</v>
      </c>
      <c r="BE109" s="35">
        <f t="shared" si="91"/>
        <v>0</v>
      </c>
      <c r="BF109" s="35">
        <f t="shared" si="91"/>
        <v>0</v>
      </c>
      <c r="BH109" s="47">
        <f t="shared" si="85"/>
        <v>0</v>
      </c>
      <c r="BI109" s="18"/>
    </row>
    <row r="110" ht="15" spans="1:61">
      <c r="A110" s="45" t="s">
        <v>10678</v>
      </c>
      <c r="B110" s="33">
        <f t="shared" si="56"/>
        <v>0</v>
      </c>
      <c r="C110" s="41" t="s">
        <v>10679</v>
      </c>
      <c r="D110" s="96">
        <f t="shared" si="57"/>
        <v>0</v>
      </c>
      <c r="E110" s="35">
        <f t="shared" si="58"/>
        <v>0</v>
      </c>
      <c r="F110" s="46">
        <f t="shared" si="59"/>
        <v>0</v>
      </c>
      <c r="G110" s="107">
        <f t="shared" si="60"/>
        <v>0</v>
      </c>
      <c r="H110" s="97">
        <f t="shared" si="80"/>
        <v>0</v>
      </c>
      <c r="I110" s="97">
        <f t="shared" si="81"/>
        <v>0</v>
      </c>
      <c r="J110" s="97">
        <f t="shared" si="82"/>
        <v>0</v>
      </c>
      <c r="K110" s="42">
        <v>0</v>
      </c>
      <c r="L110" s="35">
        <f t="shared" si="86"/>
        <v>0</v>
      </c>
      <c r="M110" s="35">
        <f t="shared" si="86"/>
        <v>0</v>
      </c>
      <c r="N110" s="97">
        <f t="shared" si="83"/>
        <v>0</v>
      </c>
      <c r="O110" s="35">
        <f t="shared" si="87"/>
        <v>0</v>
      </c>
      <c r="P110" s="35">
        <f t="shared" si="87"/>
        <v>0</v>
      </c>
      <c r="Q110" s="35">
        <f t="shared" si="87"/>
        <v>0</v>
      </c>
      <c r="R110" s="96">
        <f t="shared" si="61"/>
        <v>0</v>
      </c>
      <c r="S110" s="35">
        <f t="shared" si="65"/>
        <v>0</v>
      </c>
      <c r="T110" s="28">
        <f t="shared" si="62"/>
        <v>0</v>
      </c>
      <c r="U110" s="28">
        <f t="shared" si="63"/>
        <v>0</v>
      </c>
      <c r="V110" s="51">
        <v>0</v>
      </c>
      <c r="W110" s="51">
        <v>0</v>
      </c>
      <c r="X110" s="51">
        <v>0</v>
      </c>
      <c r="Y110" s="44">
        <f t="shared" si="84"/>
        <v>0</v>
      </c>
      <c r="Z110" s="35">
        <f t="shared" si="64"/>
        <v>0</v>
      </c>
      <c r="AA110" s="35">
        <f t="shared" si="66"/>
        <v>0</v>
      </c>
      <c r="AB110" s="42">
        <v>0</v>
      </c>
      <c r="AC110" s="35">
        <f t="shared" si="67"/>
        <v>0</v>
      </c>
      <c r="AD110" s="35">
        <f t="shared" si="88"/>
        <v>0</v>
      </c>
      <c r="AE110" s="35">
        <f t="shared" si="88"/>
        <v>0</v>
      </c>
      <c r="AF110" s="35">
        <f t="shared" si="88"/>
        <v>0</v>
      </c>
      <c r="AH110" s="35">
        <f t="shared" si="89"/>
        <v>0</v>
      </c>
      <c r="AI110" s="35">
        <f t="shared" si="89"/>
        <v>0</v>
      </c>
      <c r="AJ110" s="35">
        <f t="shared" si="89"/>
        <v>0</v>
      </c>
      <c r="AK110" s="35">
        <f t="shared" si="89"/>
        <v>0</v>
      </c>
      <c r="AL110" s="35">
        <f t="shared" si="89"/>
        <v>0</v>
      </c>
      <c r="AM110" s="35">
        <f t="shared" si="89"/>
        <v>0</v>
      </c>
      <c r="AN110" s="35">
        <f t="shared" si="89"/>
        <v>0</v>
      </c>
      <c r="AO110" s="35">
        <f t="shared" si="89"/>
        <v>0</v>
      </c>
      <c r="AP110" s="35">
        <f t="shared" si="89"/>
        <v>0</v>
      </c>
      <c r="AQ110" s="35">
        <f t="shared" si="89"/>
        <v>0</v>
      </c>
      <c r="AR110" s="35">
        <f t="shared" si="90"/>
        <v>0</v>
      </c>
      <c r="AS110" s="35">
        <f t="shared" si="90"/>
        <v>0</v>
      </c>
      <c r="AT110" s="35">
        <f t="shared" si="90"/>
        <v>0</v>
      </c>
      <c r="AU110" s="35">
        <f t="shared" si="90"/>
        <v>0</v>
      </c>
      <c r="AV110" s="35">
        <f t="shared" si="90"/>
        <v>0</v>
      </c>
      <c r="AW110" s="35">
        <f t="shared" si="90"/>
        <v>0</v>
      </c>
      <c r="AX110" s="35">
        <f t="shared" si="90"/>
        <v>0</v>
      </c>
      <c r="AY110" s="35">
        <f t="shared" si="90"/>
        <v>0</v>
      </c>
      <c r="BA110" s="35">
        <f t="shared" si="91"/>
        <v>0</v>
      </c>
      <c r="BB110" s="35">
        <f t="shared" si="91"/>
        <v>0</v>
      </c>
      <c r="BC110" s="35">
        <f t="shared" si="91"/>
        <v>0</v>
      </c>
      <c r="BD110" s="35">
        <f t="shared" si="91"/>
        <v>0</v>
      </c>
      <c r="BE110" s="35">
        <f t="shared" si="91"/>
        <v>0</v>
      </c>
      <c r="BF110" s="35">
        <f t="shared" si="91"/>
        <v>0</v>
      </c>
      <c r="BH110" s="47">
        <f t="shared" si="85"/>
        <v>0</v>
      </c>
      <c r="BI110" s="6"/>
    </row>
    <row r="111" ht="15" spans="1:61">
      <c r="A111" s="45" t="s">
        <v>10680</v>
      </c>
      <c r="B111" s="33">
        <f t="shared" si="56"/>
        <v>0</v>
      </c>
      <c r="C111" s="41" t="s">
        <v>10681</v>
      </c>
      <c r="D111" s="96">
        <f t="shared" si="57"/>
        <v>0</v>
      </c>
      <c r="E111" s="35">
        <f t="shared" si="58"/>
        <v>0</v>
      </c>
      <c r="F111" s="46">
        <f t="shared" si="59"/>
        <v>0</v>
      </c>
      <c r="G111" s="107">
        <f t="shared" si="60"/>
        <v>0</v>
      </c>
      <c r="H111" s="97">
        <f t="shared" si="80"/>
        <v>0</v>
      </c>
      <c r="I111" s="97">
        <f t="shared" si="81"/>
        <v>0</v>
      </c>
      <c r="J111" s="97">
        <f t="shared" si="82"/>
        <v>0</v>
      </c>
      <c r="K111" s="42">
        <v>0</v>
      </c>
      <c r="L111" s="35">
        <f t="shared" si="86"/>
        <v>0</v>
      </c>
      <c r="M111" s="35">
        <f t="shared" si="86"/>
        <v>0</v>
      </c>
      <c r="N111" s="97">
        <f t="shared" si="83"/>
        <v>0</v>
      </c>
      <c r="O111" s="35">
        <f t="shared" si="87"/>
        <v>0</v>
      </c>
      <c r="P111" s="35">
        <f t="shared" si="87"/>
        <v>0</v>
      </c>
      <c r="Q111" s="35">
        <f t="shared" si="87"/>
        <v>0</v>
      </c>
      <c r="R111" s="96">
        <f t="shared" si="61"/>
        <v>0</v>
      </c>
      <c r="S111" s="35">
        <f t="shared" si="65"/>
        <v>0</v>
      </c>
      <c r="T111" s="28">
        <f t="shared" si="62"/>
        <v>0</v>
      </c>
      <c r="U111" s="28">
        <f t="shared" si="63"/>
        <v>0</v>
      </c>
      <c r="V111" s="51">
        <v>0</v>
      </c>
      <c r="W111" s="51">
        <v>0</v>
      </c>
      <c r="X111" s="51">
        <v>0</v>
      </c>
      <c r="Y111" s="44">
        <f t="shared" si="84"/>
        <v>0</v>
      </c>
      <c r="Z111" s="35">
        <f t="shared" si="64"/>
        <v>0</v>
      </c>
      <c r="AA111" s="35">
        <f t="shared" si="66"/>
        <v>0</v>
      </c>
      <c r="AB111" s="42">
        <v>0</v>
      </c>
      <c r="AC111" s="35">
        <f t="shared" si="67"/>
        <v>0</v>
      </c>
      <c r="AD111" s="35">
        <f t="shared" si="88"/>
        <v>0</v>
      </c>
      <c r="AE111" s="35">
        <f t="shared" si="88"/>
        <v>0</v>
      </c>
      <c r="AF111" s="35">
        <f t="shared" si="88"/>
        <v>0</v>
      </c>
      <c r="AH111" s="35">
        <f t="shared" si="89"/>
        <v>0</v>
      </c>
      <c r="AI111" s="35">
        <f t="shared" si="89"/>
        <v>0</v>
      </c>
      <c r="AJ111" s="35">
        <f t="shared" si="89"/>
        <v>0</v>
      </c>
      <c r="AK111" s="35">
        <f t="shared" si="89"/>
        <v>0</v>
      </c>
      <c r="AL111" s="35">
        <f t="shared" si="89"/>
        <v>0</v>
      </c>
      <c r="AM111" s="35">
        <f t="shared" si="89"/>
        <v>0</v>
      </c>
      <c r="AN111" s="35">
        <f t="shared" si="89"/>
        <v>0</v>
      </c>
      <c r="AO111" s="35">
        <f t="shared" si="89"/>
        <v>0</v>
      </c>
      <c r="AP111" s="35">
        <f t="shared" si="89"/>
        <v>0</v>
      </c>
      <c r="AQ111" s="35">
        <f t="shared" si="89"/>
        <v>0</v>
      </c>
      <c r="AR111" s="35">
        <f t="shared" si="90"/>
        <v>0</v>
      </c>
      <c r="AS111" s="35">
        <f t="shared" si="90"/>
        <v>0</v>
      </c>
      <c r="AT111" s="35">
        <f t="shared" si="90"/>
        <v>0</v>
      </c>
      <c r="AU111" s="35">
        <f t="shared" si="90"/>
        <v>0</v>
      </c>
      <c r="AV111" s="35">
        <f t="shared" si="90"/>
        <v>0</v>
      </c>
      <c r="AW111" s="35">
        <f t="shared" si="90"/>
        <v>0</v>
      </c>
      <c r="AX111" s="35">
        <f t="shared" si="90"/>
        <v>0</v>
      </c>
      <c r="AY111" s="35">
        <f t="shared" si="90"/>
        <v>0</v>
      </c>
      <c r="BA111" s="35">
        <f t="shared" si="91"/>
        <v>0</v>
      </c>
      <c r="BB111" s="35">
        <f t="shared" si="91"/>
        <v>0</v>
      </c>
      <c r="BC111" s="35">
        <f t="shared" si="91"/>
        <v>0</v>
      </c>
      <c r="BD111" s="35">
        <f t="shared" si="91"/>
        <v>0</v>
      </c>
      <c r="BE111" s="35">
        <f t="shared" si="91"/>
        <v>0</v>
      </c>
      <c r="BF111" s="35">
        <f t="shared" si="91"/>
        <v>0</v>
      </c>
      <c r="BH111" s="47">
        <f t="shared" si="85"/>
        <v>0</v>
      </c>
      <c r="BI111" s="6"/>
    </row>
    <row r="112" ht="15" spans="1:61">
      <c r="A112" s="45" t="s">
        <v>10682</v>
      </c>
      <c r="B112" s="33">
        <f t="shared" si="56"/>
        <v>0</v>
      </c>
      <c r="C112" s="41" t="s">
        <v>10683</v>
      </c>
      <c r="D112" s="96">
        <f t="shared" si="57"/>
        <v>0</v>
      </c>
      <c r="E112" s="35">
        <f t="shared" si="58"/>
        <v>0</v>
      </c>
      <c r="F112" s="46">
        <f t="shared" si="59"/>
        <v>0</v>
      </c>
      <c r="G112" s="107">
        <f t="shared" si="60"/>
        <v>0</v>
      </c>
      <c r="H112" s="97">
        <f t="shared" si="80"/>
        <v>0</v>
      </c>
      <c r="I112" s="97">
        <f t="shared" si="81"/>
        <v>0</v>
      </c>
      <c r="J112" s="97">
        <f t="shared" si="82"/>
        <v>0</v>
      </c>
      <c r="K112" s="42">
        <v>0</v>
      </c>
      <c r="L112" s="35">
        <f t="shared" si="86"/>
        <v>0</v>
      </c>
      <c r="M112" s="35">
        <f t="shared" si="86"/>
        <v>0</v>
      </c>
      <c r="N112" s="97">
        <f t="shared" si="83"/>
        <v>0</v>
      </c>
      <c r="O112" s="35">
        <f t="shared" si="87"/>
        <v>0</v>
      </c>
      <c r="P112" s="35">
        <f t="shared" si="87"/>
        <v>0</v>
      </c>
      <c r="Q112" s="35">
        <f t="shared" si="87"/>
        <v>0</v>
      </c>
      <c r="R112" s="96">
        <f t="shared" si="61"/>
        <v>0</v>
      </c>
      <c r="S112" s="35">
        <f t="shared" si="65"/>
        <v>0</v>
      </c>
      <c r="T112" s="28">
        <f t="shared" si="62"/>
        <v>0</v>
      </c>
      <c r="U112" s="28">
        <f t="shared" si="63"/>
        <v>0</v>
      </c>
      <c r="V112" s="51">
        <v>0</v>
      </c>
      <c r="W112" s="51">
        <v>0</v>
      </c>
      <c r="X112" s="51">
        <v>0</v>
      </c>
      <c r="Y112" s="44">
        <f t="shared" si="84"/>
        <v>0</v>
      </c>
      <c r="Z112" s="35">
        <f t="shared" si="64"/>
        <v>0</v>
      </c>
      <c r="AA112" s="35">
        <f t="shared" si="66"/>
        <v>0</v>
      </c>
      <c r="AB112" s="42">
        <v>0</v>
      </c>
      <c r="AC112" s="35">
        <f t="shared" si="67"/>
        <v>0</v>
      </c>
      <c r="AD112" s="35">
        <f t="shared" si="88"/>
        <v>0</v>
      </c>
      <c r="AE112" s="35">
        <f t="shared" si="88"/>
        <v>0</v>
      </c>
      <c r="AF112" s="35">
        <f t="shared" si="88"/>
        <v>0</v>
      </c>
      <c r="AH112" s="35">
        <f t="shared" si="89"/>
        <v>0</v>
      </c>
      <c r="AI112" s="35">
        <f t="shared" si="89"/>
        <v>0</v>
      </c>
      <c r="AJ112" s="35">
        <f t="shared" si="89"/>
        <v>0</v>
      </c>
      <c r="AK112" s="35">
        <f t="shared" si="89"/>
        <v>0</v>
      </c>
      <c r="AL112" s="35">
        <f t="shared" si="89"/>
        <v>0</v>
      </c>
      <c r="AM112" s="35">
        <f t="shared" si="89"/>
        <v>0</v>
      </c>
      <c r="AN112" s="35">
        <f t="shared" si="89"/>
        <v>0</v>
      </c>
      <c r="AO112" s="35">
        <f t="shared" si="89"/>
        <v>0</v>
      </c>
      <c r="AP112" s="35">
        <f t="shared" si="89"/>
        <v>0</v>
      </c>
      <c r="AQ112" s="35">
        <f t="shared" si="89"/>
        <v>0</v>
      </c>
      <c r="AR112" s="35">
        <f t="shared" si="90"/>
        <v>0</v>
      </c>
      <c r="AS112" s="35">
        <f t="shared" si="90"/>
        <v>0</v>
      </c>
      <c r="AT112" s="35">
        <f t="shared" si="90"/>
        <v>0</v>
      </c>
      <c r="AU112" s="35">
        <f t="shared" si="90"/>
        <v>0</v>
      </c>
      <c r="AV112" s="35">
        <f t="shared" si="90"/>
        <v>0</v>
      </c>
      <c r="AW112" s="35">
        <f t="shared" si="90"/>
        <v>0</v>
      </c>
      <c r="AX112" s="35">
        <f t="shared" si="90"/>
        <v>0</v>
      </c>
      <c r="AY112" s="35">
        <f t="shared" si="90"/>
        <v>0</v>
      </c>
      <c r="BA112" s="35">
        <f t="shared" si="91"/>
        <v>0</v>
      </c>
      <c r="BB112" s="35">
        <f t="shared" si="91"/>
        <v>0</v>
      </c>
      <c r="BC112" s="35">
        <f t="shared" si="91"/>
        <v>0</v>
      </c>
      <c r="BD112" s="35">
        <f t="shared" si="91"/>
        <v>0</v>
      </c>
      <c r="BE112" s="35">
        <f t="shared" si="91"/>
        <v>0</v>
      </c>
      <c r="BF112" s="35">
        <f t="shared" si="91"/>
        <v>0</v>
      </c>
      <c r="BH112" s="47">
        <f t="shared" si="85"/>
        <v>0</v>
      </c>
      <c r="BI112" s="18"/>
    </row>
    <row r="113" ht="15" spans="1:61">
      <c r="A113" s="45" t="s">
        <v>10684</v>
      </c>
      <c r="B113" s="33">
        <f t="shared" si="56"/>
        <v>0</v>
      </c>
      <c r="C113" s="41" t="s">
        <v>10685</v>
      </c>
      <c r="D113" s="96">
        <f t="shared" si="57"/>
        <v>0</v>
      </c>
      <c r="E113" s="35">
        <f t="shared" si="58"/>
        <v>0</v>
      </c>
      <c r="F113" s="46">
        <f t="shared" si="59"/>
        <v>0</v>
      </c>
      <c r="G113" s="107">
        <f t="shared" si="60"/>
        <v>0</v>
      </c>
      <c r="H113" s="97">
        <f t="shared" si="80"/>
        <v>0</v>
      </c>
      <c r="I113" s="97">
        <f t="shared" si="81"/>
        <v>0</v>
      </c>
      <c r="J113" s="97">
        <f t="shared" si="82"/>
        <v>0</v>
      </c>
      <c r="K113" s="42">
        <v>0</v>
      </c>
      <c r="L113" s="35">
        <f t="shared" si="86"/>
        <v>0</v>
      </c>
      <c r="M113" s="35">
        <f t="shared" si="86"/>
        <v>0</v>
      </c>
      <c r="N113" s="97">
        <f t="shared" si="83"/>
        <v>0</v>
      </c>
      <c r="O113" s="35">
        <f t="shared" si="87"/>
        <v>0</v>
      </c>
      <c r="P113" s="35">
        <f t="shared" si="87"/>
        <v>0</v>
      </c>
      <c r="Q113" s="35">
        <f t="shared" si="87"/>
        <v>0</v>
      </c>
      <c r="R113" s="96">
        <f t="shared" si="61"/>
        <v>0</v>
      </c>
      <c r="S113" s="35">
        <f t="shared" si="65"/>
        <v>0</v>
      </c>
      <c r="T113" s="28">
        <f t="shared" si="62"/>
        <v>0</v>
      </c>
      <c r="U113" s="28">
        <f t="shared" si="63"/>
        <v>0</v>
      </c>
      <c r="V113" s="51">
        <v>0</v>
      </c>
      <c r="W113" s="51">
        <v>0</v>
      </c>
      <c r="X113" s="51">
        <v>0</v>
      </c>
      <c r="Y113" s="44">
        <f t="shared" si="84"/>
        <v>0</v>
      </c>
      <c r="Z113" s="35">
        <f t="shared" si="64"/>
        <v>0</v>
      </c>
      <c r="AA113" s="35">
        <f t="shared" si="66"/>
        <v>0</v>
      </c>
      <c r="AB113" s="42">
        <v>0</v>
      </c>
      <c r="AC113" s="35">
        <f t="shared" si="67"/>
        <v>0</v>
      </c>
      <c r="AD113" s="35">
        <f t="shared" si="88"/>
        <v>0</v>
      </c>
      <c r="AE113" s="35">
        <f t="shared" si="88"/>
        <v>0</v>
      </c>
      <c r="AF113" s="35">
        <f t="shared" si="88"/>
        <v>0</v>
      </c>
      <c r="AH113" s="35">
        <f t="shared" si="89"/>
        <v>0</v>
      </c>
      <c r="AI113" s="35">
        <f t="shared" si="89"/>
        <v>0</v>
      </c>
      <c r="AJ113" s="35">
        <f t="shared" si="89"/>
        <v>0</v>
      </c>
      <c r="AK113" s="35">
        <f t="shared" si="89"/>
        <v>0</v>
      </c>
      <c r="AL113" s="35">
        <f t="shared" si="89"/>
        <v>0</v>
      </c>
      <c r="AM113" s="35">
        <f t="shared" si="89"/>
        <v>0</v>
      </c>
      <c r="AN113" s="35">
        <f t="shared" si="89"/>
        <v>0</v>
      </c>
      <c r="AO113" s="35">
        <f t="shared" si="89"/>
        <v>0</v>
      </c>
      <c r="AP113" s="35">
        <f t="shared" si="89"/>
        <v>0</v>
      </c>
      <c r="AQ113" s="35">
        <f t="shared" si="89"/>
        <v>0</v>
      </c>
      <c r="AR113" s="35">
        <f t="shared" si="90"/>
        <v>0</v>
      </c>
      <c r="AS113" s="35">
        <f t="shared" si="90"/>
        <v>0</v>
      </c>
      <c r="AT113" s="35">
        <f t="shared" si="90"/>
        <v>0</v>
      </c>
      <c r="AU113" s="35">
        <f t="shared" si="90"/>
        <v>0</v>
      </c>
      <c r="AV113" s="35">
        <f t="shared" si="90"/>
        <v>0</v>
      </c>
      <c r="AW113" s="35">
        <f t="shared" si="90"/>
        <v>0</v>
      </c>
      <c r="AX113" s="35">
        <f t="shared" si="90"/>
        <v>0</v>
      </c>
      <c r="AY113" s="35">
        <f t="shared" si="90"/>
        <v>0</v>
      </c>
      <c r="BA113" s="35">
        <f t="shared" si="91"/>
        <v>0</v>
      </c>
      <c r="BB113" s="35">
        <f t="shared" si="91"/>
        <v>0</v>
      </c>
      <c r="BC113" s="35">
        <f t="shared" si="91"/>
        <v>0</v>
      </c>
      <c r="BD113" s="35">
        <f t="shared" si="91"/>
        <v>0</v>
      </c>
      <c r="BE113" s="35">
        <f t="shared" si="91"/>
        <v>0</v>
      </c>
      <c r="BF113" s="35">
        <f t="shared" si="91"/>
        <v>0</v>
      </c>
      <c r="BH113" s="47">
        <f t="shared" si="85"/>
        <v>0</v>
      </c>
      <c r="BI113" s="18"/>
    </row>
    <row r="114" ht="15" spans="1:61">
      <c r="A114" s="45" t="s">
        <v>10686</v>
      </c>
      <c r="B114" s="33">
        <f t="shared" si="56"/>
        <v>0</v>
      </c>
      <c r="C114" s="41" t="s">
        <v>10687</v>
      </c>
      <c r="D114" s="96">
        <f t="shared" si="57"/>
        <v>0</v>
      </c>
      <c r="E114" s="35">
        <f t="shared" si="58"/>
        <v>0</v>
      </c>
      <c r="F114" s="46">
        <f t="shared" si="59"/>
        <v>0</v>
      </c>
      <c r="G114" s="107">
        <f t="shared" si="60"/>
        <v>0</v>
      </c>
      <c r="H114" s="97">
        <f t="shared" si="80"/>
        <v>0</v>
      </c>
      <c r="I114" s="97">
        <f t="shared" si="81"/>
        <v>0</v>
      </c>
      <c r="J114" s="97">
        <f t="shared" si="82"/>
        <v>0</v>
      </c>
      <c r="K114" s="42">
        <v>0</v>
      </c>
      <c r="L114" s="35">
        <f t="shared" si="86"/>
        <v>0</v>
      </c>
      <c r="M114" s="35">
        <f t="shared" si="86"/>
        <v>0</v>
      </c>
      <c r="N114" s="97">
        <f t="shared" si="83"/>
        <v>0</v>
      </c>
      <c r="O114" s="35">
        <f t="shared" si="87"/>
        <v>0</v>
      </c>
      <c r="P114" s="35">
        <f t="shared" si="87"/>
        <v>0</v>
      </c>
      <c r="Q114" s="35">
        <f t="shared" si="87"/>
        <v>0</v>
      </c>
      <c r="R114" s="96">
        <f t="shared" si="61"/>
        <v>0</v>
      </c>
      <c r="S114" s="35">
        <f t="shared" si="65"/>
        <v>0</v>
      </c>
      <c r="T114" s="28">
        <f t="shared" si="62"/>
        <v>0</v>
      </c>
      <c r="U114" s="28">
        <f t="shared" si="63"/>
        <v>0</v>
      </c>
      <c r="V114" s="51">
        <v>0</v>
      </c>
      <c r="W114" s="51">
        <v>0</v>
      </c>
      <c r="X114" s="51">
        <v>0</v>
      </c>
      <c r="Y114" s="44">
        <f t="shared" si="84"/>
        <v>0</v>
      </c>
      <c r="Z114" s="35">
        <f t="shared" si="64"/>
        <v>0</v>
      </c>
      <c r="AA114" s="35">
        <f t="shared" si="66"/>
        <v>0</v>
      </c>
      <c r="AB114" s="42">
        <v>0</v>
      </c>
      <c r="AC114" s="35">
        <f t="shared" si="67"/>
        <v>0</v>
      </c>
      <c r="AD114" s="35">
        <f t="shared" si="88"/>
        <v>0</v>
      </c>
      <c r="AE114" s="35">
        <f t="shared" si="88"/>
        <v>0</v>
      </c>
      <c r="AF114" s="35">
        <f t="shared" si="88"/>
        <v>0</v>
      </c>
      <c r="AH114" s="35">
        <f t="shared" si="89"/>
        <v>0</v>
      </c>
      <c r="AI114" s="35">
        <f t="shared" si="89"/>
        <v>0</v>
      </c>
      <c r="AJ114" s="35">
        <f t="shared" si="89"/>
        <v>0</v>
      </c>
      <c r="AK114" s="35">
        <f t="shared" si="89"/>
        <v>0</v>
      </c>
      <c r="AL114" s="35">
        <f t="shared" si="89"/>
        <v>0</v>
      </c>
      <c r="AM114" s="35">
        <f t="shared" si="89"/>
        <v>0</v>
      </c>
      <c r="AN114" s="35">
        <f t="shared" si="89"/>
        <v>0</v>
      </c>
      <c r="AO114" s="35">
        <f t="shared" si="89"/>
        <v>0</v>
      </c>
      <c r="AP114" s="35">
        <f t="shared" si="89"/>
        <v>0</v>
      </c>
      <c r="AQ114" s="35">
        <f t="shared" si="89"/>
        <v>0</v>
      </c>
      <c r="AR114" s="35">
        <f t="shared" si="90"/>
        <v>0</v>
      </c>
      <c r="AS114" s="35">
        <f t="shared" si="90"/>
        <v>0</v>
      </c>
      <c r="AT114" s="35">
        <f t="shared" si="90"/>
        <v>0</v>
      </c>
      <c r="AU114" s="35">
        <f t="shared" si="90"/>
        <v>0</v>
      </c>
      <c r="AV114" s="35">
        <f t="shared" si="90"/>
        <v>0</v>
      </c>
      <c r="AW114" s="35">
        <f t="shared" si="90"/>
        <v>0</v>
      </c>
      <c r="AX114" s="35">
        <f t="shared" si="90"/>
        <v>0</v>
      </c>
      <c r="AY114" s="35">
        <f t="shared" si="90"/>
        <v>0</v>
      </c>
      <c r="BA114" s="35">
        <f t="shared" si="91"/>
        <v>0</v>
      </c>
      <c r="BB114" s="35">
        <f t="shared" si="91"/>
        <v>0</v>
      </c>
      <c r="BC114" s="35">
        <f t="shared" si="91"/>
        <v>0</v>
      </c>
      <c r="BD114" s="35">
        <f t="shared" si="91"/>
        <v>0</v>
      </c>
      <c r="BE114" s="35">
        <f t="shared" si="91"/>
        <v>0</v>
      </c>
      <c r="BF114" s="35">
        <f t="shared" si="91"/>
        <v>0</v>
      </c>
      <c r="BH114" s="47">
        <f t="shared" si="85"/>
        <v>0</v>
      </c>
      <c r="BI114" s="6"/>
    </row>
    <row r="115" ht="15" spans="1:61">
      <c r="A115" s="45" t="s">
        <v>10688</v>
      </c>
      <c r="B115" s="33">
        <f t="shared" si="56"/>
        <v>0</v>
      </c>
      <c r="C115" s="41" t="s">
        <v>10689</v>
      </c>
      <c r="D115" s="96">
        <f t="shared" si="57"/>
        <v>0</v>
      </c>
      <c r="E115" s="35">
        <f t="shared" si="58"/>
        <v>0</v>
      </c>
      <c r="F115" s="46">
        <f t="shared" si="59"/>
        <v>0</v>
      </c>
      <c r="G115" s="107">
        <f t="shared" si="60"/>
        <v>0</v>
      </c>
      <c r="H115" s="97">
        <f t="shared" si="80"/>
        <v>0</v>
      </c>
      <c r="I115" s="97">
        <f t="shared" si="81"/>
        <v>0</v>
      </c>
      <c r="J115" s="97">
        <f t="shared" si="82"/>
        <v>0</v>
      </c>
      <c r="K115" s="38">
        <v>0</v>
      </c>
      <c r="L115" s="35">
        <f t="shared" si="86"/>
        <v>0</v>
      </c>
      <c r="M115" s="35">
        <f t="shared" si="86"/>
        <v>0</v>
      </c>
      <c r="N115" s="97">
        <f t="shared" si="83"/>
        <v>0</v>
      </c>
      <c r="O115" s="35">
        <f t="shared" si="87"/>
        <v>0</v>
      </c>
      <c r="P115" s="35">
        <f t="shared" si="87"/>
        <v>0</v>
      </c>
      <c r="Q115" s="35">
        <f t="shared" si="87"/>
        <v>0</v>
      </c>
      <c r="R115" s="96">
        <f t="shared" si="61"/>
        <v>0</v>
      </c>
      <c r="S115" s="35">
        <f t="shared" si="65"/>
        <v>0</v>
      </c>
      <c r="T115" s="28">
        <f t="shared" si="62"/>
        <v>0</v>
      </c>
      <c r="U115" s="28">
        <f t="shared" si="63"/>
        <v>0</v>
      </c>
      <c r="V115" s="51">
        <v>0</v>
      </c>
      <c r="W115" s="51">
        <v>0</v>
      </c>
      <c r="X115" s="51">
        <v>0</v>
      </c>
      <c r="Y115" s="44">
        <f t="shared" si="84"/>
        <v>0</v>
      </c>
      <c r="Z115" s="35">
        <f t="shared" si="64"/>
        <v>0</v>
      </c>
      <c r="AA115" s="35">
        <f t="shared" si="66"/>
        <v>0</v>
      </c>
      <c r="AB115" s="42">
        <v>0</v>
      </c>
      <c r="AC115" s="35">
        <f t="shared" si="67"/>
        <v>0</v>
      </c>
      <c r="AD115" s="35">
        <f t="shared" si="88"/>
        <v>0</v>
      </c>
      <c r="AE115" s="35">
        <f t="shared" si="88"/>
        <v>0</v>
      </c>
      <c r="AF115" s="35">
        <f t="shared" si="88"/>
        <v>0</v>
      </c>
      <c r="AH115" s="35">
        <f t="shared" si="89"/>
        <v>0</v>
      </c>
      <c r="AI115" s="35">
        <f t="shared" si="89"/>
        <v>0</v>
      </c>
      <c r="AJ115" s="35">
        <f t="shared" si="89"/>
        <v>0</v>
      </c>
      <c r="AK115" s="35">
        <f t="shared" si="89"/>
        <v>0</v>
      </c>
      <c r="AL115" s="35">
        <f t="shared" si="89"/>
        <v>0</v>
      </c>
      <c r="AM115" s="35">
        <f t="shared" si="89"/>
        <v>0</v>
      </c>
      <c r="AN115" s="35">
        <f t="shared" si="89"/>
        <v>0</v>
      </c>
      <c r="AO115" s="35">
        <f t="shared" si="89"/>
        <v>0</v>
      </c>
      <c r="AP115" s="35">
        <f t="shared" si="89"/>
        <v>0</v>
      </c>
      <c r="AQ115" s="35">
        <f t="shared" si="89"/>
        <v>0</v>
      </c>
      <c r="AR115" s="35">
        <f t="shared" si="90"/>
        <v>0</v>
      </c>
      <c r="AS115" s="35">
        <f t="shared" si="90"/>
        <v>0</v>
      </c>
      <c r="AT115" s="35">
        <f t="shared" si="90"/>
        <v>0</v>
      </c>
      <c r="AU115" s="35">
        <f t="shared" si="90"/>
        <v>0</v>
      </c>
      <c r="AV115" s="35">
        <f t="shared" si="90"/>
        <v>0</v>
      </c>
      <c r="AW115" s="35">
        <f t="shared" si="90"/>
        <v>0</v>
      </c>
      <c r="AX115" s="35">
        <f t="shared" si="90"/>
        <v>0</v>
      </c>
      <c r="AY115" s="35">
        <f t="shared" si="90"/>
        <v>0</v>
      </c>
      <c r="BA115" s="35">
        <f t="shared" si="91"/>
        <v>0</v>
      </c>
      <c r="BB115" s="35">
        <f t="shared" si="91"/>
        <v>0</v>
      </c>
      <c r="BC115" s="35">
        <f t="shared" si="91"/>
        <v>0</v>
      </c>
      <c r="BD115" s="35">
        <f t="shared" si="91"/>
        <v>0</v>
      </c>
      <c r="BE115" s="35">
        <f t="shared" si="91"/>
        <v>0</v>
      </c>
      <c r="BF115" s="35">
        <f t="shared" si="91"/>
        <v>0</v>
      </c>
      <c r="BH115" s="47">
        <f t="shared" si="85"/>
        <v>0</v>
      </c>
      <c r="BI115" s="6"/>
    </row>
    <row r="116" ht="15" spans="1:61">
      <c r="A116" s="45" t="s">
        <v>10690</v>
      </c>
      <c r="B116" s="33">
        <f t="shared" si="56"/>
        <v>0</v>
      </c>
      <c r="C116" s="41" t="s">
        <v>10691</v>
      </c>
      <c r="D116" s="96">
        <f t="shared" si="57"/>
        <v>0</v>
      </c>
      <c r="E116" s="35">
        <f t="shared" si="58"/>
        <v>0</v>
      </c>
      <c r="F116" s="46">
        <f t="shared" si="59"/>
        <v>0</v>
      </c>
      <c r="G116" s="107">
        <f t="shared" si="60"/>
        <v>0</v>
      </c>
      <c r="H116" s="97">
        <f t="shared" si="80"/>
        <v>0</v>
      </c>
      <c r="I116" s="97">
        <f t="shared" si="81"/>
        <v>0</v>
      </c>
      <c r="J116" s="97">
        <f t="shared" si="82"/>
        <v>0</v>
      </c>
      <c r="K116" s="42">
        <v>0</v>
      </c>
      <c r="L116" s="35">
        <f t="shared" si="86"/>
        <v>0</v>
      </c>
      <c r="M116" s="35">
        <f t="shared" si="86"/>
        <v>0</v>
      </c>
      <c r="N116" s="97">
        <f t="shared" si="83"/>
        <v>0</v>
      </c>
      <c r="O116" s="35">
        <f t="shared" si="87"/>
        <v>0</v>
      </c>
      <c r="P116" s="35">
        <f t="shared" si="87"/>
        <v>0</v>
      </c>
      <c r="Q116" s="35">
        <f t="shared" si="87"/>
        <v>0</v>
      </c>
      <c r="R116" s="96">
        <f t="shared" si="61"/>
        <v>0</v>
      </c>
      <c r="S116" s="35">
        <f t="shared" si="65"/>
        <v>0</v>
      </c>
      <c r="T116" s="28">
        <f t="shared" si="62"/>
        <v>0</v>
      </c>
      <c r="U116" s="28">
        <f t="shared" si="63"/>
        <v>0</v>
      </c>
      <c r="V116" s="51">
        <v>0</v>
      </c>
      <c r="W116" s="51">
        <v>0</v>
      </c>
      <c r="X116" s="51">
        <v>0</v>
      </c>
      <c r="Y116" s="44">
        <f t="shared" si="84"/>
        <v>0</v>
      </c>
      <c r="Z116" s="35">
        <f t="shared" si="64"/>
        <v>0</v>
      </c>
      <c r="AA116" s="35">
        <f t="shared" si="66"/>
        <v>0</v>
      </c>
      <c r="AB116" s="42">
        <v>0</v>
      </c>
      <c r="AC116" s="35">
        <f t="shared" si="67"/>
        <v>0</v>
      </c>
      <c r="AD116" s="35">
        <f t="shared" si="88"/>
        <v>0</v>
      </c>
      <c r="AE116" s="35">
        <f t="shared" si="88"/>
        <v>0</v>
      </c>
      <c r="AF116" s="35">
        <f t="shared" si="88"/>
        <v>0</v>
      </c>
      <c r="AH116" s="35">
        <f t="shared" si="89"/>
        <v>0</v>
      </c>
      <c r="AI116" s="35">
        <f t="shared" si="89"/>
        <v>0</v>
      </c>
      <c r="AJ116" s="35">
        <f t="shared" si="89"/>
        <v>0</v>
      </c>
      <c r="AK116" s="35">
        <f t="shared" si="89"/>
        <v>0</v>
      </c>
      <c r="AL116" s="35">
        <f t="shared" si="89"/>
        <v>0</v>
      </c>
      <c r="AM116" s="35">
        <f t="shared" si="89"/>
        <v>0</v>
      </c>
      <c r="AN116" s="35">
        <f t="shared" si="89"/>
        <v>0</v>
      </c>
      <c r="AO116" s="35">
        <f t="shared" si="89"/>
        <v>0</v>
      </c>
      <c r="AP116" s="35">
        <f t="shared" si="89"/>
        <v>0</v>
      </c>
      <c r="AQ116" s="35">
        <f t="shared" si="89"/>
        <v>0</v>
      </c>
      <c r="AR116" s="35">
        <f t="shared" si="90"/>
        <v>0</v>
      </c>
      <c r="AS116" s="35">
        <f t="shared" si="90"/>
        <v>0</v>
      </c>
      <c r="AT116" s="35">
        <f t="shared" si="90"/>
        <v>0</v>
      </c>
      <c r="AU116" s="35">
        <f t="shared" si="90"/>
        <v>0</v>
      </c>
      <c r="AV116" s="35">
        <f t="shared" si="90"/>
        <v>0</v>
      </c>
      <c r="AW116" s="35">
        <f t="shared" si="90"/>
        <v>0</v>
      </c>
      <c r="AX116" s="35">
        <f t="shared" si="90"/>
        <v>0</v>
      </c>
      <c r="AY116" s="35">
        <f t="shared" si="90"/>
        <v>0</v>
      </c>
      <c r="BA116" s="35">
        <f t="shared" si="91"/>
        <v>0</v>
      </c>
      <c r="BB116" s="35">
        <f t="shared" si="91"/>
        <v>0</v>
      </c>
      <c r="BC116" s="35">
        <f t="shared" si="91"/>
        <v>0</v>
      </c>
      <c r="BD116" s="35">
        <f t="shared" si="91"/>
        <v>0</v>
      </c>
      <c r="BE116" s="35">
        <f t="shared" si="91"/>
        <v>0</v>
      </c>
      <c r="BF116" s="35">
        <f t="shared" si="91"/>
        <v>0</v>
      </c>
      <c r="BH116" s="47">
        <f t="shared" si="85"/>
        <v>0</v>
      </c>
      <c r="BI116" s="18"/>
    </row>
    <row r="117" ht="15" spans="1:61">
      <c r="A117" s="45" t="s">
        <v>10692</v>
      </c>
      <c r="B117" s="33">
        <f t="shared" si="56"/>
        <v>0</v>
      </c>
      <c r="C117" s="41" t="s">
        <v>10693</v>
      </c>
      <c r="D117" s="96">
        <f t="shared" si="57"/>
        <v>0</v>
      </c>
      <c r="E117" s="35">
        <f t="shared" si="58"/>
        <v>0</v>
      </c>
      <c r="F117" s="46">
        <f t="shared" si="59"/>
        <v>0</v>
      </c>
      <c r="G117" s="107">
        <f t="shared" si="60"/>
        <v>0</v>
      </c>
      <c r="H117" s="97">
        <f t="shared" si="80"/>
        <v>0</v>
      </c>
      <c r="I117" s="97">
        <f t="shared" si="81"/>
        <v>0</v>
      </c>
      <c r="J117" s="97">
        <f t="shared" si="82"/>
        <v>0</v>
      </c>
      <c r="K117" s="42">
        <v>0</v>
      </c>
      <c r="L117" s="35">
        <f t="shared" si="86"/>
        <v>0</v>
      </c>
      <c r="M117" s="35">
        <f t="shared" si="86"/>
        <v>0</v>
      </c>
      <c r="N117" s="97">
        <f t="shared" si="83"/>
        <v>0</v>
      </c>
      <c r="O117" s="35">
        <f t="shared" si="87"/>
        <v>0</v>
      </c>
      <c r="P117" s="35">
        <f t="shared" si="87"/>
        <v>0</v>
      </c>
      <c r="Q117" s="35">
        <f t="shared" si="87"/>
        <v>0</v>
      </c>
      <c r="R117" s="96">
        <f t="shared" si="61"/>
        <v>0</v>
      </c>
      <c r="S117" s="35">
        <f t="shared" si="65"/>
        <v>0</v>
      </c>
      <c r="T117" s="28">
        <f t="shared" si="62"/>
        <v>0</v>
      </c>
      <c r="U117" s="28">
        <f t="shared" si="63"/>
        <v>0</v>
      </c>
      <c r="V117" s="51">
        <v>0</v>
      </c>
      <c r="W117" s="51">
        <v>0</v>
      </c>
      <c r="X117" s="51">
        <v>0</v>
      </c>
      <c r="Y117" s="44">
        <f t="shared" si="84"/>
        <v>0</v>
      </c>
      <c r="Z117" s="35">
        <f t="shared" si="64"/>
        <v>0</v>
      </c>
      <c r="AA117" s="35">
        <f t="shared" si="66"/>
        <v>0</v>
      </c>
      <c r="AB117" s="42">
        <v>0</v>
      </c>
      <c r="AC117" s="35">
        <f t="shared" si="67"/>
        <v>0</v>
      </c>
      <c r="AD117" s="35">
        <f t="shared" si="88"/>
        <v>0</v>
      </c>
      <c r="AE117" s="35">
        <f t="shared" si="88"/>
        <v>0</v>
      </c>
      <c r="AF117" s="35">
        <f t="shared" si="88"/>
        <v>0</v>
      </c>
      <c r="AH117" s="35">
        <f t="shared" si="89"/>
        <v>0</v>
      </c>
      <c r="AI117" s="35">
        <f t="shared" si="89"/>
        <v>0</v>
      </c>
      <c r="AJ117" s="35">
        <f t="shared" si="89"/>
        <v>0</v>
      </c>
      <c r="AK117" s="35">
        <f t="shared" si="89"/>
        <v>0</v>
      </c>
      <c r="AL117" s="35">
        <f t="shared" si="89"/>
        <v>0</v>
      </c>
      <c r="AM117" s="35">
        <f t="shared" si="89"/>
        <v>0</v>
      </c>
      <c r="AN117" s="35">
        <f t="shared" si="89"/>
        <v>0</v>
      </c>
      <c r="AO117" s="35">
        <f t="shared" si="89"/>
        <v>0</v>
      </c>
      <c r="AP117" s="35">
        <f t="shared" si="89"/>
        <v>0</v>
      </c>
      <c r="AQ117" s="35">
        <f t="shared" si="89"/>
        <v>0</v>
      </c>
      <c r="AR117" s="35">
        <f t="shared" si="90"/>
        <v>0</v>
      </c>
      <c r="AS117" s="35">
        <f t="shared" si="90"/>
        <v>0</v>
      </c>
      <c r="AT117" s="35">
        <f t="shared" si="90"/>
        <v>0</v>
      </c>
      <c r="AU117" s="35">
        <f t="shared" si="90"/>
        <v>0</v>
      </c>
      <c r="AV117" s="35">
        <f t="shared" si="90"/>
        <v>0</v>
      </c>
      <c r="AW117" s="35">
        <f t="shared" si="90"/>
        <v>0</v>
      </c>
      <c r="AX117" s="35">
        <f t="shared" si="90"/>
        <v>0</v>
      </c>
      <c r="AY117" s="35">
        <f t="shared" si="90"/>
        <v>0</v>
      </c>
      <c r="BA117" s="35">
        <f t="shared" si="91"/>
        <v>0</v>
      </c>
      <c r="BB117" s="35">
        <f t="shared" si="91"/>
        <v>0</v>
      </c>
      <c r="BC117" s="35">
        <f t="shared" si="91"/>
        <v>0</v>
      </c>
      <c r="BD117" s="35">
        <f t="shared" si="91"/>
        <v>0</v>
      </c>
      <c r="BE117" s="35">
        <f t="shared" si="91"/>
        <v>0</v>
      </c>
      <c r="BF117" s="35">
        <f t="shared" si="91"/>
        <v>0</v>
      </c>
      <c r="BH117" s="47">
        <f t="shared" si="85"/>
        <v>0</v>
      </c>
      <c r="BI117" s="18"/>
    </row>
    <row r="118" ht="15" spans="1:61">
      <c r="A118" s="45" t="s">
        <v>10694</v>
      </c>
      <c r="B118" s="33">
        <f t="shared" si="56"/>
        <v>0</v>
      </c>
      <c r="C118" s="41" t="s">
        <v>10695</v>
      </c>
      <c r="D118" s="96">
        <f t="shared" si="57"/>
        <v>0</v>
      </c>
      <c r="E118" s="35">
        <f t="shared" si="58"/>
        <v>0</v>
      </c>
      <c r="F118" s="46">
        <f t="shared" si="59"/>
        <v>0</v>
      </c>
      <c r="G118" s="107">
        <f t="shared" si="60"/>
        <v>0</v>
      </c>
      <c r="H118" s="97">
        <f t="shared" si="80"/>
        <v>0</v>
      </c>
      <c r="I118" s="97">
        <f t="shared" si="81"/>
        <v>0</v>
      </c>
      <c r="J118" s="97">
        <f t="shared" si="82"/>
        <v>0</v>
      </c>
      <c r="K118" s="42">
        <v>0</v>
      </c>
      <c r="L118" s="35">
        <f t="shared" si="86"/>
        <v>0</v>
      </c>
      <c r="M118" s="35">
        <f t="shared" si="86"/>
        <v>0</v>
      </c>
      <c r="N118" s="97">
        <f t="shared" si="83"/>
        <v>0</v>
      </c>
      <c r="O118" s="35">
        <f t="shared" si="87"/>
        <v>0</v>
      </c>
      <c r="P118" s="35">
        <f t="shared" si="87"/>
        <v>0</v>
      </c>
      <c r="Q118" s="35">
        <f t="shared" si="87"/>
        <v>0</v>
      </c>
      <c r="R118" s="96">
        <f t="shared" si="61"/>
        <v>0</v>
      </c>
      <c r="S118" s="35">
        <f t="shared" si="65"/>
        <v>0</v>
      </c>
      <c r="T118" s="28">
        <f t="shared" si="62"/>
        <v>0</v>
      </c>
      <c r="U118" s="28">
        <f t="shared" si="63"/>
        <v>0</v>
      </c>
      <c r="V118" s="51">
        <v>0</v>
      </c>
      <c r="W118" s="51">
        <v>0</v>
      </c>
      <c r="X118" s="51">
        <v>0</v>
      </c>
      <c r="Y118" s="44">
        <f t="shared" si="84"/>
        <v>0</v>
      </c>
      <c r="Z118" s="35">
        <f t="shared" si="64"/>
        <v>0</v>
      </c>
      <c r="AA118" s="35">
        <f t="shared" si="66"/>
        <v>0</v>
      </c>
      <c r="AB118" s="42">
        <v>0</v>
      </c>
      <c r="AC118" s="35">
        <f t="shared" si="67"/>
        <v>0</v>
      </c>
      <c r="AD118" s="35">
        <f t="shared" si="88"/>
        <v>0</v>
      </c>
      <c r="AE118" s="35">
        <f t="shared" si="88"/>
        <v>0</v>
      </c>
      <c r="AF118" s="35">
        <f t="shared" si="88"/>
        <v>0</v>
      </c>
      <c r="AH118" s="35">
        <f t="shared" ref="AH118:AQ127" si="92">SUMPRODUCT(AH$374:AH$599*(LEFT($A$374:$A$599,LEN($A118))=$A118))</f>
        <v>0</v>
      </c>
      <c r="AI118" s="35">
        <f t="shared" si="92"/>
        <v>0</v>
      </c>
      <c r="AJ118" s="35">
        <f t="shared" si="92"/>
        <v>0</v>
      </c>
      <c r="AK118" s="35">
        <f t="shared" si="92"/>
        <v>0</v>
      </c>
      <c r="AL118" s="35">
        <f t="shared" si="92"/>
        <v>0</v>
      </c>
      <c r="AM118" s="35">
        <f t="shared" si="92"/>
        <v>0</v>
      </c>
      <c r="AN118" s="35">
        <f t="shared" si="92"/>
        <v>0</v>
      </c>
      <c r="AO118" s="35">
        <f t="shared" si="92"/>
        <v>0</v>
      </c>
      <c r="AP118" s="35">
        <f t="shared" si="92"/>
        <v>0</v>
      </c>
      <c r="AQ118" s="35">
        <f t="shared" si="92"/>
        <v>0</v>
      </c>
      <c r="AR118" s="35">
        <f t="shared" ref="AR118:AY127" si="93">SUMPRODUCT(AR$374:AR$599*(LEFT($A$374:$A$599,LEN($A118))=$A118))</f>
        <v>0</v>
      </c>
      <c r="AS118" s="35">
        <f t="shared" si="93"/>
        <v>0</v>
      </c>
      <c r="AT118" s="35">
        <f t="shared" si="93"/>
        <v>0</v>
      </c>
      <c r="AU118" s="35">
        <f t="shared" si="93"/>
        <v>0</v>
      </c>
      <c r="AV118" s="35">
        <f t="shared" si="93"/>
        <v>0</v>
      </c>
      <c r="AW118" s="35">
        <f t="shared" si="93"/>
        <v>0</v>
      </c>
      <c r="AX118" s="35">
        <f t="shared" si="93"/>
        <v>0</v>
      </c>
      <c r="AY118" s="35">
        <f t="shared" si="93"/>
        <v>0</v>
      </c>
      <c r="BA118" s="35">
        <f t="shared" ref="BA118:BF127" si="94">SUMPRODUCT(BA$374:BA$599*(LEFT($A$374:$A$599,LEN($A118))=$A118))</f>
        <v>0</v>
      </c>
      <c r="BB118" s="35">
        <f t="shared" si="94"/>
        <v>0</v>
      </c>
      <c r="BC118" s="35">
        <f t="shared" si="94"/>
        <v>0</v>
      </c>
      <c r="BD118" s="35">
        <f t="shared" si="94"/>
        <v>0</v>
      </c>
      <c r="BE118" s="35">
        <f t="shared" si="94"/>
        <v>0</v>
      </c>
      <c r="BF118" s="35">
        <f t="shared" si="94"/>
        <v>0</v>
      </c>
      <c r="BH118" s="47">
        <f t="shared" si="85"/>
        <v>0</v>
      </c>
      <c r="BI118" s="6"/>
    </row>
    <row r="119" ht="15" spans="1:61">
      <c r="A119" s="45" t="s">
        <v>10696</v>
      </c>
      <c r="B119" s="33">
        <f t="shared" si="56"/>
        <v>0</v>
      </c>
      <c r="C119" s="41" t="s">
        <v>10697</v>
      </c>
      <c r="D119" s="96">
        <f t="shared" si="57"/>
        <v>0</v>
      </c>
      <c r="E119" s="35">
        <f t="shared" si="58"/>
        <v>0</v>
      </c>
      <c r="F119" s="46">
        <f t="shared" si="59"/>
        <v>0</v>
      </c>
      <c r="G119" s="107">
        <f t="shared" si="60"/>
        <v>0</v>
      </c>
      <c r="H119" s="97">
        <f t="shared" si="80"/>
        <v>0</v>
      </c>
      <c r="I119" s="97">
        <f t="shared" si="81"/>
        <v>0</v>
      </c>
      <c r="J119" s="97">
        <f t="shared" si="82"/>
        <v>0</v>
      </c>
      <c r="K119" s="42">
        <v>0</v>
      </c>
      <c r="L119" s="35">
        <f t="shared" si="86"/>
        <v>0</v>
      </c>
      <c r="M119" s="35">
        <f t="shared" si="86"/>
        <v>0</v>
      </c>
      <c r="N119" s="97">
        <f t="shared" si="83"/>
        <v>0</v>
      </c>
      <c r="O119" s="35">
        <f t="shared" si="87"/>
        <v>0</v>
      </c>
      <c r="P119" s="35">
        <f t="shared" si="87"/>
        <v>0</v>
      </c>
      <c r="Q119" s="35">
        <f t="shared" si="87"/>
        <v>0</v>
      </c>
      <c r="R119" s="96">
        <f t="shared" si="61"/>
        <v>0</v>
      </c>
      <c r="S119" s="35">
        <f t="shared" si="65"/>
        <v>0</v>
      </c>
      <c r="T119" s="28">
        <f t="shared" si="62"/>
        <v>0</v>
      </c>
      <c r="U119" s="28">
        <f t="shared" si="63"/>
        <v>0</v>
      </c>
      <c r="V119" s="51">
        <v>0</v>
      </c>
      <c r="W119" s="51">
        <v>0</v>
      </c>
      <c r="X119" s="51">
        <v>0</v>
      </c>
      <c r="Y119" s="44">
        <f t="shared" si="84"/>
        <v>0</v>
      </c>
      <c r="Z119" s="35">
        <f t="shared" si="64"/>
        <v>0</v>
      </c>
      <c r="AA119" s="35">
        <f t="shared" si="66"/>
        <v>0</v>
      </c>
      <c r="AB119" s="42">
        <v>0</v>
      </c>
      <c r="AC119" s="35">
        <f t="shared" si="67"/>
        <v>0</v>
      </c>
      <c r="AD119" s="35">
        <f t="shared" si="88"/>
        <v>0</v>
      </c>
      <c r="AE119" s="35">
        <f t="shared" si="88"/>
        <v>0</v>
      </c>
      <c r="AF119" s="35">
        <f t="shared" si="88"/>
        <v>0</v>
      </c>
      <c r="AH119" s="35">
        <f t="shared" si="92"/>
        <v>0</v>
      </c>
      <c r="AI119" s="35">
        <f t="shared" si="92"/>
        <v>0</v>
      </c>
      <c r="AJ119" s="35">
        <f t="shared" si="92"/>
        <v>0</v>
      </c>
      <c r="AK119" s="35">
        <f t="shared" si="92"/>
        <v>0</v>
      </c>
      <c r="AL119" s="35">
        <f t="shared" si="92"/>
        <v>0</v>
      </c>
      <c r="AM119" s="35">
        <f t="shared" si="92"/>
        <v>0</v>
      </c>
      <c r="AN119" s="35">
        <f t="shared" si="92"/>
        <v>0</v>
      </c>
      <c r="AO119" s="35">
        <f t="shared" si="92"/>
        <v>0</v>
      </c>
      <c r="AP119" s="35">
        <f t="shared" si="92"/>
        <v>0</v>
      </c>
      <c r="AQ119" s="35">
        <f t="shared" si="92"/>
        <v>0</v>
      </c>
      <c r="AR119" s="35">
        <f t="shared" si="93"/>
        <v>0</v>
      </c>
      <c r="AS119" s="35">
        <f t="shared" si="93"/>
        <v>0</v>
      </c>
      <c r="AT119" s="35">
        <f t="shared" si="93"/>
        <v>0</v>
      </c>
      <c r="AU119" s="35">
        <f t="shared" si="93"/>
        <v>0</v>
      </c>
      <c r="AV119" s="35">
        <f t="shared" si="93"/>
        <v>0</v>
      </c>
      <c r="AW119" s="35">
        <f t="shared" si="93"/>
        <v>0</v>
      </c>
      <c r="AX119" s="35">
        <f t="shared" si="93"/>
        <v>0</v>
      </c>
      <c r="AY119" s="35">
        <f t="shared" si="93"/>
        <v>0</v>
      </c>
      <c r="BA119" s="35">
        <f t="shared" si="94"/>
        <v>0</v>
      </c>
      <c r="BB119" s="35">
        <f t="shared" si="94"/>
        <v>0</v>
      </c>
      <c r="BC119" s="35">
        <f t="shared" si="94"/>
        <v>0</v>
      </c>
      <c r="BD119" s="35">
        <f t="shared" si="94"/>
        <v>0</v>
      </c>
      <c r="BE119" s="35">
        <f t="shared" si="94"/>
        <v>0</v>
      </c>
      <c r="BF119" s="35">
        <f t="shared" si="94"/>
        <v>0</v>
      </c>
      <c r="BH119" s="47">
        <f t="shared" si="85"/>
        <v>0</v>
      </c>
      <c r="BI119" s="6"/>
    </row>
    <row r="120" ht="15" spans="1:61">
      <c r="A120" s="45" t="s">
        <v>10698</v>
      </c>
      <c r="B120" s="33">
        <f t="shared" si="56"/>
        <v>0</v>
      </c>
      <c r="C120" s="41" t="s">
        <v>10699</v>
      </c>
      <c r="D120" s="96">
        <f t="shared" si="57"/>
        <v>0</v>
      </c>
      <c r="E120" s="35">
        <f t="shared" si="58"/>
        <v>0</v>
      </c>
      <c r="F120" s="46">
        <f t="shared" si="59"/>
        <v>0</v>
      </c>
      <c r="G120" s="107">
        <f t="shared" si="60"/>
        <v>0</v>
      </c>
      <c r="H120" s="97">
        <f t="shared" si="80"/>
        <v>0</v>
      </c>
      <c r="I120" s="97">
        <f t="shared" si="81"/>
        <v>0</v>
      </c>
      <c r="J120" s="97">
        <f t="shared" si="82"/>
        <v>0</v>
      </c>
      <c r="K120" s="42">
        <v>0</v>
      </c>
      <c r="L120" s="35">
        <f t="shared" si="86"/>
        <v>0</v>
      </c>
      <c r="M120" s="35">
        <f t="shared" si="86"/>
        <v>0</v>
      </c>
      <c r="N120" s="97">
        <f t="shared" si="83"/>
        <v>0</v>
      </c>
      <c r="O120" s="35">
        <f t="shared" si="87"/>
        <v>0</v>
      </c>
      <c r="P120" s="35">
        <f t="shared" si="87"/>
        <v>0</v>
      </c>
      <c r="Q120" s="35">
        <f t="shared" si="87"/>
        <v>0</v>
      </c>
      <c r="R120" s="96">
        <f t="shared" si="61"/>
        <v>0</v>
      </c>
      <c r="S120" s="35">
        <f t="shared" si="65"/>
        <v>0</v>
      </c>
      <c r="T120" s="28">
        <f t="shared" si="62"/>
        <v>0</v>
      </c>
      <c r="U120" s="28">
        <f t="shared" si="63"/>
        <v>0</v>
      </c>
      <c r="V120" s="51">
        <v>0</v>
      </c>
      <c r="W120" s="51">
        <v>0</v>
      </c>
      <c r="X120" s="51">
        <v>0</v>
      </c>
      <c r="Y120" s="44">
        <f t="shared" si="84"/>
        <v>0</v>
      </c>
      <c r="Z120" s="35">
        <f t="shared" si="64"/>
        <v>0</v>
      </c>
      <c r="AA120" s="35">
        <f t="shared" si="66"/>
        <v>0</v>
      </c>
      <c r="AB120" s="42">
        <v>0</v>
      </c>
      <c r="AC120" s="35">
        <f t="shared" si="67"/>
        <v>0</v>
      </c>
      <c r="AD120" s="35">
        <f t="shared" si="88"/>
        <v>0</v>
      </c>
      <c r="AE120" s="35">
        <f t="shared" si="88"/>
        <v>0</v>
      </c>
      <c r="AF120" s="35">
        <f t="shared" si="88"/>
        <v>0</v>
      </c>
      <c r="AH120" s="35">
        <f t="shared" si="92"/>
        <v>0</v>
      </c>
      <c r="AI120" s="35">
        <f t="shared" si="92"/>
        <v>0</v>
      </c>
      <c r="AJ120" s="35">
        <f t="shared" si="92"/>
        <v>0</v>
      </c>
      <c r="AK120" s="35">
        <f t="shared" si="92"/>
        <v>0</v>
      </c>
      <c r="AL120" s="35">
        <f t="shared" si="92"/>
        <v>0</v>
      </c>
      <c r="AM120" s="35">
        <f t="shared" si="92"/>
        <v>0</v>
      </c>
      <c r="AN120" s="35">
        <f t="shared" si="92"/>
        <v>0</v>
      </c>
      <c r="AO120" s="35">
        <f t="shared" si="92"/>
        <v>0</v>
      </c>
      <c r="AP120" s="35">
        <f t="shared" si="92"/>
        <v>0</v>
      </c>
      <c r="AQ120" s="35">
        <f t="shared" si="92"/>
        <v>0</v>
      </c>
      <c r="AR120" s="35">
        <f t="shared" si="93"/>
        <v>0</v>
      </c>
      <c r="AS120" s="35">
        <f t="shared" si="93"/>
        <v>0</v>
      </c>
      <c r="AT120" s="35">
        <f t="shared" si="93"/>
        <v>0</v>
      </c>
      <c r="AU120" s="35">
        <f t="shared" si="93"/>
        <v>0</v>
      </c>
      <c r="AV120" s="35">
        <f t="shared" si="93"/>
        <v>0</v>
      </c>
      <c r="AW120" s="35">
        <f t="shared" si="93"/>
        <v>0</v>
      </c>
      <c r="AX120" s="35">
        <f t="shared" si="93"/>
        <v>0</v>
      </c>
      <c r="AY120" s="35">
        <f t="shared" si="93"/>
        <v>0</v>
      </c>
      <c r="BA120" s="35">
        <f t="shared" si="94"/>
        <v>0</v>
      </c>
      <c r="BB120" s="35">
        <f t="shared" si="94"/>
        <v>0</v>
      </c>
      <c r="BC120" s="35">
        <f t="shared" si="94"/>
        <v>0</v>
      </c>
      <c r="BD120" s="35">
        <f t="shared" si="94"/>
        <v>0</v>
      </c>
      <c r="BE120" s="35">
        <f t="shared" si="94"/>
        <v>0</v>
      </c>
      <c r="BF120" s="35">
        <f t="shared" si="94"/>
        <v>0</v>
      </c>
      <c r="BH120" s="47">
        <f t="shared" si="85"/>
        <v>0</v>
      </c>
      <c r="BI120" s="18"/>
    </row>
    <row r="121" ht="15" spans="1:61">
      <c r="A121" s="45" t="s">
        <v>10700</v>
      </c>
      <c r="B121" s="33">
        <f t="shared" si="56"/>
        <v>0</v>
      </c>
      <c r="C121" s="41" t="s">
        <v>10701</v>
      </c>
      <c r="D121" s="96">
        <f t="shared" si="57"/>
        <v>0</v>
      </c>
      <c r="E121" s="35">
        <f t="shared" si="58"/>
        <v>0</v>
      </c>
      <c r="F121" s="46">
        <f t="shared" si="59"/>
        <v>0</v>
      </c>
      <c r="G121" s="107">
        <f t="shared" si="60"/>
        <v>0</v>
      </c>
      <c r="H121" s="97">
        <f t="shared" si="80"/>
        <v>0</v>
      </c>
      <c r="I121" s="97">
        <f t="shared" si="81"/>
        <v>0</v>
      </c>
      <c r="J121" s="97">
        <f t="shared" si="82"/>
        <v>0</v>
      </c>
      <c r="K121" s="42">
        <v>0</v>
      </c>
      <c r="L121" s="35">
        <f t="shared" si="86"/>
        <v>0</v>
      </c>
      <c r="M121" s="35">
        <f t="shared" si="86"/>
        <v>0</v>
      </c>
      <c r="N121" s="97">
        <f t="shared" si="83"/>
        <v>0</v>
      </c>
      <c r="O121" s="35">
        <f t="shared" si="87"/>
        <v>0</v>
      </c>
      <c r="P121" s="35">
        <f t="shared" si="87"/>
        <v>0</v>
      </c>
      <c r="Q121" s="35">
        <f t="shared" si="87"/>
        <v>0</v>
      </c>
      <c r="R121" s="96">
        <f t="shared" si="61"/>
        <v>0</v>
      </c>
      <c r="S121" s="35">
        <f t="shared" si="65"/>
        <v>0</v>
      </c>
      <c r="T121" s="28">
        <f t="shared" si="62"/>
        <v>0</v>
      </c>
      <c r="U121" s="28">
        <f t="shared" si="63"/>
        <v>0</v>
      </c>
      <c r="V121" s="51">
        <v>0</v>
      </c>
      <c r="W121" s="51">
        <v>0</v>
      </c>
      <c r="X121" s="51">
        <v>0</v>
      </c>
      <c r="Y121" s="44">
        <f t="shared" si="84"/>
        <v>0</v>
      </c>
      <c r="Z121" s="35">
        <f t="shared" si="64"/>
        <v>0</v>
      </c>
      <c r="AA121" s="35">
        <f t="shared" si="66"/>
        <v>0</v>
      </c>
      <c r="AB121" s="42">
        <v>0</v>
      </c>
      <c r="AC121" s="35">
        <f t="shared" si="67"/>
        <v>0</v>
      </c>
      <c r="AD121" s="35">
        <f t="shared" si="88"/>
        <v>0</v>
      </c>
      <c r="AE121" s="35">
        <f t="shared" si="88"/>
        <v>0</v>
      </c>
      <c r="AF121" s="35">
        <f t="shared" si="88"/>
        <v>0</v>
      </c>
      <c r="AH121" s="35">
        <f t="shared" si="92"/>
        <v>0</v>
      </c>
      <c r="AI121" s="35">
        <f t="shared" si="92"/>
        <v>0</v>
      </c>
      <c r="AJ121" s="35">
        <f t="shared" si="92"/>
        <v>0</v>
      </c>
      <c r="AK121" s="35">
        <f t="shared" si="92"/>
        <v>0</v>
      </c>
      <c r="AL121" s="35">
        <f t="shared" si="92"/>
        <v>0</v>
      </c>
      <c r="AM121" s="35">
        <f t="shared" si="92"/>
        <v>0</v>
      </c>
      <c r="AN121" s="35">
        <f t="shared" si="92"/>
        <v>0</v>
      </c>
      <c r="AO121" s="35">
        <f t="shared" si="92"/>
        <v>0</v>
      </c>
      <c r="AP121" s="35">
        <f t="shared" si="92"/>
        <v>0</v>
      </c>
      <c r="AQ121" s="35">
        <f t="shared" si="92"/>
        <v>0</v>
      </c>
      <c r="AR121" s="35">
        <f t="shared" si="93"/>
        <v>0</v>
      </c>
      <c r="AS121" s="35">
        <f t="shared" si="93"/>
        <v>0</v>
      </c>
      <c r="AT121" s="35">
        <f t="shared" si="93"/>
        <v>0</v>
      </c>
      <c r="AU121" s="35">
        <f t="shared" si="93"/>
        <v>0</v>
      </c>
      <c r="AV121" s="35">
        <f t="shared" si="93"/>
        <v>0</v>
      </c>
      <c r="AW121" s="35">
        <f t="shared" si="93"/>
        <v>0</v>
      </c>
      <c r="AX121" s="35">
        <f t="shared" si="93"/>
        <v>0</v>
      </c>
      <c r="AY121" s="35">
        <f t="shared" si="93"/>
        <v>0</v>
      </c>
      <c r="BA121" s="35">
        <f t="shared" si="94"/>
        <v>0</v>
      </c>
      <c r="BB121" s="35">
        <f t="shared" si="94"/>
        <v>0</v>
      </c>
      <c r="BC121" s="35">
        <f t="shared" si="94"/>
        <v>0</v>
      </c>
      <c r="BD121" s="35">
        <f t="shared" si="94"/>
        <v>0</v>
      </c>
      <c r="BE121" s="35">
        <f t="shared" si="94"/>
        <v>0</v>
      </c>
      <c r="BF121" s="35">
        <f t="shared" si="94"/>
        <v>0</v>
      </c>
      <c r="BH121" s="47">
        <f t="shared" si="85"/>
        <v>0</v>
      </c>
      <c r="BI121" s="18"/>
    </row>
    <row r="122" ht="15" spans="1:61">
      <c r="A122" s="45" t="s">
        <v>10702</v>
      </c>
      <c r="B122" s="33">
        <f t="shared" si="56"/>
        <v>0</v>
      </c>
      <c r="C122" s="41" t="s">
        <v>10703</v>
      </c>
      <c r="D122" s="96">
        <f t="shared" si="57"/>
        <v>0</v>
      </c>
      <c r="E122" s="35">
        <f t="shared" si="58"/>
        <v>0</v>
      </c>
      <c r="F122" s="46">
        <f t="shared" si="59"/>
        <v>0</v>
      </c>
      <c r="G122" s="107">
        <f t="shared" si="60"/>
        <v>0</v>
      </c>
      <c r="H122" s="97">
        <f t="shared" si="80"/>
        <v>0</v>
      </c>
      <c r="I122" s="97">
        <f t="shared" si="81"/>
        <v>0</v>
      </c>
      <c r="J122" s="97">
        <f t="shared" si="82"/>
        <v>0</v>
      </c>
      <c r="K122" s="42">
        <v>0</v>
      </c>
      <c r="L122" s="35">
        <f t="shared" si="86"/>
        <v>0</v>
      </c>
      <c r="M122" s="35">
        <f t="shared" si="86"/>
        <v>0</v>
      </c>
      <c r="N122" s="97">
        <f t="shared" si="83"/>
        <v>0</v>
      </c>
      <c r="O122" s="35">
        <f t="shared" si="87"/>
        <v>0</v>
      </c>
      <c r="P122" s="35">
        <f t="shared" si="87"/>
        <v>0</v>
      </c>
      <c r="Q122" s="35">
        <f t="shared" si="87"/>
        <v>0</v>
      </c>
      <c r="R122" s="96">
        <f t="shared" si="61"/>
        <v>0</v>
      </c>
      <c r="S122" s="35">
        <f t="shared" si="65"/>
        <v>0</v>
      </c>
      <c r="T122" s="28">
        <f t="shared" si="62"/>
        <v>0</v>
      </c>
      <c r="U122" s="28">
        <f t="shared" si="63"/>
        <v>0</v>
      </c>
      <c r="V122" s="51">
        <v>0</v>
      </c>
      <c r="W122" s="51">
        <v>0</v>
      </c>
      <c r="X122" s="51">
        <v>0</v>
      </c>
      <c r="Y122" s="44">
        <f t="shared" si="84"/>
        <v>0</v>
      </c>
      <c r="Z122" s="35">
        <f t="shared" si="64"/>
        <v>0</v>
      </c>
      <c r="AA122" s="35">
        <f t="shared" si="66"/>
        <v>0</v>
      </c>
      <c r="AB122" s="42">
        <v>0</v>
      </c>
      <c r="AC122" s="35">
        <f t="shared" si="67"/>
        <v>0</v>
      </c>
      <c r="AD122" s="35">
        <f t="shared" si="88"/>
        <v>0</v>
      </c>
      <c r="AE122" s="35">
        <f t="shared" si="88"/>
        <v>0</v>
      </c>
      <c r="AF122" s="35">
        <f t="shared" si="88"/>
        <v>0</v>
      </c>
      <c r="AH122" s="35">
        <f t="shared" si="92"/>
        <v>0</v>
      </c>
      <c r="AI122" s="35">
        <f t="shared" si="92"/>
        <v>0</v>
      </c>
      <c r="AJ122" s="35">
        <f t="shared" si="92"/>
        <v>0</v>
      </c>
      <c r="AK122" s="35">
        <f t="shared" si="92"/>
        <v>0</v>
      </c>
      <c r="AL122" s="35">
        <f t="shared" si="92"/>
        <v>0</v>
      </c>
      <c r="AM122" s="35">
        <f t="shared" si="92"/>
        <v>0</v>
      </c>
      <c r="AN122" s="35">
        <f t="shared" si="92"/>
        <v>0</v>
      </c>
      <c r="AO122" s="35">
        <f t="shared" si="92"/>
        <v>0</v>
      </c>
      <c r="AP122" s="35">
        <f t="shared" si="92"/>
        <v>0</v>
      </c>
      <c r="AQ122" s="35">
        <f t="shared" si="92"/>
        <v>0</v>
      </c>
      <c r="AR122" s="35">
        <f t="shared" si="93"/>
        <v>0</v>
      </c>
      <c r="AS122" s="35">
        <f t="shared" si="93"/>
        <v>0</v>
      </c>
      <c r="AT122" s="35">
        <f t="shared" si="93"/>
        <v>0</v>
      </c>
      <c r="AU122" s="35">
        <f t="shared" si="93"/>
        <v>0</v>
      </c>
      <c r="AV122" s="35">
        <f t="shared" si="93"/>
        <v>0</v>
      </c>
      <c r="AW122" s="35">
        <f t="shared" si="93"/>
        <v>0</v>
      </c>
      <c r="AX122" s="35">
        <f t="shared" si="93"/>
        <v>0</v>
      </c>
      <c r="AY122" s="35">
        <f t="shared" si="93"/>
        <v>0</v>
      </c>
      <c r="BA122" s="35">
        <f t="shared" si="94"/>
        <v>0</v>
      </c>
      <c r="BB122" s="35">
        <f t="shared" si="94"/>
        <v>0</v>
      </c>
      <c r="BC122" s="35">
        <f t="shared" si="94"/>
        <v>0</v>
      </c>
      <c r="BD122" s="35">
        <f t="shared" si="94"/>
        <v>0</v>
      </c>
      <c r="BE122" s="35">
        <f t="shared" si="94"/>
        <v>0</v>
      </c>
      <c r="BF122" s="35">
        <f t="shared" si="94"/>
        <v>0</v>
      </c>
      <c r="BH122" s="47">
        <f t="shared" si="85"/>
        <v>0</v>
      </c>
      <c r="BI122" s="6"/>
    </row>
    <row r="123" ht="15" spans="1:61">
      <c r="A123" s="45" t="s">
        <v>10704</v>
      </c>
      <c r="B123" s="33">
        <f t="shared" si="56"/>
        <v>0</v>
      </c>
      <c r="C123" s="41" t="s">
        <v>10705</v>
      </c>
      <c r="D123" s="96">
        <f t="shared" si="57"/>
        <v>0</v>
      </c>
      <c r="E123" s="35">
        <f t="shared" si="58"/>
        <v>0</v>
      </c>
      <c r="F123" s="46">
        <f t="shared" si="59"/>
        <v>0</v>
      </c>
      <c r="G123" s="107">
        <f t="shared" si="60"/>
        <v>0</v>
      </c>
      <c r="H123" s="97">
        <f t="shared" si="80"/>
        <v>0</v>
      </c>
      <c r="I123" s="97">
        <f t="shared" si="81"/>
        <v>0</v>
      </c>
      <c r="J123" s="97">
        <f t="shared" si="82"/>
        <v>0</v>
      </c>
      <c r="K123" s="42">
        <v>0</v>
      </c>
      <c r="L123" s="35">
        <f t="shared" si="86"/>
        <v>0</v>
      </c>
      <c r="M123" s="35">
        <f t="shared" si="86"/>
        <v>0</v>
      </c>
      <c r="N123" s="97">
        <f t="shared" si="83"/>
        <v>0</v>
      </c>
      <c r="O123" s="35">
        <f t="shared" si="87"/>
        <v>0</v>
      </c>
      <c r="P123" s="35">
        <f t="shared" si="87"/>
        <v>0</v>
      </c>
      <c r="Q123" s="35">
        <f t="shared" si="87"/>
        <v>0</v>
      </c>
      <c r="R123" s="96">
        <f t="shared" si="61"/>
        <v>0</v>
      </c>
      <c r="S123" s="35">
        <f t="shared" si="65"/>
        <v>0</v>
      </c>
      <c r="T123" s="28">
        <f t="shared" si="62"/>
        <v>0</v>
      </c>
      <c r="U123" s="28">
        <f t="shared" si="63"/>
        <v>0</v>
      </c>
      <c r="V123" s="51">
        <v>0</v>
      </c>
      <c r="W123" s="51">
        <v>0</v>
      </c>
      <c r="X123" s="51">
        <v>0</v>
      </c>
      <c r="Y123" s="44">
        <f t="shared" si="84"/>
        <v>0</v>
      </c>
      <c r="Z123" s="35">
        <f t="shared" si="64"/>
        <v>0</v>
      </c>
      <c r="AA123" s="35">
        <f t="shared" si="66"/>
        <v>0</v>
      </c>
      <c r="AB123" s="42">
        <v>0</v>
      </c>
      <c r="AC123" s="35">
        <f t="shared" si="67"/>
        <v>0</v>
      </c>
      <c r="AD123" s="35">
        <f t="shared" si="88"/>
        <v>0</v>
      </c>
      <c r="AE123" s="35">
        <f t="shared" si="88"/>
        <v>0</v>
      </c>
      <c r="AF123" s="35">
        <f t="shared" si="88"/>
        <v>0</v>
      </c>
      <c r="AH123" s="35">
        <f t="shared" si="92"/>
        <v>0</v>
      </c>
      <c r="AI123" s="35">
        <f t="shared" si="92"/>
        <v>0</v>
      </c>
      <c r="AJ123" s="35">
        <f t="shared" si="92"/>
        <v>0</v>
      </c>
      <c r="AK123" s="35">
        <f t="shared" si="92"/>
        <v>0</v>
      </c>
      <c r="AL123" s="35">
        <f t="shared" si="92"/>
        <v>0</v>
      </c>
      <c r="AM123" s="35">
        <f t="shared" si="92"/>
        <v>0</v>
      </c>
      <c r="AN123" s="35">
        <f t="shared" si="92"/>
        <v>0</v>
      </c>
      <c r="AO123" s="35">
        <f t="shared" si="92"/>
        <v>0</v>
      </c>
      <c r="AP123" s="35">
        <f t="shared" si="92"/>
        <v>0</v>
      </c>
      <c r="AQ123" s="35">
        <f t="shared" si="92"/>
        <v>0</v>
      </c>
      <c r="AR123" s="35">
        <f t="shared" si="93"/>
        <v>0</v>
      </c>
      <c r="AS123" s="35">
        <f t="shared" si="93"/>
        <v>0</v>
      </c>
      <c r="AT123" s="35">
        <f t="shared" si="93"/>
        <v>0</v>
      </c>
      <c r="AU123" s="35">
        <f t="shared" si="93"/>
        <v>0</v>
      </c>
      <c r="AV123" s="35">
        <f t="shared" si="93"/>
        <v>0</v>
      </c>
      <c r="AW123" s="35">
        <f t="shared" si="93"/>
        <v>0</v>
      </c>
      <c r="AX123" s="35">
        <f t="shared" si="93"/>
        <v>0</v>
      </c>
      <c r="AY123" s="35">
        <f t="shared" si="93"/>
        <v>0</v>
      </c>
      <c r="BA123" s="35">
        <f t="shared" si="94"/>
        <v>0</v>
      </c>
      <c r="BB123" s="35">
        <f t="shared" si="94"/>
        <v>0</v>
      </c>
      <c r="BC123" s="35">
        <f t="shared" si="94"/>
        <v>0</v>
      </c>
      <c r="BD123" s="35">
        <f t="shared" si="94"/>
        <v>0</v>
      </c>
      <c r="BE123" s="35">
        <f t="shared" si="94"/>
        <v>0</v>
      </c>
      <c r="BF123" s="35">
        <f t="shared" si="94"/>
        <v>0</v>
      </c>
      <c r="BH123" s="47">
        <f t="shared" si="85"/>
        <v>0</v>
      </c>
      <c r="BI123" s="6"/>
    </row>
    <row r="124" ht="15" spans="1:61">
      <c r="A124" s="45" t="s">
        <v>10706</v>
      </c>
      <c r="B124" s="33">
        <f t="shared" si="56"/>
        <v>0</v>
      </c>
      <c r="C124" s="41" t="s">
        <v>10707</v>
      </c>
      <c r="D124" s="96">
        <f t="shared" si="57"/>
        <v>0</v>
      </c>
      <c r="E124" s="35">
        <f t="shared" si="58"/>
        <v>0</v>
      </c>
      <c r="F124" s="46">
        <f t="shared" si="59"/>
        <v>0</v>
      </c>
      <c r="G124" s="107">
        <f t="shared" si="60"/>
        <v>0</v>
      </c>
      <c r="H124" s="97">
        <f t="shared" si="80"/>
        <v>0</v>
      </c>
      <c r="I124" s="97">
        <f t="shared" si="81"/>
        <v>0</v>
      </c>
      <c r="J124" s="97">
        <f t="shared" si="82"/>
        <v>0</v>
      </c>
      <c r="K124" s="42">
        <v>0</v>
      </c>
      <c r="L124" s="35">
        <f t="shared" si="86"/>
        <v>0</v>
      </c>
      <c r="M124" s="35">
        <f t="shared" si="86"/>
        <v>0</v>
      </c>
      <c r="N124" s="97">
        <f t="shared" si="83"/>
        <v>0</v>
      </c>
      <c r="O124" s="35">
        <f t="shared" si="87"/>
        <v>0</v>
      </c>
      <c r="P124" s="35">
        <f t="shared" si="87"/>
        <v>0</v>
      </c>
      <c r="Q124" s="35">
        <f t="shared" si="87"/>
        <v>0</v>
      </c>
      <c r="R124" s="96">
        <f t="shared" si="61"/>
        <v>0</v>
      </c>
      <c r="S124" s="35">
        <f t="shared" si="65"/>
        <v>0</v>
      </c>
      <c r="T124" s="28">
        <f t="shared" si="62"/>
        <v>0</v>
      </c>
      <c r="U124" s="28">
        <f t="shared" si="63"/>
        <v>0</v>
      </c>
      <c r="V124" s="51">
        <v>0</v>
      </c>
      <c r="W124" s="51">
        <v>0</v>
      </c>
      <c r="X124" s="51">
        <v>0</v>
      </c>
      <c r="Y124" s="44">
        <f t="shared" si="84"/>
        <v>0</v>
      </c>
      <c r="Z124" s="35">
        <f t="shared" si="64"/>
        <v>0</v>
      </c>
      <c r="AA124" s="35">
        <f t="shared" si="66"/>
        <v>0</v>
      </c>
      <c r="AB124" s="42">
        <v>0</v>
      </c>
      <c r="AC124" s="35">
        <f t="shared" si="67"/>
        <v>0</v>
      </c>
      <c r="AD124" s="35">
        <f t="shared" si="88"/>
        <v>0</v>
      </c>
      <c r="AE124" s="35">
        <f t="shared" si="88"/>
        <v>0</v>
      </c>
      <c r="AF124" s="35">
        <f t="shared" si="88"/>
        <v>0</v>
      </c>
      <c r="AH124" s="35">
        <f t="shared" si="92"/>
        <v>0</v>
      </c>
      <c r="AI124" s="35">
        <f t="shared" si="92"/>
        <v>0</v>
      </c>
      <c r="AJ124" s="35">
        <f t="shared" si="92"/>
        <v>0</v>
      </c>
      <c r="AK124" s="35">
        <f t="shared" si="92"/>
        <v>0</v>
      </c>
      <c r="AL124" s="35">
        <f t="shared" si="92"/>
        <v>0</v>
      </c>
      <c r="AM124" s="35">
        <f t="shared" si="92"/>
        <v>0</v>
      </c>
      <c r="AN124" s="35">
        <f t="shared" si="92"/>
        <v>0</v>
      </c>
      <c r="AO124" s="35">
        <f t="shared" si="92"/>
        <v>0</v>
      </c>
      <c r="AP124" s="35">
        <f t="shared" si="92"/>
        <v>0</v>
      </c>
      <c r="AQ124" s="35">
        <f t="shared" si="92"/>
        <v>0</v>
      </c>
      <c r="AR124" s="35">
        <f t="shared" si="93"/>
        <v>0</v>
      </c>
      <c r="AS124" s="35">
        <f t="shared" si="93"/>
        <v>0</v>
      </c>
      <c r="AT124" s="35">
        <f t="shared" si="93"/>
        <v>0</v>
      </c>
      <c r="AU124" s="35">
        <f t="shared" si="93"/>
        <v>0</v>
      </c>
      <c r="AV124" s="35">
        <f t="shared" si="93"/>
        <v>0</v>
      </c>
      <c r="AW124" s="35">
        <f t="shared" si="93"/>
        <v>0</v>
      </c>
      <c r="AX124" s="35">
        <f t="shared" si="93"/>
        <v>0</v>
      </c>
      <c r="AY124" s="35">
        <f t="shared" si="93"/>
        <v>0</v>
      </c>
      <c r="BA124" s="35">
        <f t="shared" si="94"/>
        <v>0</v>
      </c>
      <c r="BB124" s="35">
        <f t="shared" si="94"/>
        <v>0</v>
      </c>
      <c r="BC124" s="35">
        <f t="shared" si="94"/>
        <v>0</v>
      </c>
      <c r="BD124" s="35">
        <f t="shared" si="94"/>
        <v>0</v>
      </c>
      <c r="BE124" s="35">
        <f t="shared" si="94"/>
        <v>0</v>
      </c>
      <c r="BF124" s="35">
        <f t="shared" si="94"/>
        <v>0</v>
      </c>
      <c r="BH124" s="47">
        <f t="shared" si="85"/>
        <v>0</v>
      </c>
      <c r="BI124" s="18"/>
    </row>
    <row r="125" ht="15" spans="1:61">
      <c r="A125" s="45" t="s">
        <v>10708</v>
      </c>
      <c r="B125" s="33">
        <f t="shared" si="56"/>
        <v>0</v>
      </c>
      <c r="C125" s="41" t="s">
        <v>10709</v>
      </c>
      <c r="D125" s="96">
        <f t="shared" si="57"/>
        <v>0</v>
      </c>
      <c r="E125" s="35">
        <f t="shared" si="58"/>
        <v>0</v>
      </c>
      <c r="F125" s="46">
        <f t="shared" si="59"/>
        <v>0</v>
      </c>
      <c r="G125" s="107">
        <f t="shared" si="60"/>
        <v>0</v>
      </c>
      <c r="H125" s="97">
        <f t="shared" si="80"/>
        <v>0</v>
      </c>
      <c r="I125" s="97">
        <f t="shared" si="81"/>
        <v>0</v>
      </c>
      <c r="J125" s="97">
        <f t="shared" si="82"/>
        <v>0</v>
      </c>
      <c r="K125" s="42">
        <v>0</v>
      </c>
      <c r="L125" s="35">
        <f t="shared" si="86"/>
        <v>0</v>
      </c>
      <c r="M125" s="35">
        <f t="shared" si="86"/>
        <v>0</v>
      </c>
      <c r="N125" s="97">
        <f t="shared" si="83"/>
        <v>0</v>
      </c>
      <c r="O125" s="35">
        <f t="shared" si="87"/>
        <v>0</v>
      </c>
      <c r="P125" s="35">
        <f t="shared" si="87"/>
        <v>0</v>
      </c>
      <c r="Q125" s="35">
        <f t="shared" si="87"/>
        <v>0</v>
      </c>
      <c r="R125" s="96">
        <f t="shared" si="61"/>
        <v>0</v>
      </c>
      <c r="S125" s="35">
        <f t="shared" si="65"/>
        <v>0</v>
      </c>
      <c r="T125" s="28">
        <f t="shared" si="62"/>
        <v>0</v>
      </c>
      <c r="U125" s="28">
        <f t="shared" si="63"/>
        <v>0</v>
      </c>
      <c r="V125" s="51">
        <v>0</v>
      </c>
      <c r="W125" s="51">
        <v>0</v>
      </c>
      <c r="X125" s="51">
        <v>0</v>
      </c>
      <c r="Y125" s="44">
        <f t="shared" si="84"/>
        <v>0</v>
      </c>
      <c r="Z125" s="35">
        <f t="shared" si="64"/>
        <v>0</v>
      </c>
      <c r="AA125" s="35">
        <f t="shared" si="66"/>
        <v>0</v>
      </c>
      <c r="AB125" s="42">
        <v>0</v>
      </c>
      <c r="AC125" s="35">
        <f t="shared" si="67"/>
        <v>0</v>
      </c>
      <c r="AD125" s="35">
        <f t="shared" si="88"/>
        <v>0</v>
      </c>
      <c r="AE125" s="35">
        <f t="shared" si="88"/>
        <v>0</v>
      </c>
      <c r="AF125" s="35">
        <f t="shared" si="88"/>
        <v>0</v>
      </c>
      <c r="AH125" s="35">
        <f t="shared" si="92"/>
        <v>0</v>
      </c>
      <c r="AI125" s="35">
        <f t="shared" si="92"/>
        <v>0</v>
      </c>
      <c r="AJ125" s="35">
        <f t="shared" si="92"/>
        <v>0</v>
      </c>
      <c r="AK125" s="35">
        <f t="shared" si="92"/>
        <v>0</v>
      </c>
      <c r="AL125" s="35">
        <f t="shared" si="92"/>
        <v>0</v>
      </c>
      <c r="AM125" s="35">
        <f t="shared" si="92"/>
        <v>0</v>
      </c>
      <c r="AN125" s="35">
        <f t="shared" si="92"/>
        <v>0</v>
      </c>
      <c r="AO125" s="35">
        <f t="shared" si="92"/>
        <v>0</v>
      </c>
      <c r="AP125" s="35">
        <f t="shared" si="92"/>
        <v>0</v>
      </c>
      <c r="AQ125" s="35">
        <f t="shared" si="92"/>
        <v>0</v>
      </c>
      <c r="AR125" s="35">
        <f t="shared" si="93"/>
        <v>0</v>
      </c>
      <c r="AS125" s="35">
        <f t="shared" si="93"/>
        <v>0</v>
      </c>
      <c r="AT125" s="35">
        <f t="shared" si="93"/>
        <v>0</v>
      </c>
      <c r="AU125" s="35">
        <f t="shared" si="93"/>
        <v>0</v>
      </c>
      <c r="AV125" s="35">
        <f t="shared" si="93"/>
        <v>0</v>
      </c>
      <c r="AW125" s="35">
        <f t="shared" si="93"/>
        <v>0</v>
      </c>
      <c r="AX125" s="35">
        <f t="shared" si="93"/>
        <v>0</v>
      </c>
      <c r="AY125" s="35">
        <f t="shared" si="93"/>
        <v>0</v>
      </c>
      <c r="BA125" s="35">
        <f t="shared" si="94"/>
        <v>0</v>
      </c>
      <c r="BB125" s="35">
        <f t="shared" si="94"/>
        <v>0</v>
      </c>
      <c r="BC125" s="35">
        <f t="shared" si="94"/>
        <v>0</v>
      </c>
      <c r="BD125" s="35">
        <f t="shared" si="94"/>
        <v>0</v>
      </c>
      <c r="BE125" s="35">
        <f t="shared" si="94"/>
        <v>0</v>
      </c>
      <c r="BF125" s="35">
        <f t="shared" si="94"/>
        <v>0</v>
      </c>
      <c r="BH125" s="47">
        <f t="shared" si="85"/>
        <v>0</v>
      </c>
      <c r="BI125" s="18"/>
    </row>
    <row r="126" ht="15" spans="1:61">
      <c r="A126" s="45" t="s">
        <v>10710</v>
      </c>
      <c r="B126" s="33">
        <f t="shared" si="56"/>
        <v>0</v>
      </c>
      <c r="C126" s="41" t="s">
        <v>10711</v>
      </c>
      <c r="D126" s="96">
        <f t="shared" si="57"/>
        <v>0</v>
      </c>
      <c r="E126" s="35">
        <f t="shared" si="58"/>
        <v>0</v>
      </c>
      <c r="F126" s="46">
        <f t="shared" si="59"/>
        <v>0</v>
      </c>
      <c r="G126" s="107">
        <f t="shared" si="60"/>
        <v>0</v>
      </c>
      <c r="H126" s="97">
        <f t="shared" si="80"/>
        <v>0</v>
      </c>
      <c r="I126" s="97">
        <f t="shared" si="81"/>
        <v>0</v>
      </c>
      <c r="J126" s="97">
        <f t="shared" si="82"/>
        <v>0</v>
      </c>
      <c r="K126" s="42">
        <v>0</v>
      </c>
      <c r="L126" s="35">
        <f t="shared" si="86"/>
        <v>0</v>
      </c>
      <c r="M126" s="35">
        <f t="shared" si="86"/>
        <v>0</v>
      </c>
      <c r="N126" s="97">
        <f t="shared" si="83"/>
        <v>0</v>
      </c>
      <c r="O126" s="35">
        <f t="shared" si="87"/>
        <v>0</v>
      </c>
      <c r="P126" s="35">
        <f t="shared" si="87"/>
        <v>0</v>
      </c>
      <c r="Q126" s="35">
        <f t="shared" si="87"/>
        <v>0</v>
      </c>
      <c r="R126" s="96">
        <f t="shared" si="61"/>
        <v>0</v>
      </c>
      <c r="S126" s="35">
        <f t="shared" si="65"/>
        <v>0</v>
      </c>
      <c r="T126" s="28">
        <f t="shared" si="62"/>
        <v>0</v>
      </c>
      <c r="U126" s="28">
        <f t="shared" si="63"/>
        <v>0</v>
      </c>
      <c r="V126" s="51">
        <v>0</v>
      </c>
      <c r="W126" s="51">
        <v>0</v>
      </c>
      <c r="X126" s="51">
        <v>0</v>
      </c>
      <c r="Y126" s="44">
        <f t="shared" si="84"/>
        <v>0</v>
      </c>
      <c r="Z126" s="35">
        <f t="shared" si="64"/>
        <v>0</v>
      </c>
      <c r="AA126" s="35">
        <f t="shared" si="66"/>
        <v>0</v>
      </c>
      <c r="AB126" s="42">
        <v>0</v>
      </c>
      <c r="AC126" s="35">
        <f t="shared" si="67"/>
        <v>0</v>
      </c>
      <c r="AD126" s="35">
        <f t="shared" si="88"/>
        <v>0</v>
      </c>
      <c r="AE126" s="35">
        <f t="shared" si="88"/>
        <v>0</v>
      </c>
      <c r="AF126" s="35">
        <f t="shared" si="88"/>
        <v>0</v>
      </c>
      <c r="AH126" s="35">
        <f t="shared" si="92"/>
        <v>0</v>
      </c>
      <c r="AI126" s="35">
        <f t="shared" si="92"/>
        <v>0</v>
      </c>
      <c r="AJ126" s="35">
        <f t="shared" si="92"/>
        <v>0</v>
      </c>
      <c r="AK126" s="35">
        <f t="shared" si="92"/>
        <v>0</v>
      </c>
      <c r="AL126" s="35">
        <f t="shared" si="92"/>
        <v>0</v>
      </c>
      <c r="AM126" s="35">
        <f t="shared" si="92"/>
        <v>0</v>
      </c>
      <c r="AN126" s="35">
        <f t="shared" si="92"/>
        <v>0</v>
      </c>
      <c r="AO126" s="35">
        <f t="shared" si="92"/>
        <v>0</v>
      </c>
      <c r="AP126" s="35">
        <f t="shared" si="92"/>
        <v>0</v>
      </c>
      <c r="AQ126" s="35">
        <f t="shared" si="92"/>
        <v>0</v>
      </c>
      <c r="AR126" s="35">
        <f t="shared" si="93"/>
        <v>0</v>
      </c>
      <c r="AS126" s="35">
        <f t="shared" si="93"/>
        <v>0</v>
      </c>
      <c r="AT126" s="35">
        <f t="shared" si="93"/>
        <v>0</v>
      </c>
      <c r="AU126" s="35">
        <f t="shared" si="93"/>
        <v>0</v>
      </c>
      <c r="AV126" s="35">
        <f t="shared" si="93"/>
        <v>0</v>
      </c>
      <c r="AW126" s="35">
        <f t="shared" si="93"/>
        <v>0</v>
      </c>
      <c r="AX126" s="35">
        <f t="shared" si="93"/>
        <v>0</v>
      </c>
      <c r="AY126" s="35">
        <f t="shared" si="93"/>
        <v>0</v>
      </c>
      <c r="BA126" s="35">
        <f t="shared" si="94"/>
        <v>0</v>
      </c>
      <c r="BB126" s="35">
        <f t="shared" si="94"/>
        <v>0</v>
      </c>
      <c r="BC126" s="35">
        <f t="shared" si="94"/>
        <v>0</v>
      </c>
      <c r="BD126" s="35">
        <f t="shared" si="94"/>
        <v>0</v>
      </c>
      <c r="BE126" s="35">
        <f t="shared" si="94"/>
        <v>0</v>
      </c>
      <c r="BF126" s="35">
        <f t="shared" si="94"/>
        <v>0</v>
      </c>
      <c r="BH126" s="47">
        <f t="shared" si="85"/>
        <v>0</v>
      </c>
      <c r="BI126" s="6"/>
    </row>
    <row r="127" ht="15" spans="1:61">
      <c r="A127" s="45" t="s">
        <v>10712</v>
      </c>
      <c r="B127" s="33">
        <f t="shared" si="56"/>
        <v>0</v>
      </c>
      <c r="C127" s="41" t="s">
        <v>10713</v>
      </c>
      <c r="D127" s="96">
        <f t="shared" si="57"/>
        <v>0</v>
      </c>
      <c r="E127" s="35">
        <f t="shared" si="58"/>
        <v>0</v>
      </c>
      <c r="F127" s="46">
        <f t="shared" si="59"/>
        <v>0</v>
      </c>
      <c r="G127" s="107">
        <f t="shared" si="60"/>
        <v>0</v>
      </c>
      <c r="H127" s="97">
        <f t="shared" si="80"/>
        <v>0</v>
      </c>
      <c r="I127" s="97">
        <f t="shared" si="81"/>
        <v>0</v>
      </c>
      <c r="J127" s="97">
        <f t="shared" si="82"/>
        <v>0</v>
      </c>
      <c r="K127" s="42">
        <v>0</v>
      </c>
      <c r="L127" s="35">
        <f t="shared" si="86"/>
        <v>0</v>
      </c>
      <c r="M127" s="35">
        <f t="shared" si="86"/>
        <v>0</v>
      </c>
      <c r="N127" s="97">
        <f t="shared" si="83"/>
        <v>0</v>
      </c>
      <c r="O127" s="35">
        <f t="shared" si="87"/>
        <v>0</v>
      </c>
      <c r="P127" s="35">
        <f t="shared" si="87"/>
        <v>0</v>
      </c>
      <c r="Q127" s="35">
        <f t="shared" si="87"/>
        <v>0</v>
      </c>
      <c r="R127" s="96">
        <f t="shared" si="61"/>
        <v>0</v>
      </c>
      <c r="S127" s="35">
        <f t="shared" si="65"/>
        <v>0</v>
      </c>
      <c r="T127" s="28">
        <f t="shared" si="62"/>
        <v>0</v>
      </c>
      <c r="U127" s="28">
        <f t="shared" si="63"/>
        <v>0</v>
      </c>
      <c r="V127" s="51">
        <v>0</v>
      </c>
      <c r="W127" s="51">
        <v>0</v>
      </c>
      <c r="X127" s="51">
        <v>0</v>
      </c>
      <c r="Y127" s="44">
        <f t="shared" si="84"/>
        <v>0</v>
      </c>
      <c r="Z127" s="35">
        <f t="shared" si="64"/>
        <v>0</v>
      </c>
      <c r="AA127" s="35">
        <f t="shared" si="66"/>
        <v>0</v>
      </c>
      <c r="AB127" s="42">
        <v>0</v>
      </c>
      <c r="AC127" s="35">
        <f t="shared" si="67"/>
        <v>0</v>
      </c>
      <c r="AD127" s="35">
        <f t="shared" si="88"/>
        <v>0</v>
      </c>
      <c r="AE127" s="35">
        <f t="shared" si="88"/>
        <v>0</v>
      </c>
      <c r="AF127" s="35">
        <f t="shared" si="88"/>
        <v>0</v>
      </c>
      <c r="AH127" s="35">
        <f t="shared" si="92"/>
        <v>0</v>
      </c>
      <c r="AI127" s="35">
        <f t="shared" si="92"/>
        <v>0</v>
      </c>
      <c r="AJ127" s="35">
        <f t="shared" si="92"/>
        <v>0</v>
      </c>
      <c r="AK127" s="35">
        <f t="shared" si="92"/>
        <v>0</v>
      </c>
      <c r="AL127" s="35">
        <f t="shared" si="92"/>
        <v>0</v>
      </c>
      <c r="AM127" s="35">
        <f t="shared" si="92"/>
        <v>0</v>
      </c>
      <c r="AN127" s="35">
        <f t="shared" si="92"/>
        <v>0</v>
      </c>
      <c r="AO127" s="35">
        <f t="shared" si="92"/>
        <v>0</v>
      </c>
      <c r="AP127" s="35">
        <f t="shared" si="92"/>
        <v>0</v>
      </c>
      <c r="AQ127" s="35">
        <f t="shared" si="92"/>
        <v>0</v>
      </c>
      <c r="AR127" s="35">
        <f t="shared" si="93"/>
        <v>0</v>
      </c>
      <c r="AS127" s="35">
        <f t="shared" si="93"/>
        <v>0</v>
      </c>
      <c r="AT127" s="35">
        <f t="shared" si="93"/>
        <v>0</v>
      </c>
      <c r="AU127" s="35">
        <f t="shared" si="93"/>
        <v>0</v>
      </c>
      <c r="AV127" s="35">
        <f t="shared" si="93"/>
        <v>0</v>
      </c>
      <c r="AW127" s="35">
        <f t="shared" si="93"/>
        <v>0</v>
      </c>
      <c r="AX127" s="35">
        <f t="shared" si="93"/>
        <v>0</v>
      </c>
      <c r="AY127" s="35">
        <f t="shared" si="93"/>
        <v>0</v>
      </c>
      <c r="BA127" s="35">
        <f t="shared" si="94"/>
        <v>0</v>
      </c>
      <c r="BB127" s="35">
        <f t="shared" si="94"/>
        <v>0</v>
      </c>
      <c r="BC127" s="35">
        <f t="shared" si="94"/>
        <v>0</v>
      </c>
      <c r="BD127" s="35">
        <f t="shared" si="94"/>
        <v>0</v>
      </c>
      <c r="BE127" s="35">
        <f t="shared" si="94"/>
        <v>0</v>
      </c>
      <c r="BF127" s="35">
        <f t="shared" si="94"/>
        <v>0</v>
      </c>
      <c r="BH127" s="47">
        <f t="shared" si="85"/>
        <v>0</v>
      </c>
      <c r="BI127" s="6"/>
    </row>
    <row r="128" ht="15" spans="1:61">
      <c r="A128" s="45" t="s">
        <v>10714</v>
      </c>
      <c r="B128" s="33">
        <f t="shared" si="56"/>
        <v>0</v>
      </c>
      <c r="C128" s="41" t="s">
        <v>10715</v>
      </c>
      <c r="D128" s="96">
        <f t="shared" si="57"/>
        <v>0</v>
      </c>
      <c r="E128" s="35">
        <f t="shared" si="58"/>
        <v>0</v>
      </c>
      <c r="F128" s="46">
        <f t="shared" si="59"/>
        <v>0</v>
      </c>
      <c r="G128" s="107">
        <f t="shared" si="60"/>
        <v>0</v>
      </c>
      <c r="H128" s="97">
        <f t="shared" si="80"/>
        <v>0</v>
      </c>
      <c r="I128" s="97">
        <f t="shared" si="81"/>
        <v>0</v>
      </c>
      <c r="J128" s="97">
        <f t="shared" si="82"/>
        <v>0</v>
      </c>
      <c r="K128" s="42">
        <v>0</v>
      </c>
      <c r="L128" s="35">
        <f t="shared" ref="L128:M147" si="95">SUMPRODUCT(L$374:L$599*(LEFT($A$374:$A$599,LEN($A128))=$A128))</f>
        <v>0</v>
      </c>
      <c r="M128" s="35">
        <f t="shared" si="95"/>
        <v>0</v>
      </c>
      <c r="N128" s="97">
        <f t="shared" si="83"/>
        <v>0</v>
      </c>
      <c r="O128" s="35">
        <f t="shared" ref="O128:Q147" si="96">SUMPRODUCT(O$374:O$599*(LEFT($A$374:$A$599,LEN($A128))=$A128))</f>
        <v>0</v>
      </c>
      <c r="P128" s="35">
        <f t="shared" si="96"/>
        <v>0</v>
      </c>
      <c r="Q128" s="35">
        <f t="shared" si="96"/>
        <v>0</v>
      </c>
      <c r="R128" s="96">
        <f t="shared" si="61"/>
        <v>0</v>
      </c>
      <c r="S128" s="35">
        <f t="shared" si="65"/>
        <v>0</v>
      </c>
      <c r="T128" s="28">
        <f t="shared" si="62"/>
        <v>0</v>
      </c>
      <c r="U128" s="28">
        <f t="shared" si="63"/>
        <v>0</v>
      </c>
      <c r="V128" s="51">
        <v>0</v>
      </c>
      <c r="W128" s="51">
        <v>0</v>
      </c>
      <c r="X128" s="51">
        <v>0</v>
      </c>
      <c r="Y128" s="44">
        <f t="shared" si="84"/>
        <v>0</v>
      </c>
      <c r="Z128" s="35">
        <f t="shared" si="64"/>
        <v>0</v>
      </c>
      <c r="AA128" s="35">
        <f t="shared" si="66"/>
        <v>0</v>
      </c>
      <c r="AB128" s="42">
        <v>0</v>
      </c>
      <c r="AC128" s="35">
        <f t="shared" si="67"/>
        <v>0</v>
      </c>
      <c r="AD128" s="35">
        <f t="shared" ref="AD128:AF147" si="97">SUMPRODUCT(AD$374:AD$599*(LEFT($A$374:$A$599,LEN($A128))=$A128))</f>
        <v>0</v>
      </c>
      <c r="AE128" s="35">
        <f t="shared" si="97"/>
        <v>0</v>
      </c>
      <c r="AF128" s="35">
        <f t="shared" si="97"/>
        <v>0</v>
      </c>
      <c r="AH128" s="35">
        <f t="shared" ref="AH128:AQ137" si="98">SUMPRODUCT(AH$374:AH$599*(LEFT($A$374:$A$599,LEN($A128))=$A128))</f>
        <v>0</v>
      </c>
      <c r="AI128" s="35">
        <f t="shared" si="98"/>
        <v>0</v>
      </c>
      <c r="AJ128" s="35">
        <f t="shared" si="98"/>
        <v>0</v>
      </c>
      <c r="AK128" s="35">
        <f t="shared" si="98"/>
        <v>0</v>
      </c>
      <c r="AL128" s="35">
        <f t="shared" si="98"/>
        <v>0</v>
      </c>
      <c r="AM128" s="35">
        <f t="shared" si="98"/>
        <v>0</v>
      </c>
      <c r="AN128" s="35">
        <f t="shared" si="98"/>
        <v>0</v>
      </c>
      <c r="AO128" s="35">
        <f t="shared" si="98"/>
        <v>0</v>
      </c>
      <c r="AP128" s="35">
        <f t="shared" si="98"/>
        <v>0</v>
      </c>
      <c r="AQ128" s="35">
        <f t="shared" si="98"/>
        <v>0</v>
      </c>
      <c r="AR128" s="35">
        <f t="shared" ref="AR128:AY137" si="99">SUMPRODUCT(AR$374:AR$599*(LEFT($A$374:$A$599,LEN($A128))=$A128))</f>
        <v>0</v>
      </c>
      <c r="AS128" s="35">
        <f t="shared" si="99"/>
        <v>0</v>
      </c>
      <c r="AT128" s="35">
        <f t="shared" si="99"/>
        <v>0</v>
      </c>
      <c r="AU128" s="35">
        <f t="shared" si="99"/>
        <v>0</v>
      </c>
      <c r="AV128" s="35">
        <f t="shared" si="99"/>
        <v>0</v>
      </c>
      <c r="AW128" s="35">
        <f t="shared" si="99"/>
        <v>0</v>
      </c>
      <c r="AX128" s="35">
        <f t="shared" si="99"/>
        <v>0</v>
      </c>
      <c r="AY128" s="35">
        <f t="shared" si="99"/>
        <v>0</v>
      </c>
      <c r="BA128" s="35">
        <f t="shared" ref="BA128:BF137" si="100">SUMPRODUCT(BA$374:BA$599*(LEFT($A$374:$A$599,LEN($A128))=$A128))</f>
        <v>0</v>
      </c>
      <c r="BB128" s="35">
        <f t="shared" si="100"/>
        <v>0</v>
      </c>
      <c r="BC128" s="35">
        <f t="shared" si="100"/>
        <v>0</v>
      </c>
      <c r="BD128" s="35">
        <f t="shared" si="100"/>
        <v>0</v>
      </c>
      <c r="BE128" s="35">
        <f t="shared" si="100"/>
        <v>0</v>
      </c>
      <c r="BF128" s="35">
        <f t="shared" si="100"/>
        <v>0</v>
      </c>
      <c r="BH128" s="47">
        <f t="shared" si="85"/>
        <v>0</v>
      </c>
      <c r="BI128" s="18"/>
    </row>
    <row r="129" ht="15" spans="1:61">
      <c r="A129" s="45" t="s">
        <v>10716</v>
      </c>
      <c r="B129" s="33">
        <f t="shared" si="56"/>
        <v>0</v>
      </c>
      <c r="C129" s="41" t="s">
        <v>10717</v>
      </c>
      <c r="D129" s="96">
        <f t="shared" si="57"/>
        <v>0</v>
      </c>
      <c r="E129" s="35">
        <f t="shared" si="58"/>
        <v>0</v>
      </c>
      <c r="F129" s="46">
        <f t="shared" si="59"/>
        <v>0</v>
      </c>
      <c r="G129" s="107">
        <f t="shared" si="60"/>
        <v>0</v>
      </c>
      <c r="H129" s="97">
        <f t="shared" si="80"/>
        <v>0</v>
      </c>
      <c r="I129" s="97">
        <f t="shared" si="81"/>
        <v>0</v>
      </c>
      <c r="J129" s="97">
        <f t="shared" si="82"/>
        <v>0</v>
      </c>
      <c r="K129" s="42">
        <v>0</v>
      </c>
      <c r="L129" s="35">
        <f t="shared" si="95"/>
        <v>0</v>
      </c>
      <c r="M129" s="35">
        <f t="shared" si="95"/>
        <v>0</v>
      </c>
      <c r="N129" s="97">
        <f t="shared" si="83"/>
        <v>0</v>
      </c>
      <c r="O129" s="35">
        <f t="shared" si="96"/>
        <v>0</v>
      </c>
      <c r="P129" s="35">
        <f t="shared" si="96"/>
        <v>0</v>
      </c>
      <c r="Q129" s="35">
        <f t="shared" si="96"/>
        <v>0</v>
      </c>
      <c r="R129" s="96">
        <f t="shared" si="61"/>
        <v>0</v>
      </c>
      <c r="S129" s="35">
        <f t="shared" si="65"/>
        <v>0</v>
      </c>
      <c r="T129" s="28">
        <f t="shared" si="62"/>
        <v>0</v>
      </c>
      <c r="U129" s="28">
        <f t="shared" si="63"/>
        <v>0</v>
      </c>
      <c r="V129" s="51">
        <v>0</v>
      </c>
      <c r="W129" s="51">
        <v>0</v>
      </c>
      <c r="X129" s="51">
        <v>0</v>
      </c>
      <c r="Y129" s="44">
        <f t="shared" si="84"/>
        <v>0</v>
      </c>
      <c r="Z129" s="35">
        <f t="shared" si="64"/>
        <v>0</v>
      </c>
      <c r="AA129" s="35">
        <f t="shared" si="66"/>
        <v>0</v>
      </c>
      <c r="AB129" s="42">
        <v>0</v>
      </c>
      <c r="AC129" s="35">
        <f t="shared" si="67"/>
        <v>0</v>
      </c>
      <c r="AD129" s="35">
        <f t="shared" si="97"/>
        <v>0</v>
      </c>
      <c r="AE129" s="35">
        <f t="shared" si="97"/>
        <v>0</v>
      </c>
      <c r="AF129" s="35">
        <f t="shared" si="97"/>
        <v>0</v>
      </c>
      <c r="AH129" s="35">
        <f t="shared" si="98"/>
        <v>0</v>
      </c>
      <c r="AI129" s="35">
        <f t="shared" si="98"/>
        <v>0</v>
      </c>
      <c r="AJ129" s="35">
        <f t="shared" si="98"/>
        <v>0</v>
      </c>
      <c r="AK129" s="35">
        <f t="shared" si="98"/>
        <v>0</v>
      </c>
      <c r="AL129" s="35">
        <f t="shared" si="98"/>
        <v>0</v>
      </c>
      <c r="AM129" s="35">
        <f t="shared" si="98"/>
        <v>0</v>
      </c>
      <c r="AN129" s="35">
        <f t="shared" si="98"/>
        <v>0</v>
      </c>
      <c r="AO129" s="35">
        <f t="shared" si="98"/>
        <v>0</v>
      </c>
      <c r="AP129" s="35">
        <f t="shared" si="98"/>
        <v>0</v>
      </c>
      <c r="AQ129" s="35">
        <f t="shared" si="98"/>
        <v>0</v>
      </c>
      <c r="AR129" s="35">
        <f t="shared" si="99"/>
        <v>0</v>
      </c>
      <c r="AS129" s="35">
        <f t="shared" si="99"/>
        <v>0</v>
      </c>
      <c r="AT129" s="35">
        <f t="shared" si="99"/>
        <v>0</v>
      </c>
      <c r="AU129" s="35">
        <f t="shared" si="99"/>
        <v>0</v>
      </c>
      <c r="AV129" s="35">
        <f t="shared" si="99"/>
        <v>0</v>
      </c>
      <c r="AW129" s="35">
        <f t="shared" si="99"/>
        <v>0</v>
      </c>
      <c r="AX129" s="35">
        <f t="shared" si="99"/>
        <v>0</v>
      </c>
      <c r="AY129" s="35">
        <f t="shared" si="99"/>
        <v>0</v>
      </c>
      <c r="BA129" s="35">
        <f t="shared" si="100"/>
        <v>0</v>
      </c>
      <c r="BB129" s="35">
        <f t="shared" si="100"/>
        <v>0</v>
      </c>
      <c r="BC129" s="35">
        <f t="shared" si="100"/>
        <v>0</v>
      </c>
      <c r="BD129" s="35">
        <f t="shared" si="100"/>
        <v>0</v>
      </c>
      <c r="BE129" s="35">
        <f t="shared" si="100"/>
        <v>0</v>
      </c>
      <c r="BF129" s="35">
        <f t="shared" si="100"/>
        <v>0</v>
      </c>
      <c r="BH129" s="47">
        <f t="shared" si="85"/>
        <v>0</v>
      </c>
      <c r="BI129" s="18"/>
    </row>
    <row r="130" ht="15" spans="1:61">
      <c r="A130" s="45" t="s">
        <v>10718</v>
      </c>
      <c r="B130" s="33">
        <f t="shared" si="56"/>
        <v>0</v>
      </c>
      <c r="C130" s="41" t="s">
        <v>10719</v>
      </c>
      <c r="D130" s="96">
        <f t="shared" si="57"/>
        <v>0</v>
      </c>
      <c r="E130" s="35">
        <f t="shared" si="58"/>
        <v>0</v>
      </c>
      <c r="F130" s="46">
        <f t="shared" si="59"/>
        <v>0</v>
      </c>
      <c r="G130" s="107">
        <f t="shared" si="60"/>
        <v>0</v>
      </c>
      <c r="H130" s="97">
        <f t="shared" si="80"/>
        <v>0</v>
      </c>
      <c r="I130" s="97">
        <f t="shared" si="81"/>
        <v>0</v>
      </c>
      <c r="J130" s="97">
        <f t="shared" si="82"/>
        <v>0</v>
      </c>
      <c r="K130" s="42">
        <v>0</v>
      </c>
      <c r="L130" s="35">
        <f t="shared" si="95"/>
        <v>0</v>
      </c>
      <c r="M130" s="35">
        <f t="shared" si="95"/>
        <v>0</v>
      </c>
      <c r="N130" s="97">
        <f t="shared" si="83"/>
        <v>0</v>
      </c>
      <c r="O130" s="35">
        <f t="shared" si="96"/>
        <v>0</v>
      </c>
      <c r="P130" s="35">
        <f t="shared" si="96"/>
        <v>0</v>
      </c>
      <c r="Q130" s="35">
        <f t="shared" si="96"/>
        <v>0</v>
      </c>
      <c r="R130" s="96">
        <f t="shared" si="61"/>
        <v>0</v>
      </c>
      <c r="S130" s="35">
        <f t="shared" si="65"/>
        <v>0</v>
      </c>
      <c r="T130" s="28">
        <f t="shared" si="62"/>
        <v>0</v>
      </c>
      <c r="U130" s="28">
        <f t="shared" si="63"/>
        <v>0</v>
      </c>
      <c r="V130" s="51">
        <v>0</v>
      </c>
      <c r="W130" s="51">
        <v>0</v>
      </c>
      <c r="X130" s="51">
        <v>0</v>
      </c>
      <c r="Y130" s="44">
        <f t="shared" si="84"/>
        <v>0</v>
      </c>
      <c r="Z130" s="35">
        <f t="shared" si="64"/>
        <v>0</v>
      </c>
      <c r="AA130" s="35">
        <f t="shared" si="66"/>
        <v>0</v>
      </c>
      <c r="AB130" s="42">
        <v>0</v>
      </c>
      <c r="AC130" s="35">
        <f t="shared" si="67"/>
        <v>0</v>
      </c>
      <c r="AD130" s="35">
        <f t="shared" si="97"/>
        <v>0</v>
      </c>
      <c r="AE130" s="35">
        <f t="shared" si="97"/>
        <v>0</v>
      </c>
      <c r="AF130" s="35">
        <f t="shared" si="97"/>
        <v>0</v>
      </c>
      <c r="AH130" s="35">
        <f t="shared" si="98"/>
        <v>0</v>
      </c>
      <c r="AI130" s="35">
        <f t="shared" si="98"/>
        <v>0</v>
      </c>
      <c r="AJ130" s="35">
        <f t="shared" si="98"/>
        <v>0</v>
      </c>
      <c r="AK130" s="35">
        <f t="shared" si="98"/>
        <v>0</v>
      </c>
      <c r="AL130" s="35">
        <f t="shared" si="98"/>
        <v>0</v>
      </c>
      <c r="AM130" s="35">
        <f t="shared" si="98"/>
        <v>0</v>
      </c>
      <c r="AN130" s="35">
        <f t="shared" si="98"/>
        <v>0</v>
      </c>
      <c r="AO130" s="35">
        <f t="shared" si="98"/>
        <v>0</v>
      </c>
      <c r="AP130" s="35">
        <f t="shared" si="98"/>
        <v>0</v>
      </c>
      <c r="AQ130" s="35">
        <f t="shared" si="98"/>
        <v>0</v>
      </c>
      <c r="AR130" s="35">
        <f t="shared" si="99"/>
        <v>0</v>
      </c>
      <c r="AS130" s="35">
        <f t="shared" si="99"/>
        <v>0</v>
      </c>
      <c r="AT130" s="35">
        <f t="shared" si="99"/>
        <v>0</v>
      </c>
      <c r="AU130" s="35">
        <f t="shared" si="99"/>
        <v>0</v>
      </c>
      <c r="AV130" s="35">
        <f t="shared" si="99"/>
        <v>0</v>
      </c>
      <c r="AW130" s="35">
        <f t="shared" si="99"/>
        <v>0</v>
      </c>
      <c r="AX130" s="35">
        <f t="shared" si="99"/>
        <v>0</v>
      </c>
      <c r="AY130" s="35">
        <f t="shared" si="99"/>
        <v>0</v>
      </c>
      <c r="BA130" s="35">
        <f t="shared" si="100"/>
        <v>0</v>
      </c>
      <c r="BB130" s="35">
        <f t="shared" si="100"/>
        <v>0</v>
      </c>
      <c r="BC130" s="35">
        <f t="shared" si="100"/>
        <v>0</v>
      </c>
      <c r="BD130" s="35">
        <f t="shared" si="100"/>
        <v>0</v>
      </c>
      <c r="BE130" s="35">
        <f t="shared" si="100"/>
        <v>0</v>
      </c>
      <c r="BF130" s="35">
        <f t="shared" si="100"/>
        <v>0</v>
      </c>
      <c r="BH130" s="47">
        <f t="shared" si="85"/>
        <v>0</v>
      </c>
      <c r="BI130" s="6"/>
    </row>
    <row r="131" ht="15" spans="1:61">
      <c r="A131" s="45" t="s">
        <v>10720</v>
      </c>
      <c r="B131" s="33">
        <f t="shared" si="56"/>
        <v>0</v>
      </c>
      <c r="C131" s="41" t="s">
        <v>10721</v>
      </c>
      <c r="D131" s="96">
        <f t="shared" si="57"/>
        <v>0</v>
      </c>
      <c r="E131" s="35">
        <f t="shared" si="58"/>
        <v>0</v>
      </c>
      <c r="F131" s="46">
        <f t="shared" si="59"/>
        <v>0</v>
      </c>
      <c r="G131" s="107">
        <f t="shared" si="60"/>
        <v>0</v>
      </c>
      <c r="H131" s="97">
        <f t="shared" si="80"/>
        <v>0</v>
      </c>
      <c r="I131" s="97">
        <f t="shared" si="81"/>
        <v>0</v>
      </c>
      <c r="J131" s="97">
        <f t="shared" si="82"/>
        <v>0</v>
      </c>
      <c r="K131" s="42">
        <v>0</v>
      </c>
      <c r="L131" s="35">
        <f t="shared" si="95"/>
        <v>0</v>
      </c>
      <c r="M131" s="35">
        <f t="shared" si="95"/>
        <v>0</v>
      </c>
      <c r="N131" s="97">
        <f t="shared" si="83"/>
        <v>0</v>
      </c>
      <c r="O131" s="35">
        <f t="shared" si="96"/>
        <v>0</v>
      </c>
      <c r="P131" s="35">
        <f t="shared" si="96"/>
        <v>0</v>
      </c>
      <c r="Q131" s="35">
        <f t="shared" si="96"/>
        <v>0</v>
      </c>
      <c r="R131" s="96">
        <f t="shared" si="61"/>
        <v>0</v>
      </c>
      <c r="S131" s="35">
        <f t="shared" si="65"/>
        <v>0</v>
      </c>
      <c r="T131" s="28">
        <f t="shared" si="62"/>
        <v>0</v>
      </c>
      <c r="U131" s="28">
        <f t="shared" si="63"/>
        <v>0</v>
      </c>
      <c r="V131" s="51">
        <v>0</v>
      </c>
      <c r="W131" s="51">
        <v>0</v>
      </c>
      <c r="X131" s="51">
        <v>0</v>
      </c>
      <c r="Y131" s="44">
        <f t="shared" si="84"/>
        <v>0</v>
      </c>
      <c r="Z131" s="35">
        <f t="shared" si="64"/>
        <v>0</v>
      </c>
      <c r="AA131" s="35">
        <f t="shared" si="66"/>
        <v>0</v>
      </c>
      <c r="AB131" s="42">
        <v>0</v>
      </c>
      <c r="AC131" s="35">
        <f t="shared" si="67"/>
        <v>0</v>
      </c>
      <c r="AD131" s="35">
        <f t="shared" si="97"/>
        <v>0</v>
      </c>
      <c r="AE131" s="35">
        <f t="shared" si="97"/>
        <v>0</v>
      </c>
      <c r="AF131" s="35">
        <f t="shared" si="97"/>
        <v>0</v>
      </c>
      <c r="AH131" s="35">
        <f t="shared" si="98"/>
        <v>0</v>
      </c>
      <c r="AI131" s="35">
        <f t="shared" si="98"/>
        <v>0</v>
      </c>
      <c r="AJ131" s="35">
        <f t="shared" si="98"/>
        <v>0</v>
      </c>
      <c r="AK131" s="35">
        <f t="shared" si="98"/>
        <v>0</v>
      </c>
      <c r="AL131" s="35">
        <f t="shared" si="98"/>
        <v>0</v>
      </c>
      <c r="AM131" s="35">
        <f t="shared" si="98"/>
        <v>0</v>
      </c>
      <c r="AN131" s="35">
        <f t="shared" si="98"/>
        <v>0</v>
      </c>
      <c r="AO131" s="35">
        <f t="shared" si="98"/>
        <v>0</v>
      </c>
      <c r="AP131" s="35">
        <f t="shared" si="98"/>
        <v>0</v>
      </c>
      <c r="AQ131" s="35">
        <f t="shared" si="98"/>
        <v>0</v>
      </c>
      <c r="AR131" s="35">
        <f t="shared" si="99"/>
        <v>0</v>
      </c>
      <c r="AS131" s="35">
        <f t="shared" si="99"/>
        <v>0</v>
      </c>
      <c r="AT131" s="35">
        <f t="shared" si="99"/>
        <v>0</v>
      </c>
      <c r="AU131" s="35">
        <f t="shared" si="99"/>
        <v>0</v>
      </c>
      <c r="AV131" s="35">
        <f t="shared" si="99"/>
        <v>0</v>
      </c>
      <c r="AW131" s="35">
        <f t="shared" si="99"/>
        <v>0</v>
      </c>
      <c r="AX131" s="35">
        <f t="shared" si="99"/>
        <v>0</v>
      </c>
      <c r="AY131" s="35">
        <f t="shared" si="99"/>
        <v>0</v>
      </c>
      <c r="BA131" s="35">
        <f t="shared" si="100"/>
        <v>0</v>
      </c>
      <c r="BB131" s="35">
        <f t="shared" si="100"/>
        <v>0</v>
      </c>
      <c r="BC131" s="35">
        <f t="shared" si="100"/>
        <v>0</v>
      </c>
      <c r="BD131" s="35">
        <f t="shared" si="100"/>
        <v>0</v>
      </c>
      <c r="BE131" s="35">
        <f t="shared" si="100"/>
        <v>0</v>
      </c>
      <c r="BF131" s="35">
        <f t="shared" si="100"/>
        <v>0</v>
      </c>
      <c r="BH131" s="47">
        <f t="shared" si="85"/>
        <v>0</v>
      </c>
      <c r="BI131" s="6"/>
    </row>
    <row r="132" ht="15" spans="1:61">
      <c r="A132" s="45" t="s">
        <v>10722</v>
      </c>
      <c r="B132" s="33">
        <f t="shared" si="56"/>
        <v>0</v>
      </c>
      <c r="C132" s="41" t="s">
        <v>10723</v>
      </c>
      <c r="D132" s="96">
        <f t="shared" si="57"/>
        <v>0</v>
      </c>
      <c r="E132" s="35">
        <f t="shared" si="58"/>
        <v>0</v>
      </c>
      <c r="F132" s="46">
        <f t="shared" si="59"/>
        <v>0</v>
      </c>
      <c r="G132" s="107">
        <f t="shared" si="60"/>
        <v>0</v>
      </c>
      <c r="H132" s="97">
        <f t="shared" si="80"/>
        <v>0</v>
      </c>
      <c r="I132" s="97">
        <f t="shared" si="81"/>
        <v>0</v>
      </c>
      <c r="J132" s="97">
        <f t="shared" si="82"/>
        <v>0</v>
      </c>
      <c r="K132" s="42">
        <v>0</v>
      </c>
      <c r="L132" s="35">
        <f t="shared" si="95"/>
        <v>0</v>
      </c>
      <c r="M132" s="35">
        <f t="shared" si="95"/>
        <v>0</v>
      </c>
      <c r="N132" s="97">
        <f t="shared" si="83"/>
        <v>0</v>
      </c>
      <c r="O132" s="35">
        <f t="shared" si="96"/>
        <v>0</v>
      </c>
      <c r="P132" s="35">
        <f t="shared" si="96"/>
        <v>0</v>
      </c>
      <c r="Q132" s="35">
        <f t="shared" si="96"/>
        <v>0</v>
      </c>
      <c r="R132" s="96">
        <f t="shared" si="61"/>
        <v>0</v>
      </c>
      <c r="S132" s="35">
        <f t="shared" si="65"/>
        <v>0</v>
      </c>
      <c r="T132" s="28">
        <f t="shared" si="62"/>
        <v>0</v>
      </c>
      <c r="U132" s="28">
        <f t="shared" si="63"/>
        <v>0</v>
      </c>
      <c r="V132" s="51">
        <v>0</v>
      </c>
      <c r="W132" s="51">
        <v>0</v>
      </c>
      <c r="X132" s="51">
        <v>0</v>
      </c>
      <c r="Y132" s="44">
        <f t="shared" si="84"/>
        <v>0</v>
      </c>
      <c r="Z132" s="35">
        <f t="shared" si="64"/>
        <v>0</v>
      </c>
      <c r="AA132" s="35">
        <f t="shared" si="66"/>
        <v>0</v>
      </c>
      <c r="AB132" s="42">
        <v>0</v>
      </c>
      <c r="AC132" s="35">
        <f t="shared" si="67"/>
        <v>0</v>
      </c>
      <c r="AD132" s="35">
        <f t="shared" si="97"/>
        <v>0</v>
      </c>
      <c r="AE132" s="35">
        <f t="shared" si="97"/>
        <v>0</v>
      </c>
      <c r="AF132" s="35">
        <f t="shared" si="97"/>
        <v>0</v>
      </c>
      <c r="AH132" s="35">
        <f t="shared" si="98"/>
        <v>0</v>
      </c>
      <c r="AI132" s="35">
        <f t="shared" si="98"/>
        <v>0</v>
      </c>
      <c r="AJ132" s="35">
        <f t="shared" si="98"/>
        <v>0</v>
      </c>
      <c r="AK132" s="35">
        <f t="shared" si="98"/>
        <v>0</v>
      </c>
      <c r="AL132" s="35">
        <f t="shared" si="98"/>
        <v>0</v>
      </c>
      <c r="AM132" s="35">
        <f t="shared" si="98"/>
        <v>0</v>
      </c>
      <c r="AN132" s="35">
        <f t="shared" si="98"/>
        <v>0</v>
      </c>
      <c r="AO132" s="35">
        <f t="shared" si="98"/>
        <v>0</v>
      </c>
      <c r="AP132" s="35">
        <f t="shared" si="98"/>
        <v>0</v>
      </c>
      <c r="AQ132" s="35">
        <f t="shared" si="98"/>
        <v>0</v>
      </c>
      <c r="AR132" s="35">
        <f t="shared" si="99"/>
        <v>0</v>
      </c>
      <c r="AS132" s="35">
        <f t="shared" si="99"/>
        <v>0</v>
      </c>
      <c r="AT132" s="35">
        <f t="shared" si="99"/>
        <v>0</v>
      </c>
      <c r="AU132" s="35">
        <f t="shared" si="99"/>
        <v>0</v>
      </c>
      <c r="AV132" s="35">
        <f t="shared" si="99"/>
        <v>0</v>
      </c>
      <c r="AW132" s="35">
        <f t="shared" si="99"/>
        <v>0</v>
      </c>
      <c r="AX132" s="35">
        <f t="shared" si="99"/>
        <v>0</v>
      </c>
      <c r="AY132" s="35">
        <f t="shared" si="99"/>
        <v>0</v>
      </c>
      <c r="BA132" s="35">
        <f t="shared" si="100"/>
        <v>0</v>
      </c>
      <c r="BB132" s="35">
        <f t="shared" si="100"/>
        <v>0</v>
      </c>
      <c r="BC132" s="35">
        <f t="shared" si="100"/>
        <v>0</v>
      </c>
      <c r="BD132" s="35">
        <f t="shared" si="100"/>
        <v>0</v>
      </c>
      <c r="BE132" s="35">
        <f t="shared" si="100"/>
        <v>0</v>
      </c>
      <c r="BF132" s="35">
        <f t="shared" si="100"/>
        <v>0</v>
      </c>
      <c r="BH132" s="47">
        <f t="shared" si="85"/>
        <v>0</v>
      </c>
      <c r="BI132" s="18"/>
    </row>
    <row r="133" ht="15" spans="1:61">
      <c r="A133" s="45" t="s">
        <v>10724</v>
      </c>
      <c r="B133" s="33">
        <f t="shared" si="56"/>
        <v>0</v>
      </c>
      <c r="C133" s="41" t="s">
        <v>10725</v>
      </c>
      <c r="D133" s="96">
        <f t="shared" si="57"/>
        <v>0</v>
      </c>
      <c r="E133" s="35">
        <f t="shared" si="58"/>
        <v>0</v>
      </c>
      <c r="F133" s="46">
        <f t="shared" si="59"/>
        <v>0</v>
      </c>
      <c r="G133" s="107">
        <f t="shared" si="60"/>
        <v>0</v>
      </c>
      <c r="H133" s="97">
        <f t="shared" si="80"/>
        <v>0</v>
      </c>
      <c r="I133" s="97">
        <f t="shared" si="81"/>
        <v>0</v>
      </c>
      <c r="J133" s="97">
        <f t="shared" si="82"/>
        <v>0</v>
      </c>
      <c r="K133" s="42">
        <v>0</v>
      </c>
      <c r="L133" s="35">
        <f t="shared" si="95"/>
        <v>0</v>
      </c>
      <c r="M133" s="35">
        <f t="shared" si="95"/>
        <v>0</v>
      </c>
      <c r="N133" s="97">
        <f t="shared" si="83"/>
        <v>0</v>
      </c>
      <c r="O133" s="35">
        <f t="shared" si="96"/>
        <v>0</v>
      </c>
      <c r="P133" s="35">
        <f t="shared" si="96"/>
        <v>0</v>
      </c>
      <c r="Q133" s="35">
        <f t="shared" si="96"/>
        <v>0</v>
      </c>
      <c r="R133" s="96">
        <f t="shared" si="61"/>
        <v>0</v>
      </c>
      <c r="S133" s="35">
        <f t="shared" si="65"/>
        <v>0</v>
      </c>
      <c r="T133" s="28">
        <f t="shared" si="62"/>
        <v>0</v>
      </c>
      <c r="U133" s="28">
        <f t="shared" si="63"/>
        <v>0</v>
      </c>
      <c r="V133" s="51">
        <v>0</v>
      </c>
      <c r="W133" s="51">
        <v>0</v>
      </c>
      <c r="X133" s="51">
        <v>0</v>
      </c>
      <c r="Y133" s="44">
        <f t="shared" si="84"/>
        <v>0</v>
      </c>
      <c r="Z133" s="35">
        <f t="shared" si="64"/>
        <v>0</v>
      </c>
      <c r="AA133" s="35">
        <f t="shared" si="66"/>
        <v>0</v>
      </c>
      <c r="AB133" s="42">
        <v>0</v>
      </c>
      <c r="AC133" s="35">
        <f t="shared" si="67"/>
        <v>0</v>
      </c>
      <c r="AD133" s="35">
        <f t="shared" si="97"/>
        <v>0</v>
      </c>
      <c r="AE133" s="35">
        <f t="shared" si="97"/>
        <v>0</v>
      </c>
      <c r="AF133" s="35">
        <f t="shared" si="97"/>
        <v>0</v>
      </c>
      <c r="AH133" s="35">
        <f t="shared" si="98"/>
        <v>0</v>
      </c>
      <c r="AI133" s="35">
        <f t="shared" si="98"/>
        <v>0</v>
      </c>
      <c r="AJ133" s="35">
        <f t="shared" si="98"/>
        <v>0</v>
      </c>
      <c r="AK133" s="35">
        <f t="shared" si="98"/>
        <v>0</v>
      </c>
      <c r="AL133" s="35">
        <f t="shared" si="98"/>
        <v>0</v>
      </c>
      <c r="AM133" s="35">
        <f t="shared" si="98"/>
        <v>0</v>
      </c>
      <c r="AN133" s="35">
        <f t="shared" si="98"/>
        <v>0</v>
      </c>
      <c r="AO133" s="35">
        <f t="shared" si="98"/>
        <v>0</v>
      </c>
      <c r="AP133" s="35">
        <f t="shared" si="98"/>
        <v>0</v>
      </c>
      <c r="AQ133" s="35">
        <f t="shared" si="98"/>
        <v>0</v>
      </c>
      <c r="AR133" s="35">
        <f t="shared" si="99"/>
        <v>0</v>
      </c>
      <c r="AS133" s="35">
        <f t="shared" si="99"/>
        <v>0</v>
      </c>
      <c r="AT133" s="35">
        <f t="shared" si="99"/>
        <v>0</v>
      </c>
      <c r="AU133" s="35">
        <f t="shared" si="99"/>
        <v>0</v>
      </c>
      <c r="AV133" s="35">
        <f t="shared" si="99"/>
        <v>0</v>
      </c>
      <c r="AW133" s="35">
        <f t="shared" si="99"/>
        <v>0</v>
      </c>
      <c r="AX133" s="35">
        <f t="shared" si="99"/>
        <v>0</v>
      </c>
      <c r="AY133" s="35">
        <f t="shared" si="99"/>
        <v>0</v>
      </c>
      <c r="BA133" s="35">
        <f t="shared" si="100"/>
        <v>0</v>
      </c>
      <c r="BB133" s="35">
        <f t="shared" si="100"/>
        <v>0</v>
      </c>
      <c r="BC133" s="35">
        <f t="shared" si="100"/>
        <v>0</v>
      </c>
      <c r="BD133" s="35">
        <f t="shared" si="100"/>
        <v>0</v>
      </c>
      <c r="BE133" s="35">
        <f t="shared" si="100"/>
        <v>0</v>
      </c>
      <c r="BF133" s="35">
        <f t="shared" si="100"/>
        <v>0</v>
      </c>
      <c r="BH133" s="47">
        <f t="shared" si="85"/>
        <v>0</v>
      </c>
      <c r="BI133" s="18"/>
    </row>
    <row r="134" ht="15" spans="1:61">
      <c r="A134" s="45" t="s">
        <v>10726</v>
      </c>
      <c r="B134" s="33">
        <f t="shared" si="56"/>
        <v>0</v>
      </c>
      <c r="C134" s="41" t="s">
        <v>10727</v>
      </c>
      <c r="D134" s="96">
        <f t="shared" si="57"/>
        <v>0</v>
      </c>
      <c r="E134" s="35">
        <f t="shared" si="58"/>
        <v>0</v>
      </c>
      <c r="F134" s="46">
        <f t="shared" si="59"/>
        <v>0</v>
      </c>
      <c r="G134" s="107">
        <f t="shared" si="60"/>
        <v>0</v>
      </c>
      <c r="H134" s="97">
        <f t="shared" si="80"/>
        <v>0</v>
      </c>
      <c r="I134" s="97">
        <f t="shared" si="81"/>
        <v>0</v>
      </c>
      <c r="J134" s="97">
        <f t="shared" si="82"/>
        <v>0</v>
      </c>
      <c r="K134" s="42">
        <v>0</v>
      </c>
      <c r="L134" s="35">
        <f t="shared" si="95"/>
        <v>0</v>
      </c>
      <c r="M134" s="35">
        <f t="shared" si="95"/>
        <v>0</v>
      </c>
      <c r="N134" s="97">
        <f t="shared" si="83"/>
        <v>0</v>
      </c>
      <c r="O134" s="35">
        <f t="shared" si="96"/>
        <v>0</v>
      </c>
      <c r="P134" s="35">
        <f t="shared" si="96"/>
        <v>0</v>
      </c>
      <c r="Q134" s="35">
        <f t="shared" si="96"/>
        <v>0</v>
      </c>
      <c r="R134" s="96">
        <f t="shared" si="61"/>
        <v>0</v>
      </c>
      <c r="S134" s="35">
        <f t="shared" si="65"/>
        <v>0</v>
      </c>
      <c r="T134" s="28">
        <f t="shared" si="62"/>
        <v>0</v>
      </c>
      <c r="U134" s="28">
        <f t="shared" si="63"/>
        <v>0</v>
      </c>
      <c r="V134" s="51">
        <v>0</v>
      </c>
      <c r="W134" s="51">
        <v>0</v>
      </c>
      <c r="X134" s="51">
        <v>0</v>
      </c>
      <c r="Y134" s="44">
        <f t="shared" si="84"/>
        <v>0</v>
      </c>
      <c r="Z134" s="35">
        <f t="shared" si="64"/>
        <v>0</v>
      </c>
      <c r="AA134" s="35">
        <f t="shared" si="66"/>
        <v>0</v>
      </c>
      <c r="AB134" s="42">
        <v>0</v>
      </c>
      <c r="AC134" s="35">
        <f t="shared" si="67"/>
        <v>0</v>
      </c>
      <c r="AD134" s="35">
        <f t="shared" si="97"/>
        <v>0</v>
      </c>
      <c r="AE134" s="35">
        <f t="shared" si="97"/>
        <v>0</v>
      </c>
      <c r="AF134" s="35">
        <f t="shared" si="97"/>
        <v>0</v>
      </c>
      <c r="AH134" s="35">
        <f t="shared" si="98"/>
        <v>0</v>
      </c>
      <c r="AI134" s="35">
        <f t="shared" si="98"/>
        <v>0</v>
      </c>
      <c r="AJ134" s="35">
        <f t="shared" si="98"/>
        <v>0</v>
      </c>
      <c r="AK134" s="35">
        <f t="shared" si="98"/>
        <v>0</v>
      </c>
      <c r="AL134" s="35">
        <f t="shared" si="98"/>
        <v>0</v>
      </c>
      <c r="AM134" s="35">
        <f t="shared" si="98"/>
        <v>0</v>
      </c>
      <c r="AN134" s="35">
        <f t="shared" si="98"/>
        <v>0</v>
      </c>
      <c r="AO134" s="35">
        <f t="shared" si="98"/>
        <v>0</v>
      </c>
      <c r="AP134" s="35">
        <f t="shared" si="98"/>
        <v>0</v>
      </c>
      <c r="AQ134" s="35">
        <f t="shared" si="98"/>
        <v>0</v>
      </c>
      <c r="AR134" s="35">
        <f t="shared" si="99"/>
        <v>0</v>
      </c>
      <c r="AS134" s="35">
        <f t="shared" si="99"/>
        <v>0</v>
      </c>
      <c r="AT134" s="35">
        <f t="shared" si="99"/>
        <v>0</v>
      </c>
      <c r="AU134" s="35">
        <f t="shared" si="99"/>
        <v>0</v>
      </c>
      <c r="AV134" s="35">
        <f t="shared" si="99"/>
        <v>0</v>
      </c>
      <c r="AW134" s="35">
        <f t="shared" si="99"/>
        <v>0</v>
      </c>
      <c r="AX134" s="35">
        <f t="shared" si="99"/>
        <v>0</v>
      </c>
      <c r="AY134" s="35">
        <f t="shared" si="99"/>
        <v>0</v>
      </c>
      <c r="BA134" s="35">
        <f t="shared" si="100"/>
        <v>0</v>
      </c>
      <c r="BB134" s="35">
        <f t="shared" si="100"/>
        <v>0</v>
      </c>
      <c r="BC134" s="35">
        <f t="shared" si="100"/>
        <v>0</v>
      </c>
      <c r="BD134" s="35">
        <f t="shared" si="100"/>
        <v>0</v>
      </c>
      <c r="BE134" s="35">
        <f t="shared" si="100"/>
        <v>0</v>
      </c>
      <c r="BF134" s="35">
        <f t="shared" si="100"/>
        <v>0</v>
      </c>
      <c r="BH134" s="47">
        <f t="shared" si="85"/>
        <v>0</v>
      </c>
      <c r="BI134" s="6"/>
    </row>
    <row r="135" ht="15" spans="1:61">
      <c r="A135" s="45" t="s">
        <v>10728</v>
      </c>
      <c r="B135" s="33">
        <f t="shared" si="56"/>
        <v>0</v>
      </c>
      <c r="C135" s="41" t="s">
        <v>10729</v>
      </c>
      <c r="D135" s="96">
        <f t="shared" si="57"/>
        <v>0</v>
      </c>
      <c r="E135" s="35">
        <f t="shared" si="58"/>
        <v>0</v>
      </c>
      <c r="F135" s="46">
        <f t="shared" si="59"/>
        <v>0</v>
      </c>
      <c r="G135" s="107">
        <f t="shared" si="60"/>
        <v>0</v>
      </c>
      <c r="H135" s="97">
        <f t="shared" si="80"/>
        <v>0</v>
      </c>
      <c r="I135" s="97">
        <f t="shared" si="81"/>
        <v>0</v>
      </c>
      <c r="J135" s="97">
        <f t="shared" si="82"/>
        <v>0</v>
      </c>
      <c r="K135" s="38">
        <v>0</v>
      </c>
      <c r="L135" s="35">
        <f t="shared" si="95"/>
        <v>0</v>
      </c>
      <c r="M135" s="35">
        <f t="shared" si="95"/>
        <v>0</v>
      </c>
      <c r="N135" s="97">
        <f t="shared" si="83"/>
        <v>0</v>
      </c>
      <c r="O135" s="35">
        <f t="shared" si="96"/>
        <v>0</v>
      </c>
      <c r="P135" s="35">
        <f t="shared" si="96"/>
        <v>0</v>
      </c>
      <c r="Q135" s="35">
        <f t="shared" si="96"/>
        <v>0</v>
      </c>
      <c r="R135" s="96">
        <f t="shared" si="61"/>
        <v>0</v>
      </c>
      <c r="S135" s="35">
        <f t="shared" si="65"/>
        <v>0</v>
      </c>
      <c r="T135" s="28">
        <f t="shared" si="62"/>
        <v>0</v>
      </c>
      <c r="U135" s="28">
        <f t="shared" si="63"/>
        <v>0</v>
      </c>
      <c r="V135" s="51">
        <v>0</v>
      </c>
      <c r="W135" s="51">
        <v>0</v>
      </c>
      <c r="X135" s="51">
        <v>0</v>
      </c>
      <c r="Y135" s="44">
        <f t="shared" si="84"/>
        <v>0</v>
      </c>
      <c r="Z135" s="35">
        <f t="shared" si="64"/>
        <v>0</v>
      </c>
      <c r="AA135" s="35">
        <f t="shared" si="66"/>
        <v>0</v>
      </c>
      <c r="AB135" s="42">
        <v>0</v>
      </c>
      <c r="AC135" s="35">
        <f t="shared" si="67"/>
        <v>0</v>
      </c>
      <c r="AD135" s="35">
        <f t="shared" si="97"/>
        <v>0</v>
      </c>
      <c r="AE135" s="35">
        <f t="shared" si="97"/>
        <v>0</v>
      </c>
      <c r="AF135" s="35">
        <f t="shared" si="97"/>
        <v>0</v>
      </c>
      <c r="AH135" s="35">
        <f t="shared" si="98"/>
        <v>0</v>
      </c>
      <c r="AI135" s="35">
        <f t="shared" si="98"/>
        <v>0</v>
      </c>
      <c r="AJ135" s="35">
        <f t="shared" si="98"/>
        <v>0</v>
      </c>
      <c r="AK135" s="35">
        <f t="shared" si="98"/>
        <v>0</v>
      </c>
      <c r="AL135" s="35">
        <f t="shared" si="98"/>
        <v>0</v>
      </c>
      <c r="AM135" s="35">
        <f t="shared" si="98"/>
        <v>0</v>
      </c>
      <c r="AN135" s="35">
        <f t="shared" si="98"/>
        <v>0</v>
      </c>
      <c r="AO135" s="35">
        <f t="shared" si="98"/>
        <v>0</v>
      </c>
      <c r="AP135" s="35">
        <f t="shared" si="98"/>
        <v>0</v>
      </c>
      <c r="AQ135" s="35">
        <f t="shared" si="98"/>
        <v>0</v>
      </c>
      <c r="AR135" s="35">
        <f t="shared" si="99"/>
        <v>0</v>
      </c>
      <c r="AS135" s="35">
        <f t="shared" si="99"/>
        <v>0</v>
      </c>
      <c r="AT135" s="35">
        <f t="shared" si="99"/>
        <v>0</v>
      </c>
      <c r="AU135" s="35">
        <f t="shared" si="99"/>
        <v>0</v>
      </c>
      <c r="AV135" s="35">
        <f t="shared" si="99"/>
        <v>0</v>
      </c>
      <c r="AW135" s="35">
        <f t="shared" si="99"/>
        <v>0</v>
      </c>
      <c r="AX135" s="35">
        <f t="shared" si="99"/>
        <v>0</v>
      </c>
      <c r="AY135" s="35">
        <f t="shared" si="99"/>
        <v>0</v>
      </c>
      <c r="BA135" s="35">
        <f t="shared" si="100"/>
        <v>0</v>
      </c>
      <c r="BB135" s="35">
        <f t="shared" si="100"/>
        <v>0</v>
      </c>
      <c r="BC135" s="35">
        <f t="shared" si="100"/>
        <v>0</v>
      </c>
      <c r="BD135" s="35">
        <f t="shared" si="100"/>
        <v>0</v>
      </c>
      <c r="BE135" s="35">
        <f t="shared" si="100"/>
        <v>0</v>
      </c>
      <c r="BF135" s="35">
        <f t="shared" si="100"/>
        <v>0</v>
      </c>
      <c r="BH135" s="47">
        <f t="shared" si="85"/>
        <v>0</v>
      </c>
      <c r="BI135" s="6"/>
    </row>
    <row r="136" ht="15" spans="1:61">
      <c r="A136" s="45" t="s">
        <v>10730</v>
      </c>
      <c r="B136" s="33">
        <f t="shared" ref="B136:B199" si="101">D136-R136</f>
        <v>0</v>
      </c>
      <c r="C136" s="41" t="s">
        <v>10731</v>
      </c>
      <c r="D136" s="96">
        <f t="shared" ref="D136:D199" si="102">SUM(E136:F136,Q136)</f>
        <v>0</v>
      </c>
      <c r="E136" s="35">
        <f t="shared" ref="E136:E199" si="103">SUMPRODUCT(E$374:E$599*(LEFT($A$374:$A$599,LEN($A136))=$A136))</f>
        <v>0</v>
      </c>
      <c r="F136" s="46">
        <f t="shared" ref="F136:F199" si="104">SUM(G136,K136:P136)</f>
        <v>0</v>
      </c>
      <c r="G136" s="107">
        <f t="shared" ref="G136:G199" si="105">SUM(H136:J136)</f>
        <v>0</v>
      </c>
      <c r="H136" s="97">
        <f t="shared" si="80"/>
        <v>0</v>
      </c>
      <c r="I136" s="97">
        <f t="shared" si="81"/>
        <v>0</v>
      </c>
      <c r="J136" s="97">
        <f t="shared" si="82"/>
        <v>0</v>
      </c>
      <c r="K136" s="42">
        <v>0</v>
      </c>
      <c r="L136" s="35">
        <f t="shared" si="95"/>
        <v>0</v>
      </c>
      <c r="M136" s="35">
        <f t="shared" si="95"/>
        <v>0</v>
      </c>
      <c r="N136" s="97">
        <f t="shared" si="83"/>
        <v>0</v>
      </c>
      <c r="O136" s="35">
        <f t="shared" si="96"/>
        <v>0</v>
      </c>
      <c r="P136" s="35">
        <f t="shared" si="96"/>
        <v>0</v>
      </c>
      <c r="Q136" s="35">
        <f t="shared" si="96"/>
        <v>0</v>
      </c>
      <c r="R136" s="96">
        <f t="shared" ref="R136:R199" si="106">SUM(S136:T136,AF136)</f>
        <v>0</v>
      </c>
      <c r="S136" s="35">
        <f t="shared" si="65"/>
        <v>0</v>
      </c>
      <c r="T136" s="28">
        <f t="shared" ref="T136:T199" si="107">SUM(V136:AE136)</f>
        <v>0</v>
      </c>
      <c r="U136" s="28">
        <f t="shared" ref="U136:U199" si="108">SUM(V136:X136)</f>
        <v>0</v>
      </c>
      <c r="V136" s="51">
        <v>0</v>
      </c>
      <c r="W136" s="51">
        <v>0</v>
      </c>
      <c r="X136" s="51">
        <v>0</v>
      </c>
      <c r="Y136" s="44">
        <f t="shared" si="84"/>
        <v>0</v>
      </c>
      <c r="Z136" s="35">
        <f t="shared" ref="Z136:Z199" si="109">SUMPRODUCT(Z$374:Z$599*(LEFT($A$374:$A$599,LEN($A136))=$A136))</f>
        <v>0</v>
      </c>
      <c r="AA136" s="35">
        <f t="shared" si="66"/>
        <v>0</v>
      </c>
      <c r="AB136" s="42">
        <v>0</v>
      </c>
      <c r="AC136" s="35">
        <f t="shared" si="67"/>
        <v>0</v>
      </c>
      <c r="AD136" s="35">
        <f t="shared" si="97"/>
        <v>0</v>
      </c>
      <c r="AE136" s="35">
        <f t="shared" si="97"/>
        <v>0</v>
      </c>
      <c r="AF136" s="35">
        <f t="shared" si="97"/>
        <v>0</v>
      </c>
      <c r="AH136" s="35">
        <f t="shared" si="98"/>
        <v>0</v>
      </c>
      <c r="AI136" s="35">
        <f t="shared" si="98"/>
        <v>0</v>
      </c>
      <c r="AJ136" s="35">
        <f t="shared" si="98"/>
        <v>0</v>
      </c>
      <c r="AK136" s="35">
        <f t="shared" si="98"/>
        <v>0</v>
      </c>
      <c r="AL136" s="35">
        <f t="shared" si="98"/>
        <v>0</v>
      </c>
      <c r="AM136" s="35">
        <f t="shared" si="98"/>
        <v>0</v>
      </c>
      <c r="AN136" s="35">
        <f t="shared" si="98"/>
        <v>0</v>
      </c>
      <c r="AO136" s="35">
        <f t="shared" si="98"/>
        <v>0</v>
      </c>
      <c r="AP136" s="35">
        <f t="shared" si="98"/>
        <v>0</v>
      </c>
      <c r="AQ136" s="35">
        <f t="shared" si="98"/>
        <v>0</v>
      </c>
      <c r="AR136" s="35">
        <f t="shared" si="99"/>
        <v>0</v>
      </c>
      <c r="AS136" s="35">
        <f t="shared" si="99"/>
        <v>0</v>
      </c>
      <c r="AT136" s="35">
        <f t="shared" si="99"/>
        <v>0</v>
      </c>
      <c r="AU136" s="35">
        <f t="shared" si="99"/>
        <v>0</v>
      </c>
      <c r="AV136" s="35">
        <f t="shared" si="99"/>
        <v>0</v>
      </c>
      <c r="AW136" s="35">
        <f t="shared" si="99"/>
        <v>0</v>
      </c>
      <c r="AX136" s="35">
        <f t="shared" si="99"/>
        <v>0</v>
      </c>
      <c r="AY136" s="35">
        <f t="shared" si="99"/>
        <v>0</v>
      </c>
      <c r="BA136" s="35">
        <f t="shared" si="100"/>
        <v>0</v>
      </c>
      <c r="BB136" s="35">
        <f t="shared" si="100"/>
        <v>0</v>
      </c>
      <c r="BC136" s="35">
        <f t="shared" si="100"/>
        <v>0</v>
      </c>
      <c r="BD136" s="35">
        <f t="shared" si="100"/>
        <v>0</v>
      </c>
      <c r="BE136" s="35">
        <f t="shared" si="100"/>
        <v>0</v>
      </c>
      <c r="BF136" s="35">
        <f t="shared" si="100"/>
        <v>0</v>
      </c>
      <c r="BH136" s="47">
        <f t="shared" si="85"/>
        <v>0</v>
      </c>
      <c r="BI136" s="18"/>
    </row>
    <row r="137" ht="15" spans="1:61">
      <c r="A137" s="45" t="s">
        <v>10732</v>
      </c>
      <c r="B137" s="33">
        <f t="shared" si="101"/>
        <v>0</v>
      </c>
      <c r="C137" s="41" t="s">
        <v>10733</v>
      </c>
      <c r="D137" s="96">
        <f t="shared" si="102"/>
        <v>0</v>
      </c>
      <c r="E137" s="35">
        <f t="shared" si="103"/>
        <v>0</v>
      </c>
      <c r="F137" s="46">
        <f t="shared" si="104"/>
        <v>0</v>
      </c>
      <c r="G137" s="107">
        <f t="shared" si="105"/>
        <v>0</v>
      </c>
      <c r="H137" s="97">
        <f t="shared" si="80"/>
        <v>0</v>
      </c>
      <c r="I137" s="97">
        <f t="shared" si="81"/>
        <v>0</v>
      </c>
      <c r="J137" s="97">
        <f t="shared" si="82"/>
        <v>0</v>
      </c>
      <c r="K137" s="42">
        <v>0</v>
      </c>
      <c r="L137" s="35">
        <f t="shared" si="95"/>
        <v>0</v>
      </c>
      <c r="M137" s="35">
        <f t="shared" si="95"/>
        <v>0</v>
      </c>
      <c r="N137" s="97">
        <f t="shared" si="83"/>
        <v>0</v>
      </c>
      <c r="O137" s="35">
        <f t="shared" si="96"/>
        <v>0</v>
      </c>
      <c r="P137" s="35">
        <f t="shared" si="96"/>
        <v>0</v>
      </c>
      <c r="Q137" s="35">
        <f t="shared" si="96"/>
        <v>0</v>
      </c>
      <c r="R137" s="96">
        <f t="shared" si="106"/>
        <v>0</v>
      </c>
      <c r="S137" s="35">
        <f t="shared" ref="S137:S200" si="110">SUMPRODUCT(S$374:S$599*(LEFT($A$374:$A$599,LEN($A137))=$A137))+MIN(0,SUMPRODUCT(($AA$374:$AA$599+$AC$374:$AC$599)*(LEFT($A$374:$A$599,LEN($A137))=$A137))+BH137)</f>
        <v>0</v>
      </c>
      <c r="T137" s="28">
        <f t="shared" si="107"/>
        <v>0</v>
      </c>
      <c r="U137" s="28">
        <f t="shared" si="108"/>
        <v>0</v>
      </c>
      <c r="V137" s="51">
        <v>0</v>
      </c>
      <c r="W137" s="51">
        <v>0</v>
      </c>
      <c r="X137" s="51">
        <v>0</v>
      </c>
      <c r="Y137" s="44">
        <f t="shared" si="84"/>
        <v>0</v>
      </c>
      <c r="Z137" s="35">
        <f t="shared" si="109"/>
        <v>0</v>
      </c>
      <c r="AA137" s="35">
        <f t="shared" ref="AA137:AA200" si="111">MAX(SUMPRODUCT(AA$374:AA$599*(LEFT($A$374:$A$599,LEN($A137))=$A137))+MIN(BH137,0),0)</f>
        <v>0</v>
      </c>
      <c r="AB137" s="42">
        <v>0</v>
      </c>
      <c r="AC137" s="35">
        <f t="shared" ref="AC137:AC200" si="112">MAX(SUMPRODUCT(AC$374:AC$599*(LEFT($A$374:$A$599,LEN($A137))=$A137))+MAX(BH137,0)+MIN(SUMPRODUCT($AA$374:$AA$599*(LEFT($A$374:$A$599,LEN($A137))=$A137))+BH137,0),0)</f>
        <v>0</v>
      </c>
      <c r="AD137" s="35">
        <f t="shared" si="97"/>
        <v>0</v>
      </c>
      <c r="AE137" s="35">
        <f t="shared" si="97"/>
        <v>0</v>
      </c>
      <c r="AF137" s="35">
        <f t="shared" si="97"/>
        <v>0</v>
      </c>
      <c r="AH137" s="35">
        <f t="shared" si="98"/>
        <v>0</v>
      </c>
      <c r="AI137" s="35">
        <f t="shared" si="98"/>
        <v>0</v>
      </c>
      <c r="AJ137" s="35">
        <f t="shared" si="98"/>
        <v>0</v>
      </c>
      <c r="AK137" s="35">
        <f t="shared" si="98"/>
        <v>0</v>
      </c>
      <c r="AL137" s="35">
        <f t="shared" si="98"/>
        <v>0</v>
      </c>
      <c r="AM137" s="35">
        <f t="shared" si="98"/>
        <v>0</v>
      </c>
      <c r="AN137" s="35">
        <f t="shared" si="98"/>
        <v>0</v>
      </c>
      <c r="AO137" s="35">
        <f t="shared" si="98"/>
        <v>0</v>
      </c>
      <c r="AP137" s="35">
        <f t="shared" si="98"/>
        <v>0</v>
      </c>
      <c r="AQ137" s="35">
        <f t="shared" si="98"/>
        <v>0</v>
      </c>
      <c r="AR137" s="35">
        <f t="shared" si="99"/>
        <v>0</v>
      </c>
      <c r="AS137" s="35">
        <f t="shared" si="99"/>
        <v>0</v>
      </c>
      <c r="AT137" s="35">
        <f t="shared" si="99"/>
        <v>0</v>
      </c>
      <c r="AU137" s="35">
        <f t="shared" si="99"/>
        <v>0</v>
      </c>
      <c r="AV137" s="35">
        <f t="shared" si="99"/>
        <v>0</v>
      </c>
      <c r="AW137" s="35">
        <f t="shared" si="99"/>
        <v>0</v>
      </c>
      <c r="AX137" s="35">
        <f t="shared" si="99"/>
        <v>0</v>
      </c>
      <c r="AY137" s="35">
        <f t="shared" si="99"/>
        <v>0</v>
      </c>
      <c r="BA137" s="35">
        <f t="shared" si="100"/>
        <v>0</v>
      </c>
      <c r="BB137" s="35">
        <f t="shared" si="100"/>
        <v>0</v>
      </c>
      <c r="BC137" s="35">
        <f t="shared" si="100"/>
        <v>0</v>
      </c>
      <c r="BD137" s="35">
        <f t="shared" si="100"/>
        <v>0</v>
      </c>
      <c r="BE137" s="35">
        <f t="shared" si="100"/>
        <v>0</v>
      </c>
      <c r="BF137" s="35">
        <f t="shared" si="100"/>
        <v>0</v>
      </c>
      <c r="BH137" s="47">
        <f t="shared" si="85"/>
        <v>0</v>
      </c>
      <c r="BI137" s="18"/>
    </row>
    <row r="138" ht="15" spans="1:61">
      <c r="A138" s="45" t="s">
        <v>10734</v>
      </c>
      <c r="B138" s="33">
        <f t="shared" si="101"/>
        <v>0</v>
      </c>
      <c r="C138" s="41" t="s">
        <v>10735</v>
      </c>
      <c r="D138" s="96">
        <f t="shared" si="102"/>
        <v>0</v>
      </c>
      <c r="E138" s="35">
        <f t="shared" si="103"/>
        <v>0</v>
      </c>
      <c r="F138" s="46">
        <f t="shared" si="104"/>
        <v>0</v>
      </c>
      <c r="G138" s="107">
        <f t="shared" si="105"/>
        <v>0</v>
      </c>
      <c r="H138" s="97">
        <f t="shared" si="80"/>
        <v>0</v>
      </c>
      <c r="I138" s="97">
        <f t="shared" si="81"/>
        <v>0</v>
      </c>
      <c r="J138" s="97">
        <f t="shared" si="82"/>
        <v>0</v>
      </c>
      <c r="K138" s="42">
        <v>0</v>
      </c>
      <c r="L138" s="35">
        <f t="shared" si="95"/>
        <v>0</v>
      </c>
      <c r="M138" s="35">
        <f t="shared" si="95"/>
        <v>0</v>
      </c>
      <c r="N138" s="97">
        <f t="shared" si="83"/>
        <v>0</v>
      </c>
      <c r="O138" s="35">
        <f t="shared" si="96"/>
        <v>0</v>
      </c>
      <c r="P138" s="35">
        <f t="shared" si="96"/>
        <v>0</v>
      </c>
      <c r="Q138" s="35">
        <f t="shared" si="96"/>
        <v>0</v>
      </c>
      <c r="R138" s="96">
        <f t="shared" si="106"/>
        <v>0</v>
      </c>
      <c r="S138" s="35">
        <f t="shared" si="110"/>
        <v>0</v>
      </c>
      <c r="T138" s="28">
        <f t="shared" si="107"/>
        <v>0</v>
      </c>
      <c r="U138" s="28">
        <f t="shared" si="108"/>
        <v>0</v>
      </c>
      <c r="V138" s="51">
        <v>0</v>
      </c>
      <c r="W138" s="51">
        <v>0</v>
      </c>
      <c r="X138" s="51">
        <v>0</v>
      </c>
      <c r="Y138" s="44">
        <f t="shared" si="84"/>
        <v>0</v>
      </c>
      <c r="Z138" s="35">
        <f t="shared" si="109"/>
        <v>0</v>
      </c>
      <c r="AA138" s="35">
        <f t="shared" si="111"/>
        <v>0</v>
      </c>
      <c r="AB138" s="42">
        <v>0</v>
      </c>
      <c r="AC138" s="35">
        <f t="shared" si="112"/>
        <v>0</v>
      </c>
      <c r="AD138" s="35">
        <f t="shared" si="97"/>
        <v>0</v>
      </c>
      <c r="AE138" s="35">
        <f t="shared" si="97"/>
        <v>0</v>
      </c>
      <c r="AF138" s="35">
        <f t="shared" si="97"/>
        <v>0</v>
      </c>
      <c r="AH138" s="35">
        <f t="shared" ref="AH138:AQ147" si="113">SUMPRODUCT(AH$374:AH$599*(LEFT($A$374:$A$599,LEN($A138))=$A138))</f>
        <v>0</v>
      </c>
      <c r="AI138" s="35">
        <f t="shared" si="113"/>
        <v>0</v>
      </c>
      <c r="AJ138" s="35">
        <f t="shared" si="113"/>
        <v>0</v>
      </c>
      <c r="AK138" s="35">
        <f t="shared" si="113"/>
        <v>0</v>
      </c>
      <c r="AL138" s="35">
        <f t="shared" si="113"/>
        <v>0</v>
      </c>
      <c r="AM138" s="35">
        <f t="shared" si="113"/>
        <v>0</v>
      </c>
      <c r="AN138" s="35">
        <f t="shared" si="113"/>
        <v>0</v>
      </c>
      <c r="AO138" s="35">
        <f t="shared" si="113"/>
        <v>0</v>
      </c>
      <c r="AP138" s="35">
        <f t="shared" si="113"/>
        <v>0</v>
      </c>
      <c r="AQ138" s="35">
        <f t="shared" si="113"/>
        <v>0</v>
      </c>
      <c r="AR138" s="35">
        <f t="shared" ref="AR138:AY147" si="114">SUMPRODUCT(AR$374:AR$599*(LEFT($A$374:$A$599,LEN($A138))=$A138))</f>
        <v>0</v>
      </c>
      <c r="AS138" s="35">
        <f t="shared" si="114"/>
        <v>0</v>
      </c>
      <c r="AT138" s="35">
        <f t="shared" si="114"/>
        <v>0</v>
      </c>
      <c r="AU138" s="35">
        <f t="shared" si="114"/>
        <v>0</v>
      </c>
      <c r="AV138" s="35">
        <f t="shared" si="114"/>
        <v>0</v>
      </c>
      <c r="AW138" s="35">
        <f t="shared" si="114"/>
        <v>0</v>
      </c>
      <c r="AX138" s="35">
        <f t="shared" si="114"/>
        <v>0</v>
      </c>
      <c r="AY138" s="35">
        <f t="shared" si="114"/>
        <v>0</v>
      </c>
      <c r="BA138" s="35">
        <f t="shared" ref="BA138:BF147" si="115">SUMPRODUCT(BA$374:BA$599*(LEFT($A$374:$A$599,LEN($A138))=$A138))</f>
        <v>0</v>
      </c>
      <c r="BB138" s="35">
        <f t="shared" si="115"/>
        <v>0</v>
      </c>
      <c r="BC138" s="35">
        <f t="shared" si="115"/>
        <v>0</v>
      </c>
      <c r="BD138" s="35">
        <f t="shared" si="115"/>
        <v>0</v>
      </c>
      <c r="BE138" s="35">
        <f t="shared" si="115"/>
        <v>0</v>
      </c>
      <c r="BF138" s="35">
        <f t="shared" si="115"/>
        <v>0</v>
      </c>
      <c r="BH138" s="47">
        <f t="shared" si="85"/>
        <v>0</v>
      </c>
      <c r="BI138" s="6"/>
    </row>
    <row r="139" ht="15" spans="1:61">
      <c r="A139" s="45" t="s">
        <v>10736</v>
      </c>
      <c r="B139" s="33">
        <f t="shared" si="101"/>
        <v>0</v>
      </c>
      <c r="C139" s="41" t="s">
        <v>10737</v>
      </c>
      <c r="D139" s="96">
        <f t="shared" si="102"/>
        <v>0</v>
      </c>
      <c r="E139" s="35">
        <f t="shared" si="103"/>
        <v>0</v>
      </c>
      <c r="F139" s="46">
        <f t="shared" si="104"/>
        <v>0</v>
      </c>
      <c r="G139" s="107">
        <f t="shared" si="105"/>
        <v>0</v>
      </c>
      <c r="H139" s="97">
        <f t="shared" si="80"/>
        <v>0</v>
      </c>
      <c r="I139" s="97">
        <f t="shared" si="81"/>
        <v>0</v>
      </c>
      <c r="J139" s="97">
        <f t="shared" si="82"/>
        <v>0</v>
      </c>
      <c r="K139" s="42">
        <v>0</v>
      </c>
      <c r="L139" s="35">
        <f t="shared" si="95"/>
        <v>0</v>
      </c>
      <c r="M139" s="35">
        <f t="shared" si="95"/>
        <v>0</v>
      </c>
      <c r="N139" s="97">
        <f t="shared" si="83"/>
        <v>0</v>
      </c>
      <c r="O139" s="35">
        <f t="shared" si="96"/>
        <v>0</v>
      </c>
      <c r="P139" s="35">
        <f t="shared" si="96"/>
        <v>0</v>
      </c>
      <c r="Q139" s="35">
        <f t="shared" si="96"/>
        <v>0</v>
      </c>
      <c r="R139" s="96">
        <f t="shared" si="106"/>
        <v>0</v>
      </c>
      <c r="S139" s="35">
        <f t="shared" si="110"/>
        <v>0</v>
      </c>
      <c r="T139" s="28">
        <f t="shared" si="107"/>
        <v>0</v>
      </c>
      <c r="U139" s="28">
        <f t="shared" si="108"/>
        <v>0</v>
      </c>
      <c r="V139" s="51">
        <v>0</v>
      </c>
      <c r="W139" s="51">
        <v>0</v>
      </c>
      <c r="X139" s="51">
        <v>0</v>
      </c>
      <c r="Y139" s="44">
        <f t="shared" si="84"/>
        <v>0</v>
      </c>
      <c r="Z139" s="35">
        <f t="shared" si="109"/>
        <v>0</v>
      </c>
      <c r="AA139" s="35">
        <f t="shared" si="111"/>
        <v>0</v>
      </c>
      <c r="AB139" s="42">
        <v>0</v>
      </c>
      <c r="AC139" s="35">
        <f t="shared" si="112"/>
        <v>0</v>
      </c>
      <c r="AD139" s="35">
        <f t="shared" si="97"/>
        <v>0</v>
      </c>
      <c r="AE139" s="35">
        <f t="shared" si="97"/>
        <v>0</v>
      </c>
      <c r="AF139" s="35">
        <f t="shared" si="97"/>
        <v>0</v>
      </c>
      <c r="AH139" s="35">
        <f t="shared" si="113"/>
        <v>0</v>
      </c>
      <c r="AI139" s="35">
        <f t="shared" si="113"/>
        <v>0</v>
      </c>
      <c r="AJ139" s="35">
        <f t="shared" si="113"/>
        <v>0</v>
      </c>
      <c r="AK139" s="35">
        <f t="shared" si="113"/>
        <v>0</v>
      </c>
      <c r="AL139" s="35">
        <f t="shared" si="113"/>
        <v>0</v>
      </c>
      <c r="AM139" s="35">
        <f t="shared" si="113"/>
        <v>0</v>
      </c>
      <c r="AN139" s="35">
        <f t="shared" si="113"/>
        <v>0</v>
      </c>
      <c r="AO139" s="35">
        <f t="shared" si="113"/>
        <v>0</v>
      </c>
      <c r="AP139" s="35">
        <f t="shared" si="113"/>
        <v>0</v>
      </c>
      <c r="AQ139" s="35">
        <f t="shared" si="113"/>
        <v>0</v>
      </c>
      <c r="AR139" s="35">
        <f t="shared" si="114"/>
        <v>0</v>
      </c>
      <c r="AS139" s="35">
        <f t="shared" si="114"/>
        <v>0</v>
      </c>
      <c r="AT139" s="35">
        <f t="shared" si="114"/>
        <v>0</v>
      </c>
      <c r="AU139" s="35">
        <f t="shared" si="114"/>
        <v>0</v>
      </c>
      <c r="AV139" s="35">
        <f t="shared" si="114"/>
        <v>0</v>
      </c>
      <c r="AW139" s="35">
        <f t="shared" si="114"/>
        <v>0</v>
      </c>
      <c r="AX139" s="35">
        <f t="shared" si="114"/>
        <v>0</v>
      </c>
      <c r="AY139" s="35">
        <f t="shared" si="114"/>
        <v>0</v>
      </c>
      <c r="BA139" s="35">
        <f t="shared" si="115"/>
        <v>0</v>
      </c>
      <c r="BB139" s="35">
        <f t="shared" si="115"/>
        <v>0</v>
      </c>
      <c r="BC139" s="35">
        <f t="shared" si="115"/>
        <v>0</v>
      </c>
      <c r="BD139" s="35">
        <f t="shared" si="115"/>
        <v>0</v>
      </c>
      <c r="BE139" s="35">
        <f t="shared" si="115"/>
        <v>0</v>
      </c>
      <c r="BF139" s="35">
        <f t="shared" si="115"/>
        <v>0</v>
      </c>
      <c r="BH139" s="47">
        <f t="shared" si="85"/>
        <v>0</v>
      </c>
      <c r="BI139" s="6"/>
    </row>
    <row r="140" ht="15" spans="1:61">
      <c r="A140" s="45" t="s">
        <v>10738</v>
      </c>
      <c r="B140" s="33">
        <f t="shared" si="101"/>
        <v>0</v>
      </c>
      <c r="C140" s="41" t="s">
        <v>10739</v>
      </c>
      <c r="D140" s="96">
        <f t="shared" si="102"/>
        <v>0</v>
      </c>
      <c r="E140" s="35">
        <f t="shared" si="103"/>
        <v>0</v>
      </c>
      <c r="F140" s="46">
        <f t="shared" si="104"/>
        <v>0</v>
      </c>
      <c r="G140" s="107">
        <f t="shared" si="105"/>
        <v>0</v>
      </c>
      <c r="H140" s="97">
        <f t="shared" si="80"/>
        <v>0</v>
      </c>
      <c r="I140" s="97">
        <f t="shared" si="81"/>
        <v>0</v>
      </c>
      <c r="J140" s="97">
        <f t="shared" si="82"/>
        <v>0</v>
      </c>
      <c r="K140" s="42">
        <v>0</v>
      </c>
      <c r="L140" s="35">
        <f t="shared" si="95"/>
        <v>0</v>
      </c>
      <c r="M140" s="35">
        <f t="shared" si="95"/>
        <v>0</v>
      </c>
      <c r="N140" s="97">
        <f t="shared" si="83"/>
        <v>0</v>
      </c>
      <c r="O140" s="35">
        <f t="shared" si="96"/>
        <v>0</v>
      </c>
      <c r="P140" s="35">
        <f t="shared" si="96"/>
        <v>0</v>
      </c>
      <c r="Q140" s="35">
        <f t="shared" si="96"/>
        <v>0</v>
      </c>
      <c r="R140" s="96">
        <f t="shared" si="106"/>
        <v>0</v>
      </c>
      <c r="S140" s="35">
        <f t="shared" si="110"/>
        <v>0</v>
      </c>
      <c r="T140" s="28">
        <f t="shared" si="107"/>
        <v>0</v>
      </c>
      <c r="U140" s="28">
        <f t="shared" si="108"/>
        <v>0</v>
      </c>
      <c r="V140" s="51">
        <v>0</v>
      </c>
      <c r="W140" s="51">
        <v>0</v>
      </c>
      <c r="X140" s="51">
        <v>0</v>
      </c>
      <c r="Y140" s="44">
        <f t="shared" si="84"/>
        <v>0</v>
      </c>
      <c r="Z140" s="35">
        <f t="shared" si="109"/>
        <v>0</v>
      </c>
      <c r="AA140" s="35">
        <f t="shared" si="111"/>
        <v>0</v>
      </c>
      <c r="AB140" s="42">
        <v>0</v>
      </c>
      <c r="AC140" s="35">
        <f t="shared" si="112"/>
        <v>0</v>
      </c>
      <c r="AD140" s="35">
        <f t="shared" si="97"/>
        <v>0</v>
      </c>
      <c r="AE140" s="35">
        <f t="shared" si="97"/>
        <v>0</v>
      </c>
      <c r="AF140" s="35">
        <f t="shared" si="97"/>
        <v>0</v>
      </c>
      <c r="AH140" s="35">
        <f t="shared" si="113"/>
        <v>0</v>
      </c>
      <c r="AI140" s="35">
        <f t="shared" si="113"/>
        <v>0</v>
      </c>
      <c r="AJ140" s="35">
        <f t="shared" si="113"/>
        <v>0</v>
      </c>
      <c r="AK140" s="35">
        <f t="shared" si="113"/>
        <v>0</v>
      </c>
      <c r="AL140" s="35">
        <f t="shared" si="113"/>
        <v>0</v>
      </c>
      <c r="AM140" s="35">
        <f t="shared" si="113"/>
        <v>0</v>
      </c>
      <c r="AN140" s="35">
        <f t="shared" si="113"/>
        <v>0</v>
      </c>
      <c r="AO140" s="35">
        <f t="shared" si="113"/>
        <v>0</v>
      </c>
      <c r="AP140" s="35">
        <f t="shared" si="113"/>
        <v>0</v>
      </c>
      <c r="AQ140" s="35">
        <f t="shared" si="113"/>
        <v>0</v>
      </c>
      <c r="AR140" s="35">
        <f t="shared" si="114"/>
        <v>0</v>
      </c>
      <c r="AS140" s="35">
        <f t="shared" si="114"/>
        <v>0</v>
      </c>
      <c r="AT140" s="35">
        <f t="shared" si="114"/>
        <v>0</v>
      </c>
      <c r="AU140" s="35">
        <f t="shared" si="114"/>
        <v>0</v>
      </c>
      <c r="AV140" s="35">
        <f t="shared" si="114"/>
        <v>0</v>
      </c>
      <c r="AW140" s="35">
        <f t="shared" si="114"/>
        <v>0</v>
      </c>
      <c r="AX140" s="35">
        <f t="shared" si="114"/>
        <v>0</v>
      </c>
      <c r="AY140" s="35">
        <f t="shared" si="114"/>
        <v>0</v>
      </c>
      <c r="BA140" s="35">
        <f t="shared" si="115"/>
        <v>0</v>
      </c>
      <c r="BB140" s="35">
        <f t="shared" si="115"/>
        <v>0</v>
      </c>
      <c r="BC140" s="35">
        <f t="shared" si="115"/>
        <v>0</v>
      </c>
      <c r="BD140" s="35">
        <f t="shared" si="115"/>
        <v>0</v>
      </c>
      <c r="BE140" s="35">
        <f t="shared" si="115"/>
        <v>0</v>
      </c>
      <c r="BF140" s="35">
        <f t="shared" si="115"/>
        <v>0</v>
      </c>
      <c r="BH140" s="47">
        <f t="shared" si="85"/>
        <v>0</v>
      </c>
      <c r="BI140" s="18"/>
    </row>
    <row r="141" ht="15" spans="1:61">
      <c r="A141" s="45" t="s">
        <v>10740</v>
      </c>
      <c r="B141" s="33">
        <f t="shared" si="101"/>
        <v>0</v>
      </c>
      <c r="C141" s="41" t="s">
        <v>10741</v>
      </c>
      <c r="D141" s="96">
        <f t="shared" si="102"/>
        <v>0</v>
      </c>
      <c r="E141" s="35">
        <f t="shared" si="103"/>
        <v>0</v>
      </c>
      <c r="F141" s="46">
        <f t="shared" si="104"/>
        <v>0</v>
      </c>
      <c r="G141" s="107">
        <f t="shared" si="105"/>
        <v>0</v>
      </c>
      <c r="H141" s="97">
        <f t="shared" si="80"/>
        <v>0</v>
      </c>
      <c r="I141" s="97">
        <f t="shared" si="81"/>
        <v>0</v>
      </c>
      <c r="J141" s="97">
        <f t="shared" si="82"/>
        <v>0</v>
      </c>
      <c r="K141" s="42">
        <v>0</v>
      </c>
      <c r="L141" s="35">
        <f t="shared" si="95"/>
        <v>0</v>
      </c>
      <c r="M141" s="35">
        <f t="shared" si="95"/>
        <v>0</v>
      </c>
      <c r="N141" s="97">
        <f t="shared" si="83"/>
        <v>0</v>
      </c>
      <c r="O141" s="35">
        <f t="shared" si="96"/>
        <v>0</v>
      </c>
      <c r="P141" s="35">
        <f t="shared" si="96"/>
        <v>0</v>
      </c>
      <c r="Q141" s="35">
        <f t="shared" si="96"/>
        <v>0</v>
      </c>
      <c r="R141" s="96">
        <f t="shared" si="106"/>
        <v>0</v>
      </c>
      <c r="S141" s="35">
        <f t="shared" si="110"/>
        <v>0</v>
      </c>
      <c r="T141" s="28">
        <f t="shared" si="107"/>
        <v>0</v>
      </c>
      <c r="U141" s="28">
        <f t="shared" si="108"/>
        <v>0</v>
      </c>
      <c r="V141" s="51">
        <v>0</v>
      </c>
      <c r="W141" s="51">
        <v>0</v>
      </c>
      <c r="X141" s="51">
        <v>0</v>
      </c>
      <c r="Y141" s="44">
        <f t="shared" si="84"/>
        <v>0</v>
      </c>
      <c r="Z141" s="35">
        <f t="shared" si="109"/>
        <v>0</v>
      </c>
      <c r="AA141" s="35">
        <f t="shared" si="111"/>
        <v>0</v>
      </c>
      <c r="AB141" s="42">
        <v>0</v>
      </c>
      <c r="AC141" s="35">
        <f t="shared" si="112"/>
        <v>0</v>
      </c>
      <c r="AD141" s="35">
        <f t="shared" si="97"/>
        <v>0</v>
      </c>
      <c r="AE141" s="35">
        <f t="shared" si="97"/>
        <v>0</v>
      </c>
      <c r="AF141" s="35">
        <f t="shared" si="97"/>
        <v>0</v>
      </c>
      <c r="AH141" s="35">
        <f t="shared" si="113"/>
        <v>0</v>
      </c>
      <c r="AI141" s="35">
        <f t="shared" si="113"/>
        <v>0</v>
      </c>
      <c r="AJ141" s="35">
        <f t="shared" si="113"/>
        <v>0</v>
      </c>
      <c r="AK141" s="35">
        <f t="shared" si="113"/>
        <v>0</v>
      </c>
      <c r="AL141" s="35">
        <f t="shared" si="113"/>
        <v>0</v>
      </c>
      <c r="AM141" s="35">
        <f t="shared" si="113"/>
        <v>0</v>
      </c>
      <c r="AN141" s="35">
        <f t="shared" si="113"/>
        <v>0</v>
      </c>
      <c r="AO141" s="35">
        <f t="shared" si="113"/>
        <v>0</v>
      </c>
      <c r="AP141" s="35">
        <f t="shared" si="113"/>
        <v>0</v>
      </c>
      <c r="AQ141" s="35">
        <f t="shared" si="113"/>
        <v>0</v>
      </c>
      <c r="AR141" s="35">
        <f t="shared" si="114"/>
        <v>0</v>
      </c>
      <c r="AS141" s="35">
        <f t="shared" si="114"/>
        <v>0</v>
      </c>
      <c r="AT141" s="35">
        <f t="shared" si="114"/>
        <v>0</v>
      </c>
      <c r="AU141" s="35">
        <f t="shared" si="114"/>
        <v>0</v>
      </c>
      <c r="AV141" s="35">
        <f t="shared" si="114"/>
        <v>0</v>
      </c>
      <c r="AW141" s="35">
        <f t="shared" si="114"/>
        <v>0</v>
      </c>
      <c r="AX141" s="35">
        <f t="shared" si="114"/>
        <v>0</v>
      </c>
      <c r="AY141" s="35">
        <f t="shared" si="114"/>
        <v>0</v>
      </c>
      <c r="BA141" s="35">
        <f t="shared" si="115"/>
        <v>0</v>
      </c>
      <c r="BB141" s="35">
        <f t="shared" si="115"/>
        <v>0</v>
      </c>
      <c r="BC141" s="35">
        <f t="shared" si="115"/>
        <v>0</v>
      </c>
      <c r="BD141" s="35">
        <f t="shared" si="115"/>
        <v>0</v>
      </c>
      <c r="BE141" s="35">
        <f t="shared" si="115"/>
        <v>0</v>
      </c>
      <c r="BF141" s="35">
        <f t="shared" si="115"/>
        <v>0</v>
      </c>
      <c r="BH141" s="47">
        <f t="shared" si="85"/>
        <v>0</v>
      </c>
      <c r="BI141" s="18"/>
    </row>
    <row r="142" ht="15" spans="1:61">
      <c r="A142" s="45" t="s">
        <v>10742</v>
      </c>
      <c r="B142" s="33">
        <f t="shared" si="101"/>
        <v>0</v>
      </c>
      <c r="C142" s="41" t="s">
        <v>10743</v>
      </c>
      <c r="D142" s="96">
        <f t="shared" si="102"/>
        <v>0</v>
      </c>
      <c r="E142" s="35">
        <f t="shared" si="103"/>
        <v>0</v>
      </c>
      <c r="F142" s="46">
        <f t="shared" si="104"/>
        <v>0</v>
      </c>
      <c r="G142" s="107">
        <f t="shared" si="105"/>
        <v>0</v>
      </c>
      <c r="H142" s="97">
        <f t="shared" si="80"/>
        <v>0</v>
      </c>
      <c r="I142" s="97">
        <f t="shared" si="81"/>
        <v>0</v>
      </c>
      <c r="J142" s="97">
        <f t="shared" si="82"/>
        <v>0</v>
      </c>
      <c r="K142" s="42">
        <v>0</v>
      </c>
      <c r="L142" s="35">
        <f t="shared" si="95"/>
        <v>0</v>
      </c>
      <c r="M142" s="35">
        <f t="shared" si="95"/>
        <v>0</v>
      </c>
      <c r="N142" s="97">
        <f t="shared" si="83"/>
        <v>0</v>
      </c>
      <c r="O142" s="35">
        <f t="shared" si="96"/>
        <v>0</v>
      </c>
      <c r="P142" s="35">
        <f t="shared" si="96"/>
        <v>0</v>
      </c>
      <c r="Q142" s="35">
        <f t="shared" si="96"/>
        <v>0</v>
      </c>
      <c r="R142" s="96">
        <f t="shared" si="106"/>
        <v>0</v>
      </c>
      <c r="S142" s="35">
        <f t="shared" si="110"/>
        <v>0</v>
      </c>
      <c r="T142" s="28">
        <f t="shared" si="107"/>
        <v>0</v>
      </c>
      <c r="U142" s="28">
        <f t="shared" si="108"/>
        <v>0</v>
      </c>
      <c r="V142" s="51">
        <v>0</v>
      </c>
      <c r="W142" s="51">
        <v>0</v>
      </c>
      <c r="X142" s="51">
        <v>0</v>
      </c>
      <c r="Y142" s="44">
        <f t="shared" si="84"/>
        <v>0</v>
      </c>
      <c r="Z142" s="35">
        <f t="shared" si="109"/>
        <v>0</v>
      </c>
      <c r="AA142" s="35">
        <f t="shared" si="111"/>
        <v>0</v>
      </c>
      <c r="AB142" s="42">
        <v>0</v>
      </c>
      <c r="AC142" s="35">
        <f t="shared" si="112"/>
        <v>0</v>
      </c>
      <c r="AD142" s="35">
        <f t="shared" si="97"/>
        <v>0</v>
      </c>
      <c r="AE142" s="35">
        <f t="shared" si="97"/>
        <v>0</v>
      </c>
      <c r="AF142" s="35">
        <f t="shared" si="97"/>
        <v>0</v>
      </c>
      <c r="AH142" s="35">
        <f t="shared" si="113"/>
        <v>0</v>
      </c>
      <c r="AI142" s="35">
        <f t="shared" si="113"/>
        <v>0</v>
      </c>
      <c r="AJ142" s="35">
        <f t="shared" si="113"/>
        <v>0</v>
      </c>
      <c r="AK142" s="35">
        <f t="shared" si="113"/>
        <v>0</v>
      </c>
      <c r="AL142" s="35">
        <f t="shared" si="113"/>
        <v>0</v>
      </c>
      <c r="AM142" s="35">
        <f t="shared" si="113"/>
        <v>0</v>
      </c>
      <c r="AN142" s="35">
        <f t="shared" si="113"/>
        <v>0</v>
      </c>
      <c r="AO142" s="35">
        <f t="shared" si="113"/>
        <v>0</v>
      </c>
      <c r="AP142" s="35">
        <f t="shared" si="113"/>
        <v>0</v>
      </c>
      <c r="AQ142" s="35">
        <f t="shared" si="113"/>
        <v>0</v>
      </c>
      <c r="AR142" s="35">
        <f t="shared" si="114"/>
        <v>0</v>
      </c>
      <c r="AS142" s="35">
        <f t="shared" si="114"/>
        <v>0</v>
      </c>
      <c r="AT142" s="35">
        <f t="shared" si="114"/>
        <v>0</v>
      </c>
      <c r="AU142" s="35">
        <f t="shared" si="114"/>
        <v>0</v>
      </c>
      <c r="AV142" s="35">
        <f t="shared" si="114"/>
        <v>0</v>
      </c>
      <c r="AW142" s="35">
        <f t="shared" si="114"/>
        <v>0</v>
      </c>
      <c r="AX142" s="35">
        <f t="shared" si="114"/>
        <v>0</v>
      </c>
      <c r="AY142" s="35">
        <f t="shared" si="114"/>
        <v>0</v>
      </c>
      <c r="BA142" s="35">
        <f t="shared" si="115"/>
        <v>0</v>
      </c>
      <c r="BB142" s="35">
        <f t="shared" si="115"/>
        <v>0</v>
      </c>
      <c r="BC142" s="35">
        <f t="shared" si="115"/>
        <v>0</v>
      </c>
      <c r="BD142" s="35">
        <f t="shared" si="115"/>
        <v>0</v>
      </c>
      <c r="BE142" s="35">
        <f t="shared" si="115"/>
        <v>0</v>
      </c>
      <c r="BF142" s="35">
        <f t="shared" si="115"/>
        <v>0</v>
      </c>
      <c r="BH142" s="47">
        <f t="shared" si="85"/>
        <v>0</v>
      </c>
      <c r="BI142" s="6"/>
    </row>
    <row r="143" ht="15" spans="1:61">
      <c r="A143" s="45" t="s">
        <v>10744</v>
      </c>
      <c r="B143" s="33">
        <f t="shared" si="101"/>
        <v>0</v>
      </c>
      <c r="C143" s="41" t="s">
        <v>10745</v>
      </c>
      <c r="D143" s="96">
        <f t="shared" si="102"/>
        <v>0</v>
      </c>
      <c r="E143" s="35">
        <f t="shared" si="103"/>
        <v>0</v>
      </c>
      <c r="F143" s="46">
        <f t="shared" si="104"/>
        <v>0</v>
      </c>
      <c r="G143" s="107">
        <f t="shared" si="105"/>
        <v>0</v>
      </c>
      <c r="H143" s="97">
        <f t="shared" si="80"/>
        <v>0</v>
      </c>
      <c r="I143" s="97">
        <f t="shared" si="81"/>
        <v>0</v>
      </c>
      <c r="J143" s="97">
        <f t="shared" si="82"/>
        <v>0</v>
      </c>
      <c r="K143" s="42">
        <v>0</v>
      </c>
      <c r="L143" s="35">
        <f t="shared" si="95"/>
        <v>0</v>
      </c>
      <c r="M143" s="35">
        <f t="shared" si="95"/>
        <v>0</v>
      </c>
      <c r="N143" s="97">
        <f t="shared" si="83"/>
        <v>0</v>
      </c>
      <c r="O143" s="35">
        <f t="shared" si="96"/>
        <v>0</v>
      </c>
      <c r="P143" s="35">
        <f t="shared" si="96"/>
        <v>0</v>
      </c>
      <c r="Q143" s="35">
        <f t="shared" si="96"/>
        <v>0</v>
      </c>
      <c r="R143" s="96">
        <f t="shared" si="106"/>
        <v>0</v>
      </c>
      <c r="S143" s="35">
        <f t="shared" si="110"/>
        <v>0</v>
      </c>
      <c r="T143" s="28">
        <f t="shared" si="107"/>
        <v>0</v>
      </c>
      <c r="U143" s="28">
        <f t="shared" si="108"/>
        <v>0</v>
      </c>
      <c r="V143" s="51">
        <v>0</v>
      </c>
      <c r="W143" s="51">
        <v>0</v>
      </c>
      <c r="X143" s="51">
        <v>0</v>
      </c>
      <c r="Y143" s="44">
        <f t="shared" si="84"/>
        <v>0</v>
      </c>
      <c r="Z143" s="35">
        <f t="shared" si="109"/>
        <v>0</v>
      </c>
      <c r="AA143" s="35">
        <f t="shared" si="111"/>
        <v>0</v>
      </c>
      <c r="AB143" s="42">
        <v>0</v>
      </c>
      <c r="AC143" s="35">
        <f t="shared" si="112"/>
        <v>0</v>
      </c>
      <c r="AD143" s="35">
        <f t="shared" si="97"/>
        <v>0</v>
      </c>
      <c r="AE143" s="35">
        <f t="shared" si="97"/>
        <v>0</v>
      </c>
      <c r="AF143" s="35">
        <f t="shared" si="97"/>
        <v>0</v>
      </c>
      <c r="AH143" s="35">
        <f t="shared" si="113"/>
        <v>0</v>
      </c>
      <c r="AI143" s="35">
        <f t="shared" si="113"/>
        <v>0</v>
      </c>
      <c r="AJ143" s="35">
        <f t="shared" si="113"/>
        <v>0</v>
      </c>
      <c r="AK143" s="35">
        <f t="shared" si="113"/>
        <v>0</v>
      </c>
      <c r="AL143" s="35">
        <f t="shared" si="113"/>
        <v>0</v>
      </c>
      <c r="AM143" s="35">
        <f t="shared" si="113"/>
        <v>0</v>
      </c>
      <c r="AN143" s="35">
        <f t="shared" si="113"/>
        <v>0</v>
      </c>
      <c r="AO143" s="35">
        <f t="shared" si="113"/>
        <v>0</v>
      </c>
      <c r="AP143" s="35">
        <f t="shared" si="113"/>
        <v>0</v>
      </c>
      <c r="AQ143" s="35">
        <f t="shared" si="113"/>
        <v>0</v>
      </c>
      <c r="AR143" s="35">
        <f t="shared" si="114"/>
        <v>0</v>
      </c>
      <c r="AS143" s="35">
        <f t="shared" si="114"/>
        <v>0</v>
      </c>
      <c r="AT143" s="35">
        <f t="shared" si="114"/>
        <v>0</v>
      </c>
      <c r="AU143" s="35">
        <f t="shared" si="114"/>
        <v>0</v>
      </c>
      <c r="AV143" s="35">
        <f t="shared" si="114"/>
        <v>0</v>
      </c>
      <c r="AW143" s="35">
        <f t="shared" si="114"/>
        <v>0</v>
      </c>
      <c r="AX143" s="35">
        <f t="shared" si="114"/>
        <v>0</v>
      </c>
      <c r="AY143" s="35">
        <f t="shared" si="114"/>
        <v>0</v>
      </c>
      <c r="BA143" s="35">
        <f t="shared" si="115"/>
        <v>0</v>
      </c>
      <c r="BB143" s="35">
        <f t="shared" si="115"/>
        <v>0</v>
      </c>
      <c r="BC143" s="35">
        <f t="shared" si="115"/>
        <v>0</v>
      </c>
      <c r="BD143" s="35">
        <f t="shared" si="115"/>
        <v>0</v>
      </c>
      <c r="BE143" s="35">
        <f t="shared" si="115"/>
        <v>0</v>
      </c>
      <c r="BF143" s="35">
        <f t="shared" si="115"/>
        <v>0</v>
      </c>
      <c r="BH143" s="47">
        <f t="shared" si="85"/>
        <v>0</v>
      </c>
      <c r="BI143" s="6"/>
    </row>
    <row r="144" ht="15" spans="1:61">
      <c r="A144" s="45" t="s">
        <v>10746</v>
      </c>
      <c r="B144" s="33">
        <f t="shared" si="101"/>
        <v>0</v>
      </c>
      <c r="C144" s="41" t="s">
        <v>10747</v>
      </c>
      <c r="D144" s="96">
        <f t="shared" si="102"/>
        <v>0</v>
      </c>
      <c r="E144" s="35">
        <f t="shared" si="103"/>
        <v>0</v>
      </c>
      <c r="F144" s="46">
        <f t="shared" si="104"/>
        <v>0</v>
      </c>
      <c r="G144" s="107">
        <f t="shared" si="105"/>
        <v>0</v>
      </c>
      <c r="H144" s="97">
        <f t="shared" si="80"/>
        <v>0</v>
      </c>
      <c r="I144" s="97">
        <f t="shared" si="81"/>
        <v>0</v>
      </c>
      <c r="J144" s="97">
        <f t="shared" si="82"/>
        <v>0</v>
      </c>
      <c r="K144" s="42">
        <v>0</v>
      </c>
      <c r="L144" s="35">
        <f t="shared" si="95"/>
        <v>0</v>
      </c>
      <c r="M144" s="35">
        <f t="shared" si="95"/>
        <v>0</v>
      </c>
      <c r="N144" s="97">
        <f t="shared" si="83"/>
        <v>0</v>
      </c>
      <c r="O144" s="35">
        <f t="shared" si="96"/>
        <v>0</v>
      </c>
      <c r="P144" s="35">
        <f t="shared" si="96"/>
        <v>0</v>
      </c>
      <c r="Q144" s="35">
        <f t="shared" si="96"/>
        <v>0</v>
      </c>
      <c r="R144" s="96">
        <f t="shared" si="106"/>
        <v>0</v>
      </c>
      <c r="S144" s="35">
        <f t="shared" si="110"/>
        <v>0</v>
      </c>
      <c r="T144" s="28">
        <f t="shared" si="107"/>
        <v>0</v>
      </c>
      <c r="U144" s="28">
        <f t="shared" si="108"/>
        <v>0</v>
      </c>
      <c r="V144" s="51">
        <v>0</v>
      </c>
      <c r="W144" s="51">
        <v>0</v>
      </c>
      <c r="X144" s="51">
        <v>0</v>
      </c>
      <c r="Y144" s="44">
        <f t="shared" si="84"/>
        <v>0</v>
      </c>
      <c r="Z144" s="35">
        <f t="shared" si="109"/>
        <v>0</v>
      </c>
      <c r="AA144" s="35">
        <f t="shared" si="111"/>
        <v>0</v>
      </c>
      <c r="AB144" s="42">
        <v>0</v>
      </c>
      <c r="AC144" s="35">
        <f t="shared" si="112"/>
        <v>0</v>
      </c>
      <c r="AD144" s="35">
        <f t="shared" si="97"/>
        <v>0</v>
      </c>
      <c r="AE144" s="35">
        <f t="shared" si="97"/>
        <v>0</v>
      </c>
      <c r="AF144" s="35">
        <f t="shared" si="97"/>
        <v>0</v>
      </c>
      <c r="AH144" s="35">
        <f t="shared" si="113"/>
        <v>0</v>
      </c>
      <c r="AI144" s="35">
        <f t="shared" si="113"/>
        <v>0</v>
      </c>
      <c r="AJ144" s="35">
        <f t="shared" si="113"/>
        <v>0</v>
      </c>
      <c r="AK144" s="35">
        <f t="shared" si="113"/>
        <v>0</v>
      </c>
      <c r="AL144" s="35">
        <f t="shared" si="113"/>
        <v>0</v>
      </c>
      <c r="AM144" s="35">
        <f t="shared" si="113"/>
        <v>0</v>
      </c>
      <c r="AN144" s="35">
        <f t="shared" si="113"/>
        <v>0</v>
      </c>
      <c r="AO144" s="35">
        <f t="shared" si="113"/>
        <v>0</v>
      </c>
      <c r="AP144" s="35">
        <f t="shared" si="113"/>
        <v>0</v>
      </c>
      <c r="AQ144" s="35">
        <f t="shared" si="113"/>
        <v>0</v>
      </c>
      <c r="AR144" s="35">
        <f t="shared" si="114"/>
        <v>0</v>
      </c>
      <c r="AS144" s="35">
        <f t="shared" si="114"/>
        <v>0</v>
      </c>
      <c r="AT144" s="35">
        <f t="shared" si="114"/>
        <v>0</v>
      </c>
      <c r="AU144" s="35">
        <f t="shared" si="114"/>
        <v>0</v>
      </c>
      <c r="AV144" s="35">
        <f t="shared" si="114"/>
        <v>0</v>
      </c>
      <c r="AW144" s="35">
        <f t="shared" si="114"/>
        <v>0</v>
      </c>
      <c r="AX144" s="35">
        <f t="shared" si="114"/>
        <v>0</v>
      </c>
      <c r="AY144" s="35">
        <f t="shared" si="114"/>
        <v>0</v>
      </c>
      <c r="BA144" s="35">
        <f t="shared" si="115"/>
        <v>0</v>
      </c>
      <c r="BB144" s="35">
        <f t="shared" si="115"/>
        <v>0</v>
      </c>
      <c r="BC144" s="35">
        <f t="shared" si="115"/>
        <v>0</v>
      </c>
      <c r="BD144" s="35">
        <f t="shared" si="115"/>
        <v>0</v>
      </c>
      <c r="BE144" s="35">
        <f t="shared" si="115"/>
        <v>0</v>
      </c>
      <c r="BF144" s="35">
        <f t="shared" si="115"/>
        <v>0</v>
      </c>
      <c r="BH144" s="47">
        <f t="shared" si="85"/>
        <v>0</v>
      </c>
      <c r="BI144" s="18"/>
    </row>
    <row r="145" ht="15" spans="1:61">
      <c r="A145" s="45" t="s">
        <v>10748</v>
      </c>
      <c r="B145" s="33">
        <f t="shared" si="101"/>
        <v>0</v>
      </c>
      <c r="C145" s="41" t="s">
        <v>10749</v>
      </c>
      <c r="D145" s="96">
        <f t="shared" si="102"/>
        <v>0</v>
      </c>
      <c r="E145" s="35">
        <f t="shared" si="103"/>
        <v>0</v>
      </c>
      <c r="F145" s="46">
        <f t="shared" si="104"/>
        <v>0</v>
      </c>
      <c r="G145" s="107">
        <f t="shared" si="105"/>
        <v>0</v>
      </c>
      <c r="H145" s="97">
        <f t="shared" si="80"/>
        <v>0</v>
      </c>
      <c r="I145" s="97">
        <f t="shared" si="81"/>
        <v>0</v>
      </c>
      <c r="J145" s="97">
        <f t="shared" si="82"/>
        <v>0</v>
      </c>
      <c r="K145" s="42">
        <v>0</v>
      </c>
      <c r="L145" s="35">
        <f t="shared" si="95"/>
        <v>0</v>
      </c>
      <c r="M145" s="35">
        <f t="shared" si="95"/>
        <v>0</v>
      </c>
      <c r="N145" s="97">
        <f t="shared" si="83"/>
        <v>0</v>
      </c>
      <c r="O145" s="35">
        <f t="shared" si="96"/>
        <v>0</v>
      </c>
      <c r="P145" s="35">
        <f t="shared" si="96"/>
        <v>0</v>
      </c>
      <c r="Q145" s="35">
        <f t="shared" si="96"/>
        <v>0</v>
      </c>
      <c r="R145" s="96">
        <f t="shared" si="106"/>
        <v>0</v>
      </c>
      <c r="S145" s="35">
        <f t="shared" si="110"/>
        <v>0</v>
      </c>
      <c r="T145" s="28">
        <f t="shared" si="107"/>
        <v>0</v>
      </c>
      <c r="U145" s="28">
        <f t="shared" si="108"/>
        <v>0</v>
      </c>
      <c r="V145" s="51">
        <v>0</v>
      </c>
      <c r="W145" s="51">
        <v>0</v>
      </c>
      <c r="X145" s="51">
        <v>0</v>
      </c>
      <c r="Y145" s="44">
        <f t="shared" si="84"/>
        <v>0</v>
      </c>
      <c r="Z145" s="35">
        <f t="shared" si="109"/>
        <v>0</v>
      </c>
      <c r="AA145" s="35">
        <f t="shared" si="111"/>
        <v>0</v>
      </c>
      <c r="AB145" s="42">
        <v>0</v>
      </c>
      <c r="AC145" s="35">
        <f t="shared" si="112"/>
        <v>0</v>
      </c>
      <c r="AD145" s="35">
        <f t="shared" si="97"/>
        <v>0</v>
      </c>
      <c r="AE145" s="35">
        <f t="shared" si="97"/>
        <v>0</v>
      </c>
      <c r="AF145" s="35">
        <f t="shared" si="97"/>
        <v>0</v>
      </c>
      <c r="AH145" s="35">
        <f t="shared" si="113"/>
        <v>0</v>
      </c>
      <c r="AI145" s="35">
        <f t="shared" si="113"/>
        <v>0</v>
      </c>
      <c r="AJ145" s="35">
        <f t="shared" si="113"/>
        <v>0</v>
      </c>
      <c r="AK145" s="35">
        <f t="shared" si="113"/>
        <v>0</v>
      </c>
      <c r="AL145" s="35">
        <f t="shared" si="113"/>
        <v>0</v>
      </c>
      <c r="AM145" s="35">
        <f t="shared" si="113"/>
        <v>0</v>
      </c>
      <c r="AN145" s="35">
        <f t="shared" si="113"/>
        <v>0</v>
      </c>
      <c r="AO145" s="35">
        <f t="shared" si="113"/>
        <v>0</v>
      </c>
      <c r="AP145" s="35">
        <f t="shared" si="113"/>
        <v>0</v>
      </c>
      <c r="AQ145" s="35">
        <f t="shared" si="113"/>
        <v>0</v>
      </c>
      <c r="AR145" s="35">
        <f t="shared" si="114"/>
        <v>0</v>
      </c>
      <c r="AS145" s="35">
        <f t="shared" si="114"/>
        <v>0</v>
      </c>
      <c r="AT145" s="35">
        <f t="shared" si="114"/>
        <v>0</v>
      </c>
      <c r="AU145" s="35">
        <f t="shared" si="114"/>
        <v>0</v>
      </c>
      <c r="AV145" s="35">
        <f t="shared" si="114"/>
        <v>0</v>
      </c>
      <c r="AW145" s="35">
        <f t="shared" si="114"/>
        <v>0</v>
      </c>
      <c r="AX145" s="35">
        <f t="shared" si="114"/>
        <v>0</v>
      </c>
      <c r="AY145" s="35">
        <f t="shared" si="114"/>
        <v>0</v>
      </c>
      <c r="BA145" s="35">
        <f t="shared" si="115"/>
        <v>0</v>
      </c>
      <c r="BB145" s="35">
        <f t="shared" si="115"/>
        <v>0</v>
      </c>
      <c r="BC145" s="35">
        <f t="shared" si="115"/>
        <v>0</v>
      </c>
      <c r="BD145" s="35">
        <f t="shared" si="115"/>
        <v>0</v>
      </c>
      <c r="BE145" s="35">
        <f t="shared" si="115"/>
        <v>0</v>
      </c>
      <c r="BF145" s="35">
        <f t="shared" si="115"/>
        <v>0</v>
      </c>
      <c r="BH145" s="47">
        <f t="shared" si="85"/>
        <v>0</v>
      </c>
      <c r="BI145" s="18"/>
    </row>
    <row r="146" ht="15" spans="1:61">
      <c r="A146" s="45" t="s">
        <v>10750</v>
      </c>
      <c r="B146" s="33">
        <f t="shared" si="101"/>
        <v>0</v>
      </c>
      <c r="C146" s="41" t="s">
        <v>10751</v>
      </c>
      <c r="D146" s="96">
        <f t="shared" si="102"/>
        <v>0</v>
      </c>
      <c r="E146" s="35">
        <f t="shared" si="103"/>
        <v>0</v>
      </c>
      <c r="F146" s="46">
        <f t="shared" si="104"/>
        <v>0</v>
      </c>
      <c r="G146" s="107">
        <f t="shared" si="105"/>
        <v>0</v>
      </c>
      <c r="H146" s="97">
        <f t="shared" si="80"/>
        <v>0</v>
      </c>
      <c r="I146" s="97">
        <f t="shared" si="81"/>
        <v>0</v>
      </c>
      <c r="J146" s="97">
        <f t="shared" si="82"/>
        <v>0</v>
      </c>
      <c r="K146" s="42">
        <v>0</v>
      </c>
      <c r="L146" s="35">
        <f t="shared" si="95"/>
        <v>0</v>
      </c>
      <c r="M146" s="35">
        <f t="shared" si="95"/>
        <v>0</v>
      </c>
      <c r="N146" s="97">
        <f t="shared" si="83"/>
        <v>0</v>
      </c>
      <c r="O146" s="35">
        <f t="shared" si="96"/>
        <v>0</v>
      </c>
      <c r="P146" s="35">
        <f t="shared" si="96"/>
        <v>0</v>
      </c>
      <c r="Q146" s="35">
        <f t="shared" si="96"/>
        <v>0</v>
      </c>
      <c r="R146" s="96">
        <f t="shared" si="106"/>
        <v>0</v>
      </c>
      <c r="S146" s="35">
        <f t="shared" si="110"/>
        <v>0</v>
      </c>
      <c r="T146" s="28">
        <f t="shared" si="107"/>
        <v>0</v>
      </c>
      <c r="U146" s="28">
        <f t="shared" si="108"/>
        <v>0</v>
      </c>
      <c r="V146" s="51">
        <v>0</v>
      </c>
      <c r="W146" s="51">
        <v>0</v>
      </c>
      <c r="X146" s="51">
        <v>0</v>
      </c>
      <c r="Y146" s="44">
        <f t="shared" si="84"/>
        <v>0</v>
      </c>
      <c r="Z146" s="35">
        <f t="shared" si="109"/>
        <v>0</v>
      </c>
      <c r="AA146" s="35">
        <f t="shared" si="111"/>
        <v>0</v>
      </c>
      <c r="AB146" s="42">
        <v>0</v>
      </c>
      <c r="AC146" s="35">
        <f t="shared" si="112"/>
        <v>0</v>
      </c>
      <c r="AD146" s="35">
        <f t="shared" si="97"/>
        <v>0</v>
      </c>
      <c r="AE146" s="35">
        <f t="shared" si="97"/>
        <v>0</v>
      </c>
      <c r="AF146" s="35">
        <f t="shared" si="97"/>
        <v>0</v>
      </c>
      <c r="AH146" s="35">
        <f t="shared" si="113"/>
        <v>0</v>
      </c>
      <c r="AI146" s="35">
        <f t="shared" si="113"/>
        <v>0</v>
      </c>
      <c r="AJ146" s="35">
        <f t="shared" si="113"/>
        <v>0</v>
      </c>
      <c r="AK146" s="35">
        <f t="shared" si="113"/>
        <v>0</v>
      </c>
      <c r="AL146" s="35">
        <f t="shared" si="113"/>
        <v>0</v>
      </c>
      <c r="AM146" s="35">
        <f t="shared" si="113"/>
        <v>0</v>
      </c>
      <c r="AN146" s="35">
        <f t="shared" si="113"/>
        <v>0</v>
      </c>
      <c r="AO146" s="35">
        <f t="shared" si="113"/>
        <v>0</v>
      </c>
      <c r="AP146" s="35">
        <f t="shared" si="113"/>
        <v>0</v>
      </c>
      <c r="AQ146" s="35">
        <f t="shared" si="113"/>
        <v>0</v>
      </c>
      <c r="AR146" s="35">
        <f t="shared" si="114"/>
        <v>0</v>
      </c>
      <c r="AS146" s="35">
        <f t="shared" si="114"/>
        <v>0</v>
      </c>
      <c r="AT146" s="35">
        <f t="shared" si="114"/>
        <v>0</v>
      </c>
      <c r="AU146" s="35">
        <f t="shared" si="114"/>
        <v>0</v>
      </c>
      <c r="AV146" s="35">
        <f t="shared" si="114"/>
        <v>0</v>
      </c>
      <c r="AW146" s="35">
        <f t="shared" si="114"/>
        <v>0</v>
      </c>
      <c r="AX146" s="35">
        <f t="shared" si="114"/>
        <v>0</v>
      </c>
      <c r="AY146" s="35">
        <f t="shared" si="114"/>
        <v>0</v>
      </c>
      <c r="BA146" s="35">
        <f t="shared" si="115"/>
        <v>0</v>
      </c>
      <c r="BB146" s="35">
        <f t="shared" si="115"/>
        <v>0</v>
      </c>
      <c r="BC146" s="35">
        <f t="shared" si="115"/>
        <v>0</v>
      </c>
      <c r="BD146" s="35">
        <f t="shared" si="115"/>
        <v>0</v>
      </c>
      <c r="BE146" s="35">
        <f t="shared" si="115"/>
        <v>0</v>
      </c>
      <c r="BF146" s="35">
        <f t="shared" si="115"/>
        <v>0</v>
      </c>
      <c r="BH146" s="47">
        <f t="shared" si="85"/>
        <v>0</v>
      </c>
      <c r="BI146" s="6"/>
    </row>
    <row r="147" ht="15" spans="1:61">
      <c r="A147" s="45" t="s">
        <v>10752</v>
      </c>
      <c r="B147" s="33">
        <f t="shared" si="101"/>
        <v>0</v>
      </c>
      <c r="C147" s="41" t="s">
        <v>10753</v>
      </c>
      <c r="D147" s="96">
        <f t="shared" si="102"/>
        <v>0</v>
      </c>
      <c r="E147" s="35">
        <f t="shared" si="103"/>
        <v>0</v>
      </c>
      <c r="F147" s="46">
        <f t="shared" si="104"/>
        <v>0</v>
      </c>
      <c r="G147" s="107">
        <f t="shared" si="105"/>
        <v>0</v>
      </c>
      <c r="H147" s="97">
        <f t="shared" si="80"/>
        <v>0</v>
      </c>
      <c r="I147" s="97">
        <f t="shared" si="81"/>
        <v>0</v>
      </c>
      <c r="J147" s="97">
        <f t="shared" si="82"/>
        <v>0</v>
      </c>
      <c r="K147" s="42">
        <v>0</v>
      </c>
      <c r="L147" s="35">
        <f t="shared" si="95"/>
        <v>0</v>
      </c>
      <c r="M147" s="35">
        <f t="shared" si="95"/>
        <v>0</v>
      </c>
      <c r="N147" s="97">
        <f t="shared" si="83"/>
        <v>0</v>
      </c>
      <c r="O147" s="35">
        <f t="shared" si="96"/>
        <v>0</v>
      </c>
      <c r="P147" s="35">
        <f t="shared" si="96"/>
        <v>0</v>
      </c>
      <c r="Q147" s="35">
        <f t="shared" si="96"/>
        <v>0</v>
      </c>
      <c r="R147" s="96">
        <f t="shared" si="106"/>
        <v>0</v>
      </c>
      <c r="S147" s="35">
        <f t="shared" si="110"/>
        <v>0</v>
      </c>
      <c r="T147" s="28">
        <f t="shared" si="107"/>
        <v>0</v>
      </c>
      <c r="U147" s="28">
        <f t="shared" si="108"/>
        <v>0</v>
      </c>
      <c r="V147" s="51">
        <v>0</v>
      </c>
      <c r="W147" s="51">
        <v>0</v>
      </c>
      <c r="X147" s="51">
        <v>0</v>
      </c>
      <c r="Y147" s="44">
        <f t="shared" si="84"/>
        <v>0</v>
      </c>
      <c r="Z147" s="35">
        <f t="shared" si="109"/>
        <v>0</v>
      </c>
      <c r="AA147" s="35">
        <f t="shared" si="111"/>
        <v>0</v>
      </c>
      <c r="AB147" s="42">
        <v>0</v>
      </c>
      <c r="AC147" s="35">
        <f t="shared" si="112"/>
        <v>0</v>
      </c>
      <c r="AD147" s="35">
        <f t="shared" si="97"/>
        <v>0</v>
      </c>
      <c r="AE147" s="35">
        <f t="shared" si="97"/>
        <v>0</v>
      </c>
      <c r="AF147" s="35">
        <f t="shared" si="97"/>
        <v>0</v>
      </c>
      <c r="AH147" s="35">
        <f t="shared" si="113"/>
        <v>0</v>
      </c>
      <c r="AI147" s="35">
        <f t="shared" si="113"/>
        <v>0</v>
      </c>
      <c r="AJ147" s="35">
        <f t="shared" si="113"/>
        <v>0</v>
      </c>
      <c r="AK147" s="35">
        <f t="shared" si="113"/>
        <v>0</v>
      </c>
      <c r="AL147" s="35">
        <f t="shared" si="113"/>
        <v>0</v>
      </c>
      <c r="AM147" s="35">
        <f t="shared" si="113"/>
        <v>0</v>
      </c>
      <c r="AN147" s="35">
        <f t="shared" si="113"/>
        <v>0</v>
      </c>
      <c r="AO147" s="35">
        <f t="shared" si="113"/>
        <v>0</v>
      </c>
      <c r="AP147" s="35">
        <f t="shared" si="113"/>
        <v>0</v>
      </c>
      <c r="AQ147" s="35">
        <f t="shared" si="113"/>
        <v>0</v>
      </c>
      <c r="AR147" s="35">
        <f t="shared" si="114"/>
        <v>0</v>
      </c>
      <c r="AS147" s="35">
        <f t="shared" si="114"/>
        <v>0</v>
      </c>
      <c r="AT147" s="35">
        <f t="shared" si="114"/>
        <v>0</v>
      </c>
      <c r="AU147" s="35">
        <f t="shared" si="114"/>
        <v>0</v>
      </c>
      <c r="AV147" s="35">
        <f t="shared" si="114"/>
        <v>0</v>
      </c>
      <c r="AW147" s="35">
        <f t="shared" si="114"/>
        <v>0</v>
      </c>
      <c r="AX147" s="35">
        <f t="shared" si="114"/>
        <v>0</v>
      </c>
      <c r="AY147" s="35">
        <f t="shared" si="114"/>
        <v>0</v>
      </c>
      <c r="BA147" s="35">
        <f t="shared" si="115"/>
        <v>0</v>
      </c>
      <c r="BB147" s="35">
        <f t="shared" si="115"/>
        <v>0</v>
      </c>
      <c r="BC147" s="35">
        <f t="shared" si="115"/>
        <v>0</v>
      </c>
      <c r="BD147" s="35">
        <f t="shared" si="115"/>
        <v>0</v>
      </c>
      <c r="BE147" s="35">
        <f t="shared" si="115"/>
        <v>0</v>
      </c>
      <c r="BF147" s="35">
        <f t="shared" si="115"/>
        <v>0</v>
      </c>
      <c r="BH147" s="47">
        <f t="shared" si="85"/>
        <v>0</v>
      </c>
      <c r="BI147" s="6"/>
    </row>
    <row r="148" ht="15" spans="1:61">
      <c r="A148" s="45" t="s">
        <v>10754</v>
      </c>
      <c r="B148" s="33">
        <f t="shared" si="101"/>
        <v>0</v>
      </c>
      <c r="C148" s="41" t="s">
        <v>10755</v>
      </c>
      <c r="D148" s="96">
        <f t="shared" si="102"/>
        <v>0</v>
      </c>
      <c r="E148" s="35">
        <f t="shared" si="103"/>
        <v>0</v>
      </c>
      <c r="F148" s="46">
        <f t="shared" si="104"/>
        <v>0</v>
      </c>
      <c r="G148" s="107">
        <f t="shared" si="105"/>
        <v>0</v>
      </c>
      <c r="H148" s="97">
        <f t="shared" si="80"/>
        <v>0</v>
      </c>
      <c r="I148" s="97">
        <f t="shared" si="81"/>
        <v>0</v>
      </c>
      <c r="J148" s="97">
        <f t="shared" si="82"/>
        <v>0</v>
      </c>
      <c r="K148" s="42">
        <v>0</v>
      </c>
      <c r="L148" s="35">
        <f t="shared" ref="L148:M167" si="116">SUMPRODUCT(L$374:L$599*(LEFT($A$374:$A$599,LEN($A148))=$A148))</f>
        <v>0</v>
      </c>
      <c r="M148" s="35">
        <f t="shared" si="116"/>
        <v>0</v>
      </c>
      <c r="N148" s="97">
        <f t="shared" si="83"/>
        <v>0</v>
      </c>
      <c r="O148" s="35">
        <f t="shared" ref="O148:Q167" si="117">SUMPRODUCT(O$374:O$599*(LEFT($A$374:$A$599,LEN($A148))=$A148))</f>
        <v>0</v>
      </c>
      <c r="P148" s="35">
        <f t="shared" si="117"/>
        <v>0</v>
      </c>
      <c r="Q148" s="35">
        <f t="shared" si="117"/>
        <v>0</v>
      </c>
      <c r="R148" s="96">
        <f t="shared" si="106"/>
        <v>0</v>
      </c>
      <c r="S148" s="35">
        <f t="shared" si="110"/>
        <v>0</v>
      </c>
      <c r="T148" s="28">
        <f t="shared" si="107"/>
        <v>0</v>
      </c>
      <c r="U148" s="28">
        <f t="shared" si="108"/>
        <v>0</v>
      </c>
      <c r="V148" s="51">
        <v>0</v>
      </c>
      <c r="W148" s="51">
        <v>0</v>
      </c>
      <c r="X148" s="51">
        <v>0</v>
      </c>
      <c r="Y148" s="44">
        <f t="shared" si="84"/>
        <v>0</v>
      </c>
      <c r="Z148" s="35">
        <f t="shared" si="109"/>
        <v>0</v>
      </c>
      <c r="AA148" s="35">
        <f t="shared" si="111"/>
        <v>0</v>
      </c>
      <c r="AB148" s="42">
        <v>0</v>
      </c>
      <c r="AC148" s="35">
        <f t="shared" si="112"/>
        <v>0</v>
      </c>
      <c r="AD148" s="35">
        <f t="shared" ref="AD148:AF167" si="118">SUMPRODUCT(AD$374:AD$599*(LEFT($A$374:$A$599,LEN($A148))=$A148))</f>
        <v>0</v>
      </c>
      <c r="AE148" s="35">
        <f t="shared" si="118"/>
        <v>0</v>
      </c>
      <c r="AF148" s="35">
        <f t="shared" si="118"/>
        <v>0</v>
      </c>
      <c r="AH148" s="35">
        <f t="shared" ref="AH148:AQ157" si="119">SUMPRODUCT(AH$374:AH$599*(LEFT($A$374:$A$599,LEN($A148))=$A148))</f>
        <v>0</v>
      </c>
      <c r="AI148" s="35">
        <f t="shared" si="119"/>
        <v>0</v>
      </c>
      <c r="AJ148" s="35">
        <f t="shared" si="119"/>
        <v>0</v>
      </c>
      <c r="AK148" s="35">
        <f t="shared" si="119"/>
        <v>0</v>
      </c>
      <c r="AL148" s="35">
        <f t="shared" si="119"/>
        <v>0</v>
      </c>
      <c r="AM148" s="35">
        <f t="shared" si="119"/>
        <v>0</v>
      </c>
      <c r="AN148" s="35">
        <f t="shared" si="119"/>
        <v>0</v>
      </c>
      <c r="AO148" s="35">
        <f t="shared" si="119"/>
        <v>0</v>
      </c>
      <c r="AP148" s="35">
        <f t="shared" si="119"/>
        <v>0</v>
      </c>
      <c r="AQ148" s="35">
        <f t="shared" si="119"/>
        <v>0</v>
      </c>
      <c r="AR148" s="35">
        <f t="shared" ref="AR148:AY157" si="120">SUMPRODUCT(AR$374:AR$599*(LEFT($A$374:$A$599,LEN($A148))=$A148))</f>
        <v>0</v>
      </c>
      <c r="AS148" s="35">
        <f t="shared" si="120"/>
        <v>0</v>
      </c>
      <c r="AT148" s="35">
        <f t="shared" si="120"/>
        <v>0</v>
      </c>
      <c r="AU148" s="35">
        <f t="shared" si="120"/>
        <v>0</v>
      </c>
      <c r="AV148" s="35">
        <f t="shared" si="120"/>
        <v>0</v>
      </c>
      <c r="AW148" s="35">
        <f t="shared" si="120"/>
        <v>0</v>
      </c>
      <c r="AX148" s="35">
        <f t="shared" si="120"/>
        <v>0</v>
      </c>
      <c r="AY148" s="35">
        <f t="shared" si="120"/>
        <v>0</v>
      </c>
      <c r="BA148" s="35">
        <f t="shared" ref="BA148:BF157" si="121">SUMPRODUCT(BA$374:BA$599*(LEFT($A$374:$A$599,LEN($A148))=$A148))</f>
        <v>0</v>
      </c>
      <c r="BB148" s="35">
        <f t="shared" si="121"/>
        <v>0</v>
      </c>
      <c r="BC148" s="35">
        <f t="shared" si="121"/>
        <v>0</v>
      </c>
      <c r="BD148" s="35">
        <f t="shared" si="121"/>
        <v>0</v>
      </c>
      <c r="BE148" s="35">
        <f t="shared" si="121"/>
        <v>0</v>
      </c>
      <c r="BF148" s="35">
        <f t="shared" si="121"/>
        <v>0</v>
      </c>
      <c r="BH148" s="47">
        <f t="shared" si="85"/>
        <v>0</v>
      </c>
      <c r="BI148" s="18"/>
    </row>
    <row r="149" ht="15" spans="1:61">
      <c r="A149" s="45" t="s">
        <v>10756</v>
      </c>
      <c r="B149" s="33">
        <f t="shared" si="101"/>
        <v>0</v>
      </c>
      <c r="C149" s="41" t="s">
        <v>10757</v>
      </c>
      <c r="D149" s="96">
        <f t="shared" si="102"/>
        <v>0</v>
      </c>
      <c r="E149" s="35">
        <f t="shared" si="103"/>
        <v>0</v>
      </c>
      <c r="F149" s="46">
        <f t="shared" si="104"/>
        <v>0</v>
      </c>
      <c r="G149" s="107">
        <f t="shared" si="105"/>
        <v>0</v>
      </c>
      <c r="H149" s="97">
        <f t="shared" si="80"/>
        <v>0</v>
      </c>
      <c r="I149" s="97">
        <f t="shared" si="81"/>
        <v>0</v>
      </c>
      <c r="J149" s="97">
        <f t="shared" si="82"/>
        <v>0</v>
      </c>
      <c r="K149" s="42">
        <v>0</v>
      </c>
      <c r="L149" s="35">
        <f t="shared" si="116"/>
        <v>0</v>
      </c>
      <c r="M149" s="35">
        <f t="shared" si="116"/>
        <v>0</v>
      </c>
      <c r="N149" s="97">
        <f t="shared" si="83"/>
        <v>0</v>
      </c>
      <c r="O149" s="35">
        <f t="shared" si="117"/>
        <v>0</v>
      </c>
      <c r="P149" s="35">
        <f t="shared" si="117"/>
        <v>0</v>
      </c>
      <c r="Q149" s="35">
        <f t="shared" si="117"/>
        <v>0</v>
      </c>
      <c r="R149" s="96">
        <f t="shared" si="106"/>
        <v>0</v>
      </c>
      <c r="S149" s="35">
        <f t="shared" si="110"/>
        <v>0</v>
      </c>
      <c r="T149" s="28">
        <f t="shared" si="107"/>
        <v>0</v>
      </c>
      <c r="U149" s="28">
        <f t="shared" si="108"/>
        <v>0</v>
      </c>
      <c r="V149" s="51">
        <v>0</v>
      </c>
      <c r="W149" s="51">
        <v>0</v>
      </c>
      <c r="X149" s="51">
        <v>0</v>
      </c>
      <c r="Y149" s="44">
        <f t="shared" si="84"/>
        <v>0</v>
      </c>
      <c r="Z149" s="35">
        <f t="shared" si="109"/>
        <v>0</v>
      </c>
      <c r="AA149" s="35">
        <f t="shared" si="111"/>
        <v>0</v>
      </c>
      <c r="AB149" s="42">
        <v>0</v>
      </c>
      <c r="AC149" s="35">
        <f t="shared" si="112"/>
        <v>0</v>
      </c>
      <c r="AD149" s="35">
        <f t="shared" si="118"/>
        <v>0</v>
      </c>
      <c r="AE149" s="35">
        <f t="shared" si="118"/>
        <v>0</v>
      </c>
      <c r="AF149" s="35">
        <f t="shared" si="118"/>
        <v>0</v>
      </c>
      <c r="AH149" s="35">
        <f t="shared" si="119"/>
        <v>0</v>
      </c>
      <c r="AI149" s="35">
        <f t="shared" si="119"/>
        <v>0</v>
      </c>
      <c r="AJ149" s="35">
        <f t="shared" si="119"/>
        <v>0</v>
      </c>
      <c r="AK149" s="35">
        <f t="shared" si="119"/>
        <v>0</v>
      </c>
      <c r="AL149" s="35">
        <f t="shared" si="119"/>
        <v>0</v>
      </c>
      <c r="AM149" s="35">
        <f t="shared" si="119"/>
        <v>0</v>
      </c>
      <c r="AN149" s="35">
        <f t="shared" si="119"/>
        <v>0</v>
      </c>
      <c r="AO149" s="35">
        <f t="shared" si="119"/>
        <v>0</v>
      </c>
      <c r="AP149" s="35">
        <f t="shared" si="119"/>
        <v>0</v>
      </c>
      <c r="AQ149" s="35">
        <f t="shared" si="119"/>
        <v>0</v>
      </c>
      <c r="AR149" s="35">
        <f t="shared" si="120"/>
        <v>0</v>
      </c>
      <c r="AS149" s="35">
        <f t="shared" si="120"/>
        <v>0</v>
      </c>
      <c r="AT149" s="35">
        <f t="shared" si="120"/>
        <v>0</v>
      </c>
      <c r="AU149" s="35">
        <f t="shared" si="120"/>
        <v>0</v>
      </c>
      <c r="AV149" s="35">
        <f t="shared" si="120"/>
        <v>0</v>
      </c>
      <c r="AW149" s="35">
        <f t="shared" si="120"/>
        <v>0</v>
      </c>
      <c r="AX149" s="35">
        <f t="shared" si="120"/>
        <v>0</v>
      </c>
      <c r="AY149" s="35">
        <f t="shared" si="120"/>
        <v>0</v>
      </c>
      <c r="BA149" s="35">
        <f t="shared" si="121"/>
        <v>0</v>
      </c>
      <c r="BB149" s="35">
        <f t="shared" si="121"/>
        <v>0</v>
      </c>
      <c r="BC149" s="35">
        <f t="shared" si="121"/>
        <v>0</v>
      </c>
      <c r="BD149" s="35">
        <f t="shared" si="121"/>
        <v>0</v>
      </c>
      <c r="BE149" s="35">
        <f t="shared" si="121"/>
        <v>0</v>
      </c>
      <c r="BF149" s="35">
        <f t="shared" si="121"/>
        <v>0</v>
      </c>
      <c r="BH149" s="47">
        <f t="shared" si="85"/>
        <v>0</v>
      </c>
      <c r="BI149" s="18"/>
    </row>
    <row r="150" ht="15" spans="1:61">
      <c r="A150" s="45" t="s">
        <v>10758</v>
      </c>
      <c r="B150" s="33">
        <f t="shared" si="101"/>
        <v>0</v>
      </c>
      <c r="C150" s="41" t="s">
        <v>10759</v>
      </c>
      <c r="D150" s="96">
        <f t="shared" si="102"/>
        <v>0</v>
      </c>
      <c r="E150" s="35">
        <f t="shared" si="103"/>
        <v>0</v>
      </c>
      <c r="F150" s="46">
        <f t="shared" si="104"/>
        <v>0</v>
      </c>
      <c r="G150" s="107">
        <f t="shared" si="105"/>
        <v>0</v>
      </c>
      <c r="H150" s="97">
        <f t="shared" si="80"/>
        <v>0</v>
      </c>
      <c r="I150" s="97">
        <f t="shared" si="81"/>
        <v>0</v>
      </c>
      <c r="J150" s="97">
        <f t="shared" si="82"/>
        <v>0</v>
      </c>
      <c r="K150" s="42">
        <v>0</v>
      </c>
      <c r="L150" s="35">
        <f t="shared" si="116"/>
        <v>0</v>
      </c>
      <c r="M150" s="35">
        <f t="shared" si="116"/>
        <v>0</v>
      </c>
      <c r="N150" s="97">
        <f t="shared" si="83"/>
        <v>0</v>
      </c>
      <c r="O150" s="35">
        <f t="shared" si="117"/>
        <v>0</v>
      </c>
      <c r="P150" s="35">
        <f t="shared" si="117"/>
        <v>0</v>
      </c>
      <c r="Q150" s="35">
        <f t="shared" si="117"/>
        <v>0</v>
      </c>
      <c r="R150" s="96">
        <f t="shared" si="106"/>
        <v>0</v>
      </c>
      <c r="S150" s="35">
        <f t="shared" si="110"/>
        <v>0</v>
      </c>
      <c r="T150" s="28">
        <f t="shared" si="107"/>
        <v>0</v>
      </c>
      <c r="U150" s="28">
        <f t="shared" si="108"/>
        <v>0</v>
      </c>
      <c r="V150" s="51">
        <v>0</v>
      </c>
      <c r="W150" s="51">
        <v>0</v>
      </c>
      <c r="X150" s="51">
        <v>0</v>
      </c>
      <c r="Y150" s="44">
        <f t="shared" si="84"/>
        <v>0</v>
      </c>
      <c r="Z150" s="35">
        <f t="shared" si="109"/>
        <v>0</v>
      </c>
      <c r="AA150" s="35">
        <f t="shared" si="111"/>
        <v>0</v>
      </c>
      <c r="AB150" s="42">
        <v>0</v>
      </c>
      <c r="AC150" s="35">
        <f t="shared" si="112"/>
        <v>0</v>
      </c>
      <c r="AD150" s="35">
        <f t="shared" si="118"/>
        <v>0</v>
      </c>
      <c r="AE150" s="35">
        <f t="shared" si="118"/>
        <v>0</v>
      </c>
      <c r="AF150" s="35">
        <f t="shared" si="118"/>
        <v>0</v>
      </c>
      <c r="AH150" s="35">
        <f t="shared" si="119"/>
        <v>0</v>
      </c>
      <c r="AI150" s="35">
        <f t="shared" si="119"/>
        <v>0</v>
      </c>
      <c r="AJ150" s="35">
        <f t="shared" si="119"/>
        <v>0</v>
      </c>
      <c r="AK150" s="35">
        <f t="shared" si="119"/>
        <v>0</v>
      </c>
      <c r="AL150" s="35">
        <f t="shared" si="119"/>
        <v>0</v>
      </c>
      <c r="AM150" s="35">
        <f t="shared" si="119"/>
        <v>0</v>
      </c>
      <c r="AN150" s="35">
        <f t="shared" si="119"/>
        <v>0</v>
      </c>
      <c r="AO150" s="35">
        <f t="shared" si="119"/>
        <v>0</v>
      </c>
      <c r="AP150" s="35">
        <f t="shared" si="119"/>
        <v>0</v>
      </c>
      <c r="AQ150" s="35">
        <f t="shared" si="119"/>
        <v>0</v>
      </c>
      <c r="AR150" s="35">
        <f t="shared" si="120"/>
        <v>0</v>
      </c>
      <c r="AS150" s="35">
        <f t="shared" si="120"/>
        <v>0</v>
      </c>
      <c r="AT150" s="35">
        <f t="shared" si="120"/>
        <v>0</v>
      </c>
      <c r="AU150" s="35">
        <f t="shared" si="120"/>
        <v>0</v>
      </c>
      <c r="AV150" s="35">
        <f t="shared" si="120"/>
        <v>0</v>
      </c>
      <c r="AW150" s="35">
        <f t="shared" si="120"/>
        <v>0</v>
      </c>
      <c r="AX150" s="35">
        <f t="shared" si="120"/>
        <v>0</v>
      </c>
      <c r="AY150" s="35">
        <f t="shared" si="120"/>
        <v>0</v>
      </c>
      <c r="BA150" s="35">
        <f t="shared" si="121"/>
        <v>0</v>
      </c>
      <c r="BB150" s="35">
        <f t="shared" si="121"/>
        <v>0</v>
      </c>
      <c r="BC150" s="35">
        <f t="shared" si="121"/>
        <v>0</v>
      </c>
      <c r="BD150" s="35">
        <f t="shared" si="121"/>
        <v>0</v>
      </c>
      <c r="BE150" s="35">
        <f t="shared" si="121"/>
        <v>0</v>
      </c>
      <c r="BF150" s="35">
        <f t="shared" si="121"/>
        <v>0</v>
      </c>
      <c r="BH150" s="47">
        <f t="shared" si="85"/>
        <v>0</v>
      </c>
      <c r="BI150" s="6"/>
    </row>
    <row r="151" ht="15" spans="1:61">
      <c r="A151" s="45" t="s">
        <v>10760</v>
      </c>
      <c r="B151" s="33">
        <f t="shared" si="101"/>
        <v>0</v>
      </c>
      <c r="C151" s="41" t="s">
        <v>10761</v>
      </c>
      <c r="D151" s="96">
        <f t="shared" si="102"/>
        <v>0</v>
      </c>
      <c r="E151" s="35">
        <f t="shared" si="103"/>
        <v>0</v>
      </c>
      <c r="F151" s="46">
        <f t="shared" si="104"/>
        <v>0</v>
      </c>
      <c r="G151" s="107">
        <f t="shared" si="105"/>
        <v>0</v>
      </c>
      <c r="H151" s="97">
        <f t="shared" si="80"/>
        <v>0</v>
      </c>
      <c r="I151" s="97">
        <f t="shared" si="81"/>
        <v>0</v>
      </c>
      <c r="J151" s="97">
        <f t="shared" si="82"/>
        <v>0</v>
      </c>
      <c r="K151" s="42">
        <v>0</v>
      </c>
      <c r="L151" s="35">
        <f t="shared" si="116"/>
        <v>0</v>
      </c>
      <c r="M151" s="35">
        <f t="shared" si="116"/>
        <v>0</v>
      </c>
      <c r="N151" s="97">
        <f t="shared" si="83"/>
        <v>0</v>
      </c>
      <c r="O151" s="35">
        <f t="shared" si="117"/>
        <v>0</v>
      </c>
      <c r="P151" s="35">
        <f t="shared" si="117"/>
        <v>0</v>
      </c>
      <c r="Q151" s="35">
        <f t="shared" si="117"/>
        <v>0</v>
      </c>
      <c r="R151" s="96">
        <f t="shared" si="106"/>
        <v>0</v>
      </c>
      <c r="S151" s="35">
        <f t="shared" si="110"/>
        <v>0</v>
      </c>
      <c r="T151" s="28">
        <f t="shared" si="107"/>
        <v>0</v>
      </c>
      <c r="U151" s="28">
        <f t="shared" si="108"/>
        <v>0</v>
      </c>
      <c r="V151" s="51">
        <v>0</v>
      </c>
      <c r="W151" s="51">
        <v>0</v>
      </c>
      <c r="X151" s="51">
        <v>0</v>
      </c>
      <c r="Y151" s="44">
        <f t="shared" si="84"/>
        <v>0</v>
      </c>
      <c r="Z151" s="35">
        <f t="shared" si="109"/>
        <v>0</v>
      </c>
      <c r="AA151" s="35">
        <f t="shared" si="111"/>
        <v>0</v>
      </c>
      <c r="AB151" s="42">
        <v>0</v>
      </c>
      <c r="AC151" s="35">
        <f t="shared" si="112"/>
        <v>0</v>
      </c>
      <c r="AD151" s="35">
        <f t="shared" si="118"/>
        <v>0</v>
      </c>
      <c r="AE151" s="35">
        <f t="shared" si="118"/>
        <v>0</v>
      </c>
      <c r="AF151" s="35">
        <f t="shared" si="118"/>
        <v>0</v>
      </c>
      <c r="AH151" s="35">
        <f t="shared" si="119"/>
        <v>0</v>
      </c>
      <c r="AI151" s="35">
        <f t="shared" si="119"/>
        <v>0</v>
      </c>
      <c r="AJ151" s="35">
        <f t="shared" si="119"/>
        <v>0</v>
      </c>
      <c r="AK151" s="35">
        <f t="shared" si="119"/>
        <v>0</v>
      </c>
      <c r="AL151" s="35">
        <f t="shared" si="119"/>
        <v>0</v>
      </c>
      <c r="AM151" s="35">
        <f t="shared" si="119"/>
        <v>0</v>
      </c>
      <c r="AN151" s="35">
        <f t="shared" si="119"/>
        <v>0</v>
      </c>
      <c r="AO151" s="35">
        <f t="shared" si="119"/>
        <v>0</v>
      </c>
      <c r="AP151" s="35">
        <f t="shared" si="119"/>
        <v>0</v>
      </c>
      <c r="AQ151" s="35">
        <f t="shared" si="119"/>
        <v>0</v>
      </c>
      <c r="AR151" s="35">
        <f t="shared" si="120"/>
        <v>0</v>
      </c>
      <c r="AS151" s="35">
        <f t="shared" si="120"/>
        <v>0</v>
      </c>
      <c r="AT151" s="35">
        <f t="shared" si="120"/>
        <v>0</v>
      </c>
      <c r="AU151" s="35">
        <f t="shared" si="120"/>
        <v>0</v>
      </c>
      <c r="AV151" s="35">
        <f t="shared" si="120"/>
        <v>0</v>
      </c>
      <c r="AW151" s="35">
        <f t="shared" si="120"/>
        <v>0</v>
      </c>
      <c r="AX151" s="35">
        <f t="shared" si="120"/>
        <v>0</v>
      </c>
      <c r="AY151" s="35">
        <f t="shared" si="120"/>
        <v>0</v>
      </c>
      <c r="BA151" s="35">
        <f t="shared" si="121"/>
        <v>0</v>
      </c>
      <c r="BB151" s="35">
        <f t="shared" si="121"/>
        <v>0</v>
      </c>
      <c r="BC151" s="35">
        <f t="shared" si="121"/>
        <v>0</v>
      </c>
      <c r="BD151" s="35">
        <f t="shared" si="121"/>
        <v>0</v>
      </c>
      <c r="BE151" s="35">
        <f t="shared" si="121"/>
        <v>0</v>
      </c>
      <c r="BF151" s="35">
        <f t="shared" si="121"/>
        <v>0</v>
      </c>
      <c r="BH151" s="47">
        <f t="shared" si="85"/>
        <v>0</v>
      </c>
      <c r="BI151" s="6"/>
    </row>
    <row r="152" ht="15" spans="1:61">
      <c r="A152" s="45" t="s">
        <v>10762</v>
      </c>
      <c r="B152" s="33">
        <f t="shared" si="101"/>
        <v>0</v>
      </c>
      <c r="C152" s="41" t="s">
        <v>10763</v>
      </c>
      <c r="D152" s="96">
        <f t="shared" si="102"/>
        <v>0</v>
      </c>
      <c r="E152" s="35">
        <f t="shared" si="103"/>
        <v>0</v>
      </c>
      <c r="F152" s="46">
        <f t="shared" si="104"/>
        <v>0</v>
      </c>
      <c r="G152" s="107">
        <f t="shared" si="105"/>
        <v>0</v>
      </c>
      <c r="H152" s="97">
        <f t="shared" si="80"/>
        <v>0</v>
      </c>
      <c r="I152" s="97">
        <f t="shared" si="81"/>
        <v>0</v>
      </c>
      <c r="J152" s="97">
        <f t="shared" si="82"/>
        <v>0</v>
      </c>
      <c r="K152" s="42">
        <v>0</v>
      </c>
      <c r="L152" s="35">
        <f t="shared" si="116"/>
        <v>0</v>
      </c>
      <c r="M152" s="35">
        <f t="shared" si="116"/>
        <v>0</v>
      </c>
      <c r="N152" s="97">
        <f t="shared" si="83"/>
        <v>0</v>
      </c>
      <c r="O152" s="35">
        <f t="shared" si="117"/>
        <v>0</v>
      </c>
      <c r="P152" s="35">
        <f t="shared" si="117"/>
        <v>0</v>
      </c>
      <c r="Q152" s="35">
        <f t="shared" si="117"/>
        <v>0</v>
      </c>
      <c r="R152" s="96">
        <f t="shared" si="106"/>
        <v>0</v>
      </c>
      <c r="S152" s="35">
        <f t="shared" si="110"/>
        <v>0</v>
      </c>
      <c r="T152" s="28">
        <f t="shared" si="107"/>
        <v>0</v>
      </c>
      <c r="U152" s="28">
        <f t="shared" si="108"/>
        <v>0</v>
      </c>
      <c r="V152" s="51">
        <v>0</v>
      </c>
      <c r="W152" s="51">
        <v>0</v>
      </c>
      <c r="X152" s="51">
        <v>0</v>
      </c>
      <c r="Y152" s="44">
        <f t="shared" si="84"/>
        <v>0</v>
      </c>
      <c r="Z152" s="35">
        <f t="shared" si="109"/>
        <v>0</v>
      </c>
      <c r="AA152" s="35">
        <f t="shared" si="111"/>
        <v>0</v>
      </c>
      <c r="AB152" s="42">
        <v>0</v>
      </c>
      <c r="AC152" s="35">
        <f t="shared" si="112"/>
        <v>0</v>
      </c>
      <c r="AD152" s="35">
        <f t="shared" si="118"/>
        <v>0</v>
      </c>
      <c r="AE152" s="35">
        <f t="shared" si="118"/>
        <v>0</v>
      </c>
      <c r="AF152" s="35">
        <f t="shared" si="118"/>
        <v>0</v>
      </c>
      <c r="AH152" s="35">
        <f t="shared" si="119"/>
        <v>0</v>
      </c>
      <c r="AI152" s="35">
        <f t="shared" si="119"/>
        <v>0</v>
      </c>
      <c r="AJ152" s="35">
        <f t="shared" si="119"/>
        <v>0</v>
      </c>
      <c r="AK152" s="35">
        <f t="shared" si="119"/>
        <v>0</v>
      </c>
      <c r="AL152" s="35">
        <f t="shared" si="119"/>
        <v>0</v>
      </c>
      <c r="AM152" s="35">
        <f t="shared" si="119"/>
        <v>0</v>
      </c>
      <c r="AN152" s="35">
        <f t="shared" si="119"/>
        <v>0</v>
      </c>
      <c r="AO152" s="35">
        <f t="shared" si="119"/>
        <v>0</v>
      </c>
      <c r="AP152" s="35">
        <f t="shared" si="119"/>
        <v>0</v>
      </c>
      <c r="AQ152" s="35">
        <f t="shared" si="119"/>
        <v>0</v>
      </c>
      <c r="AR152" s="35">
        <f t="shared" si="120"/>
        <v>0</v>
      </c>
      <c r="AS152" s="35">
        <f t="shared" si="120"/>
        <v>0</v>
      </c>
      <c r="AT152" s="35">
        <f t="shared" si="120"/>
        <v>0</v>
      </c>
      <c r="AU152" s="35">
        <f t="shared" si="120"/>
        <v>0</v>
      </c>
      <c r="AV152" s="35">
        <f t="shared" si="120"/>
        <v>0</v>
      </c>
      <c r="AW152" s="35">
        <f t="shared" si="120"/>
        <v>0</v>
      </c>
      <c r="AX152" s="35">
        <f t="shared" si="120"/>
        <v>0</v>
      </c>
      <c r="AY152" s="35">
        <f t="shared" si="120"/>
        <v>0</v>
      </c>
      <c r="BA152" s="35">
        <f t="shared" si="121"/>
        <v>0</v>
      </c>
      <c r="BB152" s="35">
        <f t="shared" si="121"/>
        <v>0</v>
      </c>
      <c r="BC152" s="35">
        <f t="shared" si="121"/>
        <v>0</v>
      </c>
      <c r="BD152" s="35">
        <f t="shared" si="121"/>
        <v>0</v>
      </c>
      <c r="BE152" s="35">
        <f t="shared" si="121"/>
        <v>0</v>
      </c>
      <c r="BF152" s="35">
        <f t="shared" si="121"/>
        <v>0</v>
      </c>
      <c r="BH152" s="47">
        <f t="shared" si="85"/>
        <v>0</v>
      </c>
      <c r="BI152" s="18"/>
    </row>
    <row r="153" ht="15" spans="1:61">
      <c r="A153" s="45" t="s">
        <v>10764</v>
      </c>
      <c r="B153" s="33">
        <f t="shared" si="101"/>
        <v>0</v>
      </c>
      <c r="C153" s="41" t="s">
        <v>10765</v>
      </c>
      <c r="D153" s="96">
        <f t="shared" si="102"/>
        <v>0</v>
      </c>
      <c r="E153" s="35">
        <f t="shared" si="103"/>
        <v>0</v>
      </c>
      <c r="F153" s="46">
        <f t="shared" si="104"/>
        <v>0</v>
      </c>
      <c r="G153" s="107">
        <f t="shared" si="105"/>
        <v>0</v>
      </c>
      <c r="H153" s="97">
        <f t="shared" si="80"/>
        <v>0</v>
      </c>
      <c r="I153" s="97">
        <f t="shared" si="81"/>
        <v>0</v>
      </c>
      <c r="J153" s="97">
        <f t="shared" si="82"/>
        <v>0</v>
      </c>
      <c r="K153" s="42">
        <v>0</v>
      </c>
      <c r="L153" s="35">
        <f t="shared" si="116"/>
        <v>0</v>
      </c>
      <c r="M153" s="35">
        <f t="shared" si="116"/>
        <v>0</v>
      </c>
      <c r="N153" s="97">
        <f t="shared" si="83"/>
        <v>0</v>
      </c>
      <c r="O153" s="35">
        <f t="shared" si="117"/>
        <v>0</v>
      </c>
      <c r="P153" s="35">
        <f t="shared" si="117"/>
        <v>0</v>
      </c>
      <c r="Q153" s="35">
        <f t="shared" si="117"/>
        <v>0</v>
      </c>
      <c r="R153" s="96">
        <f t="shared" si="106"/>
        <v>0</v>
      </c>
      <c r="S153" s="35">
        <f t="shared" si="110"/>
        <v>0</v>
      </c>
      <c r="T153" s="28">
        <f t="shared" si="107"/>
        <v>0</v>
      </c>
      <c r="U153" s="28">
        <f t="shared" si="108"/>
        <v>0</v>
      </c>
      <c r="V153" s="51">
        <v>0</v>
      </c>
      <c r="W153" s="51">
        <v>0</v>
      </c>
      <c r="X153" s="51">
        <v>0</v>
      </c>
      <c r="Y153" s="44">
        <f t="shared" si="84"/>
        <v>0</v>
      </c>
      <c r="Z153" s="35">
        <f t="shared" si="109"/>
        <v>0</v>
      </c>
      <c r="AA153" s="35">
        <f t="shared" si="111"/>
        <v>0</v>
      </c>
      <c r="AB153" s="42">
        <v>0</v>
      </c>
      <c r="AC153" s="35">
        <f t="shared" si="112"/>
        <v>0</v>
      </c>
      <c r="AD153" s="35">
        <f t="shared" si="118"/>
        <v>0</v>
      </c>
      <c r="AE153" s="35">
        <f t="shared" si="118"/>
        <v>0</v>
      </c>
      <c r="AF153" s="35">
        <f t="shared" si="118"/>
        <v>0</v>
      </c>
      <c r="AH153" s="35">
        <f t="shared" si="119"/>
        <v>0</v>
      </c>
      <c r="AI153" s="35">
        <f t="shared" si="119"/>
        <v>0</v>
      </c>
      <c r="AJ153" s="35">
        <f t="shared" si="119"/>
        <v>0</v>
      </c>
      <c r="AK153" s="35">
        <f t="shared" si="119"/>
        <v>0</v>
      </c>
      <c r="AL153" s="35">
        <f t="shared" si="119"/>
        <v>0</v>
      </c>
      <c r="AM153" s="35">
        <f t="shared" si="119"/>
        <v>0</v>
      </c>
      <c r="AN153" s="35">
        <f t="shared" si="119"/>
        <v>0</v>
      </c>
      <c r="AO153" s="35">
        <f t="shared" si="119"/>
        <v>0</v>
      </c>
      <c r="AP153" s="35">
        <f t="shared" si="119"/>
        <v>0</v>
      </c>
      <c r="AQ153" s="35">
        <f t="shared" si="119"/>
        <v>0</v>
      </c>
      <c r="AR153" s="35">
        <f t="shared" si="120"/>
        <v>0</v>
      </c>
      <c r="AS153" s="35">
        <f t="shared" si="120"/>
        <v>0</v>
      </c>
      <c r="AT153" s="35">
        <f t="shared" si="120"/>
        <v>0</v>
      </c>
      <c r="AU153" s="35">
        <f t="shared" si="120"/>
        <v>0</v>
      </c>
      <c r="AV153" s="35">
        <f t="shared" si="120"/>
        <v>0</v>
      </c>
      <c r="AW153" s="35">
        <f t="shared" si="120"/>
        <v>0</v>
      </c>
      <c r="AX153" s="35">
        <f t="shared" si="120"/>
        <v>0</v>
      </c>
      <c r="AY153" s="35">
        <f t="shared" si="120"/>
        <v>0</v>
      </c>
      <c r="BA153" s="35">
        <f t="shared" si="121"/>
        <v>0</v>
      </c>
      <c r="BB153" s="35">
        <f t="shared" si="121"/>
        <v>0</v>
      </c>
      <c r="BC153" s="35">
        <f t="shared" si="121"/>
        <v>0</v>
      </c>
      <c r="BD153" s="35">
        <f t="shared" si="121"/>
        <v>0</v>
      </c>
      <c r="BE153" s="35">
        <f t="shared" si="121"/>
        <v>0</v>
      </c>
      <c r="BF153" s="35">
        <f t="shared" si="121"/>
        <v>0</v>
      </c>
      <c r="BH153" s="47">
        <f t="shared" si="85"/>
        <v>0</v>
      </c>
      <c r="BI153" s="18"/>
    </row>
    <row r="154" ht="15" spans="1:61">
      <c r="A154" s="45" t="s">
        <v>10766</v>
      </c>
      <c r="B154" s="33">
        <f t="shared" si="101"/>
        <v>0</v>
      </c>
      <c r="C154" s="41" t="s">
        <v>10767</v>
      </c>
      <c r="D154" s="96">
        <f t="shared" si="102"/>
        <v>0</v>
      </c>
      <c r="E154" s="35">
        <f t="shared" si="103"/>
        <v>0</v>
      </c>
      <c r="F154" s="46">
        <f t="shared" si="104"/>
        <v>0</v>
      </c>
      <c r="G154" s="107">
        <f t="shared" si="105"/>
        <v>0</v>
      </c>
      <c r="H154" s="97">
        <f t="shared" si="80"/>
        <v>0</v>
      </c>
      <c r="I154" s="97">
        <f t="shared" si="81"/>
        <v>0</v>
      </c>
      <c r="J154" s="97">
        <f t="shared" si="82"/>
        <v>0</v>
      </c>
      <c r="K154" s="42">
        <v>0</v>
      </c>
      <c r="L154" s="35">
        <f t="shared" si="116"/>
        <v>0</v>
      </c>
      <c r="M154" s="35">
        <f t="shared" si="116"/>
        <v>0</v>
      </c>
      <c r="N154" s="97">
        <f t="shared" si="83"/>
        <v>0</v>
      </c>
      <c r="O154" s="35">
        <f t="shared" si="117"/>
        <v>0</v>
      </c>
      <c r="P154" s="35">
        <f t="shared" si="117"/>
        <v>0</v>
      </c>
      <c r="Q154" s="35">
        <f t="shared" si="117"/>
        <v>0</v>
      </c>
      <c r="R154" s="96">
        <f t="shared" si="106"/>
        <v>0</v>
      </c>
      <c r="S154" s="35">
        <f t="shared" si="110"/>
        <v>0</v>
      </c>
      <c r="T154" s="28">
        <f t="shared" si="107"/>
        <v>0</v>
      </c>
      <c r="U154" s="28">
        <f t="shared" si="108"/>
        <v>0</v>
      </c>
      <c r="V154" s="51">
        <v>0</v>
      </c>
      <c r="W154" s="51">
        <v>0</v>
      </c>
      <c r="X154" s="51">
        <v>0</v>
      </c>
      <c r="Y154" s="44">
        <f t="shared" si="84"/>
        <v>0</v>
      </c>
      <c r="Z154" s="35">
        <f t="shared" si="109"/>
        <v>0</v>
      </c>
      <c r="AA154" s="35">
        <f t="shared" si="111"/>
        <v>0</v>
      </c>
      <c r="AB154" s="42">
        <v>0</v>
      </c>
      <c r="AC154" s="35">
        <f t="shared" si="112"/>
        <v>0</v>
      </c>
      <c r="AD154" s="35">
        <f t="shared" si="118"/>
        <v>0</v>
      </c>
      <c r="AE154" s="35">
        <f t="shared" si="118"/>
        <v>0</v>
      </c>
      <c r="AF154" s="35">
        <f t="shared" si="118"/>
        <v>0</v>
      </c>
      <c r="AH154" s="35">
        <f t="shared" si="119"/>
        <v>0</v>
      </c>
      <c r="AI154" s="35">
        <f t="shared" si="119"/>
        <v>0</v>
      </c>
      <c r="AJ154" s="35">
        <f t="shared" si="119"/>
        <v>0</v>
      </c>
      <c r="AK154" s="35">
        <f t="shared" si="119"/>
        <v>0</v>
      </c>
      <c r="AL154" s="35">
        <f t="shared" si="119"/>
        <v>0</v>
      </c>
      <c r="AM154" s="35">
        <f t="shared" si="119"/>
        <v>0</v>
      </c>
      <c r="AN154" s="35">
        <f t="shared" si="119"/>
        <v>0</v>
      </c>
      <c r="AO154" s="35">
        <f t="shared" si="119"/>
        <v>0</v>
      </c>
      <c r="AP154" s="35">
        <f t="shared" si="119"/>
        <v>0</v>
      </c>
      <c r="AQ154" s="35">
        <f t="shared" si="119"/>
        <v>0</v>
      </c>
      <c r="AR154" s="35">
        <f t="shared" si="120"/>
        <v>0</v>
      </c>
      <c r="AS154" s="35">
        <f t="shared" si="120"/>
        <v>0</v>
      </c>
      <c r="AT154" s="35">
        <f t="shared" si="120"/>
        <v>0</v>
      </c>
      <c r="AU154" s="35">
        <f t="shared" si="120"/>
        <v>0</v>
      </c>
      <c r="AV154" s="35">
        <f t="shared" si="120"/>
        <v>0</v>
      </c>
      <c r="AW154" s="35">
        <f t="shared" si="120"/>
        <v>0</v>
      </c>
      <c r="AX154" s="35">
        <f t="shared" si="120"/>
        <v>0</v>
      </c>
      <c r="AY154" s="35">
        <f t="shared" si="120"/>
        <v>0</v>
      </c>
      <c r="BA154" s="35">
        <f t="shared" si="121"/>
        <v>0</v>
      </c>
      <c r="BB154" s="35">
        <f t="shared" si="121"/>
        <v>0</v>
      </c>
      <c r="BC154" s="35">
        <f t="shared" si="121"/>
        <v>0</v>
      </c>
      <c r="BD154" s="35">
        <f t="shared" si="121"/>
        <v>0</v>
      </c>
      <c r="BE154" s="35">
        <f t="shared" si="121"/>
        <v>0</v>
      </c>
      <c r="BF154" s="35">
        <f t="shared" si="121"/>
        <v>0</v>
      </c>
      <c r="BH154" s="47">
        <f t="shared" si="85"/>
        <v>0</v>
      </c>
      <c r="BI154" s="6"/>
    </row>
    <row r="155" ht="15" spans="1:61">
      <c r="A155" s="45" t="s">
        <v>10768</v>
      </c>
      <c r="B155" s="33">
        <f t="shared" si="101"/>
        <v>0</v>
      </c>
      <c r="C155" s="41" t="s">
        <v>10769</v>
      </c>
      <c r="D155" s="96">
        <f t="shared" si="102"/>
        <v>0</v>
      </c>
      <c r="E155" s="35">
        <f t="shared" si="103"/>
        <v>0</v>
      </c>
      <c r="F155" s="46">
        <f t="shared" si="104"/>
        <v>0</v>
      </c>
      <c r="G155" s="107">
        <f t="shared" si="105"/>
        <v>0</v>
      </c>
      <c r="H155" s="97">
        <f t="shared" si="80"/>
        <v>0</v>
      </c>
      <c r="I155" s="97">
        <f t="shared" si="81"/>
        <v>0</v>
      </c>
      <c r="J155" s="97">
        <f t="shared" si="82"/>
        <v>0</v>
      </c>
      <c r="K155" s="42">
        <v>0</v>
      </c>
      <c r="L155" s="35">
        <f t="shared" si="116"/>
        <v>0</v>
      </c>
      <c r="M155" s="35">
        <f t="shared" si="116"/>
        <v>0</v>
      </c>
      <c r="N155" s="97">
        <f t="shared" si="83"/>
        <v>0</v>
      </c>
      <c r="O155" s="35">
        <f t="shared" si="117"/>
        <v>0</v>
      </c>
      <c r="P155" s="35">
        <f t="shared" si="117"/>
        <v>0</v>
      </c>
      <c r="Q155" s="35">
        <f t="shared" si="117"/>
        <v>0</v>
      </c>
      <c r="R155" s="96">
        <f t="shared" si="106"/>
        <v>0</v>
      </c>
      <c r="S155" s="35">
        <f t="shared" si="110"/>
        <v>0</v>
      </c>
      <c r="T155" s="28">
        <f t="shared" si="107"/>
        <v>0</v>
      </c>
      <c r="U155" s="28">
        <f t="shared" si="108"/>
        <v>0</v>
      </c>
      <c r="V155" s="51">
        <v>0</v>
      </c>
      <c r="W155" s="51">
        <v>0</v>
      </c>
      <c r="X155" s="51">
        <v>0</v>
      </c>
      <c r="Y155" s="44">
        <f t="shared" si="84"/>
        <v>0</v>
      </c>
      <c r="Z155" s="35">
        <f t="shared" si="109"/>
        <v>0</v>
      </c>
      <c r="AA155" s="35">
        <f t="shared" si="111"/>
        <v>0</v>
      </c>
      <c r="AB155" s="42">
        <v>0</v>
      </c>
      <c r="AC155" s="35">
        <f t="shared" si="112"/>
        <v>0</v>
      </c>
      <c r="AD155" s="35">
        <f t="shared" si="118"/>
        <v>0</v>
      </c>
      <c r="AE155" s="35">
        <f t="shared" si="118"/>
        <v>0</v>
      </c>
      <c r="AF155" s="35">
        <f t="shared" si="118"/>
        <v>0</v>
      </c>
      <c r="AH155" s="35">
        <f t="shared" si="119"/>
        <v>0</v>
      </c>
      <c r="AI155" s="35">
        <f t="shared" si="119"/>
        <v>0</v>
      </c>
      <c r="AJ155" s="35">
        <f t="shared" si="119"/>
        <v>0</v>
      </c>
      <c r="AK155" s="35">
        <f t="shared" si="119"/>
        <v>0</v>
      </c>
      <c r="AL155" s="35">
        <f t="shared" si="119"/>
        <v>0</v>
      </c>
      <c r="AM155" s="35">
        <f t="shared" si="119"/>
        <v>0</v>
      </c>
      <c r="AN155" s="35">
        <f t="shared" si="119"/>
        <v>0</v>
      </c>
      <c r="AO155" s="35">
        <f t="shared" si="119"/>
        <v>0</v>
      </c>
      <c r="AP155" s="35">
        <f t="shared" si="119"/>
        <v>0</v>
      </c>
      <c r="AQ155" s="35">
        <f t="shared" si="119"/>
        <v>0</v>
      </c>
      <c r="AR155" s="35">
        <f t="shared" si="120"/>
        <v>0</v>
      </c>
      <c r="AS155" s="35">
        <f t="shared" si="120"/>
        <v>0</v>
      </c>
      <c r="AT155" s="35">
        <f t="shared" si="120"/>
        <v>0</v>
      </c>
      <c r="AU155" s="35">
        <f t="shared" si="120"/>
        <v>0</v>
      </c>
      <c r="AV155" s="35">
        <f t="shared" si="120"/>
        <v>0</v>
      </c>
      <c r="AW155" s="35">
        <f t="shared" si="120"/>
        <v>0</v>
      </c>
      <c r="AX155" s="35">
        <f t="shared" si="120"/>
        <v>0</v>
      </c>
      <c r="AY155" s="35">
        <f t="shared" si="120"/>
        <v>0</v>
      </c>
      <c r="BA155" s="35">
        <f t="shared" si="121"/>
        <v>0</v>
      </c>
      <c r="BB155" s="35">
        <f t="shared" si="121"/>
        <v>0</v>
      </c>
      <c r="BC155" s="35">
        <f t="shared" si="121"/>
        <v>0</v>
      </c>
      <c r="BD155" s="35">
        <f t="shared" si="121"/>
        <v>0</v>
      </c>
      <c r="BE155" s="35">
        <f t="shared" si="121"/>
        <v>0</v>
      </c>
      <c r="BF155" s="35">
        <f t="shared" si="121"/>
        <v>0</v>
      </c>
      <c r="BH155" s="47">
        <f t="shared" si="85"/>
        <v>0</v>
      </c>
      <c r="BI155" s="6"/>
    </row>
    <row r="156" ht="15" spans="1:61">
      <c r="A156" s="45" t="s">
        <v>10770</v>
      </c>
      <c r="B156" s="33">
        <f t="shared" si="101"/>
        <v>0</v>
      </c>
      <c r="C156" s="41" t="s">
        <v>10771</v>
      </c>
      <c r="D156" s="96">
        <f t="shared" si="102"/>
        <v>0</v>
      </c>
      <c r="E156" s="35">
        <f t="shared" si="103"/>
        <v>0</v>
      </c>
      <c r="F156" s="46">
        <f t="shared" si="104"/>
        <v>0</v>
      </c>
      <c r="G156" s="107">
        <f t="shared" si="105"/>
        <v>0</v>
      </c>
      <c r="H156" s="97">
        <f t="shared" si="80"/>
        <v>0</v>
      </c>
      <c r="I156" s="97">
        <f t="shared" si="81"/>
        <v>0</v>
      </c>
      <c r="J156" s="97">
        <f t="shared" si="82"/>
        <v>0</v>
      </c>
      <c r="K156" s="42">
        <v>0</v>
      </c>
      <c r="L156" s="35">
        <f t="shared" si="116"/>
        <v>0</v>
      </c>
      <c r="M156" s="35">
        <f t="shared" si="116"/>
        <v>0</v>
      </c>
      <c r="N156" s="97">
        <f t="shared" si="83"/>
        <v>0</v>
      </c>
      <c r="O156" s="35">
        <f t="shared" si="117"/>
        <v>0</v>
      </c>
      <c r="P156" s="35">
        <f t="shared" si="117"/>
        <v>0</v>
      </c>
      <c r="Q156" s="35">
        <f t="shared" si="117"/>
        <v>0</v>
      </c>
      <c r="R156" s="96">
        <f t="shared" si="106"/>
        <v>0</v>
      </c>
      <c r="S156" s="35">
        <f t="shared" si="110"/>
        <v>0</v>
      </c>
      <c r="T156" s="28">
        <f t="shared" si="107"/>
        <v>0</v>
      </c>
      <c r="U156" s="28">
        <f t="shared" si="108"/>
        <v>0</v>
      </c>
      <c r="V156" s="51">
        <v>0</v>
      </c>
      <c r="W156" s="51">
        <v>0</v>
      </c>
      <c r="X156" s="51">
        <v>0</v>
      </c>
      <c r="Y156" s="44">
        <f t="shared" si="84"/>
        <v>0</v>
      </c>
      <c r="Z156" s="35">
        <f t="shared" si="109"/>
        <v>0</v>
      </c>
      <c r="AA156" s="35">
        <f t="shared" si="111"/>
        <v>0</v>
      </c>
      <c r="AB156" s="42">
        <v>0</v>
      </c>
      <c r="AC156" s="35">
        <f t="shared" si="112"/>
        <v>0</v>
      </c>
      <c r="AD156" s="35">
        <f t="shared" si="118"/>
        <v>0</v>
      </c>
      <c r="AE156" s="35">
        <f t="shared" si="118"/>
        <v>0</v>
      </c>
      <c r="AF156" s="35">
        <f t="shared" si="118"/>
        <v>0</v>
      </c>
      <c r="AH156" s="35">
        <f t="shared" si="119"/>
        <v>0</v>
      </c>
      <c r="AI156" s="35">
        <f t="shared" si="119"/>
        <v>0</v>
      </c>
      <c r="AJ156" s="35">
        <f t="shared" si="119"/>
        <v>0</v>
      </c>
      <c r="AK156" s="35">
        <f t="shared" si="119"/>
        <v>0</v>
      </c>
      <c r="AL156" s="35">
        <f t="shared" si="119"/>
        <v>0</v>
      </c>
      <c r="AM156" s="35">
        <f t="shared" si="119"/>
        <v>0</v>
      </c>
      <c r="AN156" s="35">
        <f t="shared" si="119"/>
        <v>0</v>
      </c>
      <c r="AO156" s="35">
        <f t="shared" si="119"/>
        <v>0</v>
      </c>
      <c r="AP156" s="35">
        <f t="shared" si="119"/>
        <v>0</v>
      </c>
      <c r="AQ156" s="35">
        <f t="shared" si="119"/>
        <v>0</v>
      </c>
      <c r="AR156" s="35">
        <f t="shared" si="120"/>
        <v>0</v>
      </c>
      <c r="AS156" s="35">
        <f t="shared" si="120"/>
        <v>0</v>
      </c>
      <c r="AT156" s="35">
        <f t="shared" si="120"/>
        <v>0</v>
      </c>
      <c r="AU156" s="35">
        <f t="shared" si="120"/>
        <v>0</v>
      </c>
      <c r="AV156" s="35">
        <f t="shared" si="120"/>
        <v>0</v>
      </c>
      <c r="AW156" s="35">
        <f t="shared" si="120"/>
        <v>0</v>
      </c>
      <c r="AX156" s="35">
        <f t="shared" si="120"/>
        <v>0</v>
      </c>
      <c r="AY156" s="35">
        <f t="shared" si="120"/>
        <v>0</v>
      </c>
      <c r="BA156" s="35">
        <f t="shared" si="121"/>
        <v>0</v>
      </c>
      <c r="BB156" s="35">
        <f t="shared" si="121"/>
        <v>0</v>
      </c>
      <c r="BC156" s="35">
        <f t="shared" si="121"/>
        <v>0</v>
      </c>
      <c r="BD156" s="35">
        <f t="shared" si="121"/>
        <v>0</v>
      </c>
      <c r="BE156" s="35">
        <f t="shared" si="121"/>
        <v>0</v>
      </c>
      <c r="BF156" s="35">
        <f t="shared" si="121"/>
        <v>0</v>
      </c>
      <c r="BH156" s="47">
        <f t="shared" si="85"/>
        <v>0</v>
      </c>
      <c r="BI156" s="18"/>
    </row>
    <row r="157" ht="15" spans="1:61">
      <c r="A157" s="45" t="s">
        <v>10772</v>
      </c>
      <c r="B157" s="33">
        <f t="shared" si="101"/>
        <v>0</v>
      </c>
      <c r="C157" s="41" t="s">
        <v>10773</v>
      </c>
      <c r="D157" s="96">
        <f t="shared" si="102"/>
        <v>0</v>
      </c>
      <c r="E157" s="35">
        <f t="shared" si="103"/>
        <v>0</v>
      </c>
      <c r="F157" s="46">
        <f t="shared" si="104"/>
        <v>0</v>
      </c>
      <c r="G157" s="107">
        <f t="shared" si="105"/>
        <v>0</v>
      </c>
      <c r="H157" s="97">
        <f t="shared" si="80"/>
        <v>0</v>
      </c>
      <c r="I157" s="97">
        <f t="shared" si="81"/>
        <v>0</v>
      </c>
      <c r="J157" s="97">
        <f t="shared" si="82"/>
        <v>0</v>
      </c>
      <c r="K157" s="42">
        <v>0</v>
      </c>
      <c r="L157" s="35">
        <f t="shared" si="116"/>
        <v>0</v>
      </c>
      <c r="M157" s="35">
        <f t="shared" si="116"/>
        <v>0</v>
      </c>
      <c r="N157" s="97">
        <f t="shared" si="83"/>
        <v>0</v>
      </c>
      <c r="O157" s="35">
        <f t="shared" si="117"/>
        <v>0</v>
      </c>
      <c r="P157" s="35">
        <f t="shared" si="117"/>
        <v>0</v>
      </c>
      <c r="Q157" s="35">
        <f t="shared" si="117"/>
        <v>0</v>
      </c>
      <c r="R157" s="96">
        <f t="shared" si="106"/>
        <v>0</v>
      </c>
      <c r="S157" s="35">
        <f t="shared" si="110"/>
        <v>0</v>
      </c>
      <c r="T157" s="28">
        <f t="shared" si="107"/>
        <v>0</v>
      </c>
      <c r="U157" s="28">
        <f t="shared" si="108"/>
        <v>0</v>
      </c>
      <c r="V157" s="51">
        <v>0</v>
      </c>
      <c r="W157" s="51">
        <v>0</v>
      </c>
      <c r="X157" s="51">
        <v>0</v>
      </c>
      <c r="Y157" s="44">
        <f t="shared" si="84"/>
        <v>0</v>
      </c>
      <c r="Z157" s="35">
        <f t="shared" si="109"/>
        <v>0</v>
      </c>
      <c r="AA157" s="35">
        <f t="shared" si="111"/>
        <v>0</v>
      </c>
      <c r="AB157" s="42">
        <v>0</v>
      </c>
      <c r="AC157" s="35">
        <f t="shared" si="112"/>
        <v>0</v>
      </c>
      <c r="AD157" s="35">
        <f t="shared" si="118"/>
        <v>0</v>
      </c>
      <c r="AE157" s="35">
        <f t="shared" si="118"/>
        <v>0</v>
      </c>
      <c r="AF157" s="35">
        <f t="shared" si="118"/>
        <v>0</v>
      </c>
      <c r="AH157" s="35">
        <f t="shared" si="119"/>
        <v>0</v>
      </c>
      <c r="AI157" s="35">
        <f t="shared" si="119"/>
        <v>0</v>
      </c>
      <c r="AJ157" s="35">
        <f t="shared" si="119"/>
        <v>0</v>
      </c>
      <c r="AK157" s="35">
        <f t="shared" si="119"/>
        <v>0</v>
      </c>
      <c r="AL157" s="35">
        <f t="shared" si="119"/>
        <v>0</v>
      </c>
      <c r="AM157" s="35">
        <f t="shared" si="119"/>
        <v>0</v>
      </c>
      <c r="AN157" s="35">
        <f t="shared" si="119"/>
        <v>0</v>
      </c>
      <c r="AO157" s="35">
        <f t="shared" si="119"/>
        <v>0</v>
      </c>
      <c r="AP157" s="35">
        <f t="shared" si="119"/>
        <v>0</v>
      </c>
      <c r="AQ157" s="35">
        <f t="shared" si="119"/>
        <v>0</v>
      </c>
      <c r="AR157" s="35">
        <f t="shared" si="120"/>
        <v>0</v>
      </c>
      <c r="AS157" s="35">
        <f t="shared" si="120"/>
        <v>0</v>
      </c>
      <c r="AT157" s="35">
        <f t="shared" si="120"/>
        <v>0</v>
      </c>
      <c r="AU157" s="35">
        <f t="shared" si="120"/>
        <v>0</v>
      </c>
      <c r="AV157" s="35">
        <f t="shared" si="120"/>
        <v>0</v>
      </c>
      <c r="AW157" s="35">
        <f t="shared" si="120"/>
        <v>0</v>
      </c>
      <c r="AX157" s="35">
        <f t="shared" si="120"/>
        <v>0</v>
      </c>
      <c r="AY157" s="35">
        <f t="shared" si="120"/>
        <v>0</v>
      </c>
      <c r="BA157" s="35">
        <f t="shared" si="121"/>
        <v>0</v>
      </c>
      <c r="BB157" s="35">
        <f t="shared" si="121"/>
        <v>0</v>
      </c>
      <c r="BC157" s="35">
        <f t="shared" si="121"/>
        <v>0</v>
      </c>
      <c r="BD157" s="35">
        <f t="shared" si="121"/>
        <v>0</v>
      </c>
      <c r="BE157" s="35">
        <f t="shared" si="121"/>
        <v>0</v>
      </c>
      <c r="BF157" s="35">
        <f t="shared" si="121"/>
        <v>0</v>
      </c>
      <c r="BH157" s="47">
        <f t="shared" si="85"/>
        <v>0</v>
      </c>
      <c r="BI157" s="18"/>
    </row>
    <row r="158" ht="15" spans="1:61">
      <c r="A158" s="45" t="s">
        <v>10774</v>
      </c>
      <c r="B158" s="33">
        <f t="shared" si="101"/>
        <v>0</v>
      </c>
      <c r="C158" s="41" t="s">
        <v>10775</v>
      </c>
      <c r="D158" s="96">
        <f t="shared" si="102"/>
        <v>0</v>
      </c>
      <c r="E158" s="35">
        <f t="shared" si="103"/>
        <v>0</v>
      </c>
      <c r="F158" s="46">
        <f t="shared" si="104"/>
        <v>0</v>
      </c>
      <c r="G158" s="107">
        <f t="shared" si="105"/>
        <v>0</v>
      </c>
      <c r="H158" s="97">
        <f t="shared" si="80"/>
        <v>0</v>
      </c>
      <c r="I158" s="97">
        <f t="shared" si="81"/>
        <v>0</v>
      </c>
      <c r="J158" s="97">
        <f t="shared" si="82"/>
        <v>0</v>
      </c>
      <c r="K158" s="38">
        <v>0</v>
      </c>
      <c r="L158" s="35">
        <f t="shared" si="116"/>
        <v>0</v>
      </c>
      <c r="M158" s="35">
        <f t="shared" si="116"/>
        <v>0</v>
      </c>
      <c r="N158" s="97">
        <f t="shared" si="83"/>
        <v>0</v>
      </c>
      <c r="O158" s="35">
        <f t="shared" si="117"/>
        <v>0</v>
      </c>
      <c r="P158" s="35">
        <f t="shared" si="117"/>
        <v>0</v>
      </c>
      <c r="Q158" s="35">
        <f t="shared" si="117"/>
        <v>0</v>
      </c>
      <c r="R158" s="96">
        <f t="shared" si="106"/>
        <v>0</v>
      </c>
      <c r="S158" s="35">
        <f t="shared" si="110"/>
        <v>0</v>
      </c>
      <c r="T158" s="28">
        <f t="shared" si="107"/>
        <v>0</v>
      </c>
      <c r="U158" s="28">
        <f t="shared" si="108"/>
        <v>0</v>
      </c>
      <c r="V158" s="51">
        <v>0</v>
      </c>
      <c r="W158" s="51">
        <v>0</v>
      </c>
      <c r="X158" s="51">
        <v>0</v>
      </c>
      <c r="Y158" s="44">
        <f t="shared" si="84"/>
        <v>0</v>
      </c>
      <c r="Z158" s="35">
        <f t="shared" si="109"/>
        <v>0</v>
      </c>
      <c r="AA158" s="35">
        <f t="shared" si="111"/>
        <v>0</v>
      </c>
      <c r="AB158" s="42">
        <v>0</v>
      </c>
      <c r="AC158" s="35">
        <f t="shared" si="112"/>
        <v>0</v>
      </c>
      <c r="AD158" s="35">
        <f t="shared" si="118"/>
        <v>0</v>
      </c>
      <c r="AE158" s="35">
        <f t="shared" si="118"/>
        <v>0</v>
      </c>
      <c r="AF158" s="35">
        <f t="shared" si="118"/>
        <v>0</v>
      </c>
      <c r="AH158" s="35">
        <f t="shared" ref="AH158:AQ167" si="122">SUMPRODUCT(AH$374:AH$599*(LEFT($A$374:$A$599,LEN($A158))=$A158))</f>
        <v>0</v>
      </c>
      <c r="AI158" s="35">
        <f t="shared" si="122"/>
        <v>0</v>
      </c>
      <c r="AJ158" s="35">
        <f t="shared" si="122"/>
        <v>0</v>
      </c>
      <c r="AK158" s="35">
        <f t="shared" si="122"/>
        <v>0</v>
      </c>
      <c r="AL158" s="35">
        <f t="shared" si="122"/>
        <v>0</v>
      </c>
      <c r="AM158" s="35">
        <f t="shared" si="122"/>
        <v>0</v>
      </c>
      <c r="AN158" s="35">
        <f t="shared" si="122"/>
        <v>0</v>
      </c>
      <c r="AO158" s="35">
        <f t="shared" si="122"/>
        <v>0</v>
      </c>
      <c r="AP158" s="35">
        <f t="shared" si="122"/>
        <v>0</v>
      </c>
      <c r="AQ158" s="35">
        <f t="shared" si="122"/>
        <v>0</v>
      </c>
      <c r="AR158" s="35">
        <f t="shared" ref="AR158:AY167" si="123">SUMPRODUCT(AR$374:AR$599*(LEFT($A$374:$A$599,LEN($A158))=$A158))</f>
        <v>0</v>
      </c>
      <c r="AS158" s="35">
        <f t="shared" si="123"/>
        <v>0</v>
      </c>
      <c r="AT158" s="35">
        <f t="shared" si="123"/>
        <v>0</v>
      </c>
      <c r="AU158" s="35">
        <f t="shared" si="123"/>
        <v>0</v>
      </c>
      <c r="AV158" s="35">
        <f t="shared" si="123"/>
        <v>0</v>
      </c>
      <c r="AW158" s="35">
        <f t="shared" si="123"/>
        <v>0</v>
      </c>
      <c r="AX158" s="35">
        <f t="shared" si="123"/>
        <v>0</v>
      </c>
      <c r="AY158" s="35">
        <f t="shared" si="123"/>
        <v>0</v>
      </c>
      <c r="BA158" s="35">
        <f t="shared" ref="BA158:BF167" si="124">SUMPRODUCT(BA$374:BA$599*(LEFT($A$374:$A$599,LEN($A158))=$A158))</f>
        <v>0</v>
      </c>
      <c r="BB158" s="35">
        <f t="shared" si="124"/>
        <v>0</v>
      </c>
      <c r="BC158" s="35">
        <f t="shared" si="124"/>
        <v>0</v>
      </c>
      <c r="BD158" s="35">
        <f t="shared" si="124"/>
        <v>0</v>
      </c>
      <c r="BE158" s="35">
        <f t="shared" si="124"/>
        <v>0</v>
      </c>
      <c r="BF158" s="35">
        <f t="shared" si="124"/>
        <v>0</v>
      </c>
      <c r="BH158" s="47">
        <f t="shared" si="85"/>
        <v>0</v>
      </c>
      <c r="BI158" s="6"/>
    </row>
    <row r="159" ht="15" spans="1:61">
      <c r="A159" s="45" t="s">
        <v>10776</v>
      </c>
      <c r="B159" s="33">
        <f t="shared" si="101"/>
        <v>0</v>
      </c>
      <c r="C159" s="41" t="s">
        <v>10777</v>
      </c>
      <c r="D159" s="96">
        <f t="shared" si="102"/>
        <v>0</v>
      </c>
      <c r="E159" s="35">
        <f t="shared" si="103"/>
        <v>0</v>
      </c>
      <c r="F159" s="46">
        <f t="shared" si="104"/>
        <v>0</v>
      </c>
      <c r="G159" s="107">
        <f t="shared" si="105"/>
        <v>0</v>
      </c>
      <c r="H159" s="97">
        <f t="shared" si="80"/>
        <v>0</v>
      </c>
      <c r="I159" s="97">
        <f t="shared" si="81"/>
        <v>0</v>
      </c>
      <c r="J159" s="97">
        <f t="shared" si="82"/>
        <v>0</v>
      </c>
      <c r="K159" s="42">
        <v>0</v>
      </c>
      <c r="L159" s="35">
        <f t="shared" si="116"/>
        <v>0</v>
      </c>
      <c r="M159" s="35">
        <f t="shared" si="116"/>
        <v>0</v>
      </c>
      <c r="N159" s="97">
        <f t="shared" si="83"/>
        <v>0</v>
      </c>
      <c r="O159" s="35">
        <f t="shared" si="117"/>
        <v>0</v>
      </c>
      <c r="P159" s="35">
        <f t="shared" si="117"/>
        <v>0</v>
      </c>
      <c r="Q159" s="35">
        <f t="shared" si="117"/>
        <v>0</v>
      </c>
      <c r="R159" s="96">
        <f t="shared" si="106"/>
        <v>0</v>
      </c>
      <c r="S159" s="35">
        <f t="shared" si="110"/>
        <v>0</v>
      </c>
      <c r="T159" s="28">
        <f t="shared" si="107"/>
        <v>0</v>
      </c>
      <c r="U159" s="28">
        <f t="shared" si="108"/>
        <v>0</v>
      </c>
      <c r="V159" s="51">
        <v>0</v>
      </c>
      <c r="W159" s="51">
        <v>0</v>
      </c>
      <c r="X159" s="51">
        <v>0</v>
      </c>
      <c r="Y159" s="44">
        <f t="shared" si="84"/>
        <v>0</v>
      </c>
      <c r="Z159" s="35">
        <f t="shared" si="109"/>
        <v>0</v>
      </c>
      <c r="AA159" s="35">
        <f t="shared" si="111"/>
        <v>0</v>
      </c>
      <c r="AB159" s="42">
        <v>0</v>
      </c>
      <c r="AC159" s="35">
        <f t="shared" si="112"/>
        <v>0</v>
      </c>
      <c r="AD159" s="35">
        <f t="shared" si="118"/>
        <v>0</v>
      </c>
      <c r="AE159" s="35">
        <f t="shared" si="118"/>
        <v>0</v>
      </c>
      <c r="AF159" s="35">
        <f t="shared" si="118"/>
        <v>0</v>
      </c>
      <c r="AH159" s="35">
        <f t="shared" si="122"/>
        <v>0</v>
      </c>
      <c r="AI159" s="35">
        <f t="shared" si="122"/>
        <v>0</v>
      </c>
      <c r="AJ159" s="35">
        <f t="shared" si="122"/>
        <v>0</v>
      </c>
      <c r="AK159" s="35">
        <f t="shared" si="122"/>
        <v>0</v>
      </c>
      <c r="AL159" s="35">
        <f t="shared" si="122"/>
        <v>0</v>
      </c>
      <c r="AM159" s="35">
        <f t="shared" si="122"/>
        <v>0</v>
      </c>
      <c r="AN159" s="35">
        <f t="shared" si="122"/>
        <v>0</v>
      </c>
      <c r="AO159" s="35">
        <f t="shared" si="122"/>
        <v>0</v>
      </c>
      <c r="AP159" s="35">
        <f t="shared" si="122"/>
        <v>0</v>
      </c>
      <c r="AQ159" s="35">
        <f t="shared" si="122"/>
        <v>0</v>
      </c>
      <c r="AR159" s="35">
        <f t="shared" si="123"/>
        <v>0</v>
      </c>
      <c r="AS159" s="35">
        <f t="shared" si="123"/>
        <v>0</v>
      </c>
      <c r="AT159" s="35">
        <f t="shared" si="123"/>
        <v>0</v>
      </c>
      <c r="AU159" s="35">
        <f t="shared" si="123"/>
        <v>0</v>
      </c>
      <c r="AV159" s="35">
        <f t="shared" si="123"/>
        <v>0</v>
      </c>
      <c r="AW159" s="35">
        <f t="shared" si="123"/>
        <v>0</v>
      </c>
      <c r="AX159" s="35">
        <f t="shared" si="123"/>
        <v>0</v>
      </c>
      <c r="AY159" s="35">
        <f t="shared" si="123"/>
        <v>0</v>
      </c>
      <c r="BA159" s="35">
        <f t="shared" si="124"/>
        <v>0</v>
      </c>
      <c r="BB159" s="35">
        <f t="shared" si="124"/>
        <v>0</v>
      </c>
      <c r="BC159" s="35">
        <f t="shared" si="124"/>
        <v>0</v>
      </c>
      <c r="BD159" s="35">
        <f t="shared" si="124"/>
        <v>0</v>
      </c>
      <c r="BE159" s="35">
        <f t="shared" si="124"/>
        <v>0</v>
      </c>
      <c r="BF159" s="35">
        <f t="shared" si="124"/>
        <v>0</v>
      </c>
      <c r="BH159" s="47">
        <f t="shared" si="85"/>
        <v>0</v>
      </c>
      <c r="BI159" s="6"/>
    </row>
    <row r="160" ht="15" spans="1:61">
      <c r="A160" s="45" t="s">
        <v>10778</v>
      </c>
      <c r="B160" s="33">
        <f t="shared" si="101"/>
        <v>0</v>
      </c>
      <c r="C160" s="41" t="s">
        <v>10779</v>
      </c>
      <c r="D160" s="96">
        <f t="shared" si="102"/>
        <v>0</v>
      </c>
      <c r="E160" s="35">
        <f t="shared" si="103"/>
        <v>0</v>
      </c>
      <c r="F160" s="46">
        <f t="shared" si="104"/>
        <v>0</v>
      </c>
      <c r="G160" s="107">
        <f t="shared" si="105"/>
        <v>0</v>
      </c>
      <c r="H160" s="97">
        <f t="shared" si="80"/>
        <v>0</v>
      </c>
      <c r="I160" s="97">
        <f t="shared" si="81"/>
        <v>0</v>
      </c>
      <c r="J160" s="97">
        <f t="shared" si="82"/>
        <v>0</v>
      </c>
      <c r="K160" s="42">
        <v>0</v>
      </c>
      <c r="L160" s="35">
        <f t="shared" si="116"/>
        <v>0</v>
      </c>
      <c r="M160" s="35">
        <f t="shared" si="116"/>
        <v>0</v>
      </c>
      <c r="N160" s="97">
        <f t="shared" si="83"/>
        <v>0</v>
      </c>
      <c r="O160" s="35">
        <f t="shared" si="117"/>
        <v>0</v>
      </c>
      <c r="P160" s="35">
        <f t="shared" si="117"/>
        <v>0</v>
      </c>
      <c r="Q160" s="35">
        <f t="shared" si="117"/>
        <v>0</v>
      </c>
      <c r="R160" s="96">
        <f t="shared" si="106"/>
        <v>0</v>
      </c>
      <c r="S160" s="35">
        <f t="shared" si="110"/>
        <v>0</v>
      </c>
      <c r="T160" s="28">
        <f t="shared" si="107"/>
        <v>0</v>
      </c>
      <c r="U160" s="28">
        <f t="shared" si="108"/>
        <v>0</v>
      </c>
      <c r="V160" s="51">
        <v>0</v>
      </c>
      <c r="W160" s="51">
        <v>0</v>
      </c>
      <c r="X160" s="51">
        <v>0</v>
      </c>
      <c r="Y160" s="44">
        <f t="shared" si="84"/>
        <v>0</v>
      </c>
      <c r="Z160" s="35">
        <f t="shared" si="109"/>
        <v>0</v>
      </c>
      <c r="AA160" s="35">
        <f t="shared" si="111"/>
        <v>0</v>
      </c>
      <c r="AB160" s="42">
        <v>0</v>
      </c>
      <c r="AC160" s="35">
        <f t="shared" si="112"/>
        <v>0</v>
      </c>
      <c r="AD160" s="35">
        <f t="shared" si="118"/>
        <v>0</v>
      </c>
      <c r="AE160" s="35">
        <f t="shared" si="118"/>
        <v>0</v>
      </c>
      <c r="AF160" s="35">
        <f t="shared" si="118"/>
        <v>0</v>
      </c>
      <c r="AH160" s="35">
        <f t="shared" si="122"/>
        <v>0</v>
      </c>
      <c r="AI160" s="35">
        <f t="shared" si="122"/>
        <v>0</v>
      </c>
      <c r="AJ160" s="35">
        <f t="shared" si="122"/>
        <v>0</v>
      </c>
      <c r="AK160" s="35">
        <f t="shared" si="122"/>
        <v>0</v>
      </c>
      <c r="AL160" s="35">
        <f t="shared" si="122"/>
        <v>0</v>
      </c>
      <c r="AM160" s="35">
        <f t="shared" si="122"/>
        <v>0</v>
      </c>
      <c r="AN160" s="35">
        <f t="shared" si="122"/>
        <v>0</v>
      </c>
      <c r="AO160" s="35">
        <f t="shared" si="122"/>
        <v>0</v>
      </c>
      <c r="AP160" s="35">
        <f t="shared" si="122"/>
        <v>0</v>
      </c>
      <c r="AQ160" s="35">
        <f t="shared" si="122"/>
        <v>0</v>
      </c>
      <c r="AR160" s="35">
        <f t="shared" si="123"/>
        <v>0</v>
      </c>
      <c r="AS160" s="35">
        <f t="shared" si="123"/>
        <v>0</v>
      </c>
      <c r="AT160" s="35">
        <f t="shared" si="123"/>
        <v>0</v>
      </c>
      <c r="AU160" s="35">
        <f t="shared" si="123"/>
        <v>0</v>
      </c>
      <c r="AV160" s="35">
        <f t="shared" si="123"/>
        <v>0</v>
      </c>
      <c r="AW160" s="35">
        <f t="shared" si="123"/>
        <v>0</v>
      </c>
      <c r="AX160" s="35">
        <f t="shared" si="123"/>
        <v>0</v>
      </c>
      <c r="AY160" s="35">
        <f t="shared" si="123"/>
        <v>0</v>
      </c>
      <c r="BA160" s="35">
        <f t="shared" si="124"/>
        <v>0</v>
      </c>
      <c r="BB160" s="35">
        <f t="shared" si="124"/>
        <v>0</v>
      </c>
      <c r="BC160" s="35">
        <f t="shared" si="124"/>
        <v>0</v>
      </c>
      <c r="BD160" s="35">
        <f t="shared" si="124"/>
        <v>0</v>
      </c>
      <c r="BE160" s="35">
        <f t="shared" si="124"/>
        <v>0</v>
      </c>
      <c r="BF160" s="35">
        <f t="shared" si="124"/>
        <v>0</v>
      </c>
      <c r="BH160" s="47">
        <f t="shared" si="85"/>
        <v>0</v>
      </c>
      <c r="BI160" s="18"/>
    </row>
    <row r="161" ht="15" spans="1:61">
      <c r="A161" s="45" t="s">
        <v>10780</v>
      </c>
      <c r="B161" s="33">
        <f t="shared" si="101"/>
        <v>0</v>
      </c>
      <c r="C161" s="41" t="s">
        <v>10781</v>
      </c>
      <c r="D161" s="96">
        <f t="shared" si="102"/>
        <v>0</v>
      </c>
      <c r="E161" s="35">
        <f t="shared" si="103"/>
        <v>0</v>
      </c>
      <c r="F161" s="46">
        <f t="shared" si="104"/>
        <v>0</v>
      </c>
      <c r="G161" s="107">
        <f t="shared" si="105"/>
        <v>0</v>
      </c>
      <c r="H161" s="97">
        <f t="shared" si="80"/>
        <v>0</v>
      </c>
      <c r="I161" s="97">
        <f t="shared" si="81"/>
        <v>0</v>
      </c>
      <c r="J161" s="97">
        <f t="shared" si="82"/>
        <v>0</v>
      </c>
      <c r="K161" s="42">
        <v>0</v>
      </c>
      <c r="L161" s="35">
        <f t="shared" si="116"/>
        <v>0</v>
      </c>
      <c r="M161" s="35">
        <f t="shared" si="116"/>
        <v>0</v>
      </c>
      <c r="N161" s="97">
        <f t="shared" si="83"/>
        <v>0</v>
      </c>
      <c r="O161" s="35">
        <f t="shared" si="117"/>
        <v>0</v>
      </c>
      <c r="P161" s="35">
        <f t="shared" si="117"/>
        <v>0</v>
      </c>
      <c r="Q161" s="35">
        <f t="shared" si="117"/>
        <v>0</v>
      </c>
      <c r="R161" s="96">
        <f t="shared" si="106"/>
        <v>0</v>
      </c>
      <c r="S161" s="35">
        <f t="shared" si="110"/>
        <v>0</v>
      </c>
      <c r="T161" s="28">
        <f t="shared" si="107"/>
        <v>0</v>
      </c>
      <c r="U161" s="28">
        <f t="shared" si="108"/>
        <v>0</v>
      </c>
      <c r="V161" s="51">
        <v>0</v>
      </c>
      <c r="W161" s="51">
        <v>0</v>
      </c>
      <c r="X161" s="51">
        <v>0</v>
      </c>
      <c r="Y161" s="44">
        <f t="shared" si="84"/>
        <v>0</v>
      </c>
      <c r="Z161" s="35">
        <f t="shared" si="109"/>
        <v>0</v>
      </c>
      <c r="AA161" s="35">
        <f t="shared" si="111"/>
        <v>0</v>
      </c>
      <c r="AB161" s="42">
        <v>0</v>
      </c>
      <c r="AC161" s="35">
        <f t="shared" si="112"/>
        <v>0</v>
      </c>
      <c r="AD161" s="35">
        <f t="shared" si="118"/>
        <v>0</v>
      </c>
      <c r="AE161" s="35">
        <f t="shared" si="118"/>
        <v>0</v>
      </c>
      <c r="AF161" s="35">
        <f t="shared" si="118"/>
        <v>0</v>
      </c>
      <c r="AH161" s="35">
        <f t="shared" si="122"/>
        <v>0</v>
      </c>
      <c r="AI161" s="35">
        <f t="shared" si="122"/>
        <v>0</v>
      </c>
      <c r="AJ161" s="35">
        <f t="shared" si="122"/>
        <v>0</v>
      </c>
      <c r="AK161" s="35">
        <f t="shared" si="122"/>
        <v>0</v>
      </c>
      <c r="AL161" s="35">
        <f t="shared" si="122"/>
        <v>0</v>
      </c>
      <c r="AM161" s="35">
        <f t="shared" si="122"/>
        <v>0</v>
      </c>
      <c r="AN161" s="35">
        <f t="shared" si="122"/>
        <v>0</v>
      </c>
      <c r="AO161" s="35">
        <f t="shared" si="122"/>
        <v>0</v>
      </c>
      <c r="AP161" s="35">
        <f t="shared" si="122"/>
        <v>0</v>
      </c>
      <c r="AQ161" s="35">
        <f t="shared" si="122"/>
        <v>0</v>
      </c>
      <c r="AR161" s="35">
        <f t="shared" si="123"/>
        <v>0</v>
      </c>
      <c r="AS161" s="35">
        <f t="shared" si="123"/>
        <v>0</v>
      </c>
      <c r="AT161" s="35">
        <f t="shared" si="123"/>
        <v>0</v>
      </c>
      <c r="AU161" s="35">
        <f t="shared" si="123"/>
        <v>0</v>
      </c>
      <c r="AV161" s="35">
        <f t="shared" si="123"/>
        <v>0</v>
      </c>
      <c r="AW161" s="35">
        <f t="shared" si="123"/>
        <v>0</v>
      </c>
      <c r="AX161" s="35">
        <f t="shared" si="123"/>
        <v>0</v>
      </c>
      <c r="AY161" s="35">
        <f t="shared" si="123"/>
        <v>0</v>
      </c>
      <c r="BA161" s="35">
        <f t="shared" si="124"/>
        <v>0</v>
      </c>
      <c r="BB161" s="35">
        <f t="shared" si="124"/>
        <v>0</v>
      </c>
      <c r="BC161" s="35">
        <f t="shared" si="124"/>
        <v>0</v>
      </c>
      <c r="BD161" s="35">
        <f t="shared" si="124"/>
        <v>0</v>
      </c>
      <c r="BE161" s="35">
        <f t="shared" si="124"/>
        <v>0</v>
      </c>
      <c r="BF161" s="35">
        <f t="shared" si="124"/>
        <v>0</v>
      </c>
      <c r="BH161" s="47">
        <f t="shared" si="85"/>
        <v>0</v>
      </c>
      <c r="BI161" s="18"/>
    </row>
    <row r="162" ht="15" spans="1:61">
      <c r="A162" s="45" t="s">
        <v>10782</v>
      </c>
      <c r="B162" s="33">
        <f t="shared" si="101"/>
        <v>0</v>
      </c>
      <c r="C162" s="41" t="s">
        <v>10783</v>
      </c>
      <c r="D162" s="96">
        <f t="shared" si="102"/>
        <v>0</v>
      </c>
      <c r="E162" s="35">
        <f t="shared" si="103"/>
        <v>0</v>
      </c>
      <c r="F162" s="46">
        <f t="shared" si="104"/>
        <v>0</v>
      </c>
      <c r="G162" s="107">
        <f t="shared" si="105"/>
        <v>0</v>
      </c>
      <c r="H162" s="97">
        <f t="shared" si="80"/>
        <v>0</v>
      </c>
      <c r="I162" s="97">
        <f t="shared" si="81"/>
        <v>0</v>
      </c>
      <c r="J162" s="97">
        <f t="shared" si="82"/>
        <v>0</v>
      </c>
      <c r="K162" s="42">
        <v>0</v>
      </c>
      <c r="L162" s="35">
        <f t="shared" si="116"/>
        <v>0</v>
      </c>
      <c r="M162" s="35">
        <f t="shared" si="116"/>
        <v>0</v>
      </c>
      <c r="N162" s="97">
        <f t="shared" si="83"/>
        <v>0</v>
      </c>
      <c r="O162" s="35">
        <f t="shared" si="117"/>
        <v>0</v>
      </c>
      <c r="P162" s="35">
        <f t="shared" si="117"/>
        <v>0</v>
      </c>
      <c r="Q162" s="35">
        <f t="shared" si="117"/>
        <v>0</v>
      </c>
      <c r="R162" s="96">
        <f t="shared" si="106"/>
        <v>0</v>
      </c>
      <c r="S162" s="35">
        <f t="shared" si="110"/>
        <v>0</v>
      </c>
      <c r="T162" s="28">
        <f t="shared" si="107"/>
        <v>0</v>
      </c>
      <c r="U162" s="28">
        <f t="shared" si="108"/>
        <v>0</v>
      </c>
      <c r="V162" s="51">
        <v>0</v>
      </c>
      <c r="W162" s="51">
        <v>0</v>
      </c>
      <c r="X162" s="51">
        <v>0</v>
      </c>
      <c r="Y162" s="44">
        <f t="shared" si="84"/>
        <v>0</v>
      </c>
      <c r="Z162" s="35">
        <f t="shared" si="109"/>
        <v>0</v>
      </c>
      <c r="AA162" s="35">
        <f t="shared" si="111"/>
        <v>0</v>
      </c>
      <c r="AB162" s="42">
        <v>0</v>
      </c>
      <c r="AC162" s="35">
        <f t="shared" si="112"/>
        <v>0</v>
      </c>
      <c r="AD162" s="35">
        <f t="shared" si="118"/>
        <v>0</v>
      </c>
      <c r="AE162" s="35">
        <f t="shared" si="118"/>
        <v>0</v>
      </c>
      <c r="AF162" s="35">
        <f t="shared" si="118"/>
        <v>0</v>
      </c>
      <c r="AH162" s="35">
        <f t="shared" si="122"/>
        <v>0</v>
      </c>
      <c r="AI162" s="35">
        <f t="shared" si="122"/>
        <v>0</v>
      </c>
      <c r="AJ162" s="35">
        <f t="shared" si="122"/>
        <v>0</v>
      </c>
      <c r="AK162" s="35">
        <f t="shared" si="122"/>
        <v>0</v>
      </c>
      <c r="AL162" s="35">
        <f t="shared" si="122"/>
        <v>0</v>
      </c>
      <c r="AM162" s="35">
        <f t="shared" si="122"/>
        <v>0</v>
      </c>
      <c r="AN162" s="35">
        <f t="shared" si="122"/>
        <v>0</v>
      </c>
      <c r="AO162" s="35">
        <f t="shared" si="122"/>
        <v>0</v>
      </c>
      <c r="AP162" s="35">
        <f t="shared" si="122"/>
        <v>0</v>
      </c>
      <c r="AQ162" s="35">
        <f t="shared" si="122"/>
        <v>0</v>
      </c>
      <c r="AR162" s="35">
        <f t="shared" si="123"/>
        <v>0</v>
      </c>
      <c r="AS162" s="35">
        <f t="shared" si="123"/>
        <v>0</v>
      </c>
      <c r="AT162" s="35">
        <f t="shared" si="123"/>
        <v>0</v>
      </c>
      <c r="AU162" s="35">
        <f t="shared" si="123"/>
        <v>0</v>
      </c>
      <c r="AV162" s="35">
        <f t="shared" si="123"/>
        <v>0</v>
      </c>
      <c r="AW162" s="35">
        <f t="shared" si="123"/>
        <v>0</v>
      </c>
      <c r="AX162" s="35">
        <f t="shared" si="123"/>
        <v>0</v>
      </c>
      <c r="AY162" s="35">
        <f t="shared" si="123"/>
        <v>0</v>
      </c>
      <c r="BA162" s="35">
        <f t="shared" si="124"/>
        <v>0</v>
      </c>
      <c r="BB162" s="35">
        <f t="shared" si="124"/>
        <v>0</v>
      </c>
      <c r="BC162" s="35">
        <f t="shared" si="124"/>
        <v>0</v>
      </c>
      <c r="BD162" s="35">
        <f t="shared" si="124"/>
        <v>0</v>
      </c>
      <c r="BE162" s="35">
        <f t="shared" si="124"/>
        <v>0</v>
      </c>
      <c r="BF162" s="35">
        <f t="shared" si="124"/>
        <v>0</v>
      </c>
      <c r="BH162" s="47">
        <f t="shared" si="85"/>
        <v>0</v>
      </c>
      <c r="BI162" s="6"/>
    </row>
    <row r="163" ht="15" spans="1:61">
      <c r="A163" s="45" t="s">
        <v>10784</v>
      </c>
      <c r="B163" s="33">
        <f t="shared" si="101"/>
        <v>0</v>
      </c>
      <c r="C163" s="41" t="s">
        <v>10785</v>
      </c>
      <c r="D163" s="96">
        <f t="shared" si="102"/>
        <v>0</v>
      </c>
      <c r="E163" s="35">
        <f t="shared" si="103"/>
        <v>0</v>
      </c>
      <c r="F163" s="46">
        <f t="shared" si="104"/>
        <v>0</v>
      </c>
      <c r="G163" s="107">
        <f t="shared" si="105"/>
        <v>0</v>
      </c>
      <c r="H163" s="97">
        <f t="shared" si="80"/>
        <v>0</v>
      </c>
      <c r="I163" s="97">
        <f t="shared" si="81"/>
        <v>0</v>
      </c>
      <c r="J163" s="97">
        <f t="shared" si="82"/>
        <v>0</v>
      </c>
      <c r="K163" s="42">
        <v>0</v>
      </c>
      <c r="L163" s="35">
        <f t="shared" si="116"/>
        <v>0</v>
      </c>
      <c r="M163" s="35">
        <f t="shared" si="116"/>
        <v>0</v>
      </c>
      <c r="N163" s="97">
        <f t="shared" si="83"/>
        <v>0</v>
      </c>
      <c r="O163" s="35">
        <f t="shared" si="117"/>
        <v>0</v>
      </c>
      <c r="P163" s="35">
        <f t="shared" si="117"/>
        <v>0</v>
      </c>
      <c r="Q163" s="35">
        <f t="shared" si="117"/>
        <v>0</v>
      </c>
      <c r="R163" s="96">
        <f t="shared" si="106"/>
        <v>0</v>
      </c>
      <c r="S163" s="35">
        <f t="shared" si="110"/>
        <v>0</v>
      </c>
      <c r="T163" s="28">
        <f t="shared" si="107"/>
        <v>0</v>
      </c>
      <c r="U163" s="28">
        <f t="shared" si="108"/>
        <v>0</v>
      </c>
      <c r="V163" s="51">
        <v>0</v>
      </c>
      <c r="W163" s="51">
        <v>0</v>
      </c>
      <c r="X163" s="51">
        <v>0</v>
      </c>
      <c r="Y163" s="44">
        <f t="shared" si="84"/>
        <v>0</v>
      </c>
      <c r="Z163" s="35">
        <f t="shared" si="109"/>
        <v>0</v>
      </c>
      <c r="AA163" s="35">
        <f t="shared" si="111"/>
        <v>0</v>
      </c>
      <c r="AB163" s="42">
        <v>0</v>
      </c>
      <c r="AC163" s="35">
        <f t="shared" si="112"/>
        <v>0</v>
      </c>
      <c r="AD163" s="35">
        <f t="shared" si="118"/>
        <v>0</v>
      </c>
      <c r="AE163" s="35">
        <f t="shared" si="118"/>
        <v>0</v>
      </c>
      <c r="AF163" s="35">
        <f t="shared" si="118"/>
        <v>0</v>
      </c>
      <c r="AH163" s="35">
        <f t="shared" si="122"/>
        <v>0</v>
      </c>
      <c r="AI163" s="35">
        <f t="shared" si="122"/>
        <v>0</v>
      </c>
      <c r="AJ163" s="35">
        <f t="shared" si="122"/>
        <v>0</v>
      </c>
      <c r="AK163" s="35">
        <f t="shared" si="122"/>
        <v>0</v>
      </c>
      <c r="AL163" s="35">
        <f t="shared" si="122"/>
        <v>0</v>
      </c>
      <c r="AM163" s="35">
        <f t="shared" si="122"/>
        <v>0</v>
      </c>
      <c r="AN163" s="35">
        <f t="shared" si="122"/>
        <v>0</v>
      </c>
      <c r="AO163" s="35">
        <f t="shared" si="122"/>
        <v>0</v>
      </c>
      <c r="AP163" s="35">
        <f t="shared" si="122"/>
        <v>0</v>
      </c>
      <c r="AQ163" s="35">
        <f t="shared" si="122"/>
        <v>0</v>
      </c>
      <c r="AR163" s="35">
        <f t="shared" si="123"/>
        <v>0</v>
      </c>
      <c r="AS163" s="35">
        <f t="shared" si="123"/>
        <v>0</v>
      </c>
      <c r="AT163" s="35">
        <f t="shared" si="123"/>
        <v>0</v>
      </c>
      <c r="AU163" s="35">
        <f t="shared" si="123"/>
        <v>0</v>
      </c>
      <c r="AV163" s="35">
        <f t="shared" si="123"/>
        <v>0</v>
      </c>
      <c r="AW163" s="35">
        <f t="shared" si="123"/>
        <v>0</v>
      </c>
      <c r="AX163" s="35">
        <f t="shared" si="123"/>
        <v>0</v>
      </c>
      <c r="AY163" s="35">
        <f t="shared" si="123"/>
        <v>0</v>
      </c>
      <c r="BA163" s="35">
        <f t="shared" si="124"/>
        <v>0</v>
      </c>
      <c r="BB163" s="35">
        <f t="shared" si="124"/>
        <v>0</v>
      </c>
      <c r="BC163" s="35">
        <f t="shared" si="124"/>
        <v>0</v>
      </c>
      <c r="BD163" s="35">
        <f t="shared" si="124"/>
        <v>0</v>
      </c>
      <c r="BE163" s="35">
        <f t="shared" si="124"/>
        <v>0</v>
      </c>
      <c r="BF163" s="35">
        <f t="shared" si="124"/>
        <v>0</v>
      </c>
      <c r="BH163" s="47">
        <f t="shared" si="85"/>
        <v>0</v>
      </c>
      <c r="BI163" s="6"/>
    </row>
    <row r="164" ht="15" spans="1:61">
      <c r="A164" s="45" t="s">
        <v>10786</v>
      </c>
      <c r="B164" s="33">
        <f t="shared" si="101"/>
        <v>0</v>
      </c>
      <c r="C164" s="41" t="s">
        <v>10787</v>
      </c>
      <c r="D164" s="96">
        <f t="shared" si="102"/>
        <v>0</v>
      </c>
      <c r="E164" s="35">
        <f t="shared" si="103"/>
        <v>0</v>
      </c>
      <c r="F164" s="46">
        <f t="shared" si="104"/>
        <v>0</v>
      </c>
      <c r="G164" s="107">
        <f t="shared" si="105"/>
        <v>0</v>
      </c>
      <c r="H164" s="97">
        <f t="shared" si="80"/>
        <v>0</v>
      </c>
      <c r="I164" s="97">
        <f t="shared" si="81"/>
        <v>0</v>
      </c>
      <c r="J164" s="97">
        <f t="shared" si="82"/>
        <v>0</v>
      </c>
      <c r="K164" s="42">
        <v>0</v>
      </c>
      <c r="L164" s="35">
        <f t="shared" si="116"/>
        <v>0</v>
      </c>
      <c r="M164" s="35">
        <f t="shared" si="116"/>
        <v>0</v>
      </c>
      <c r="N164" s="97">
        <f t="shared" si="83"/>
        <v>0</v>
      </c>
      <c r="O164" s="35">
        <f t="shared" si="117"/>
        <v>0</v>
      </c>
      <c r="P164" s="35">
        <f t="shared" si="117"/>
        <v>0</v>
      </c>
      <c r="Q164" s="35">
        <f t="shared" si="117"/>
        <v>0</v>
      </c>
      <c r="R164" s="96">
        <f t="shared" si="106"/>
        <v>0</v>
      </c>
      <c r="S164" s="35">
        <f t="shared" si="110"/>
        <v>0</v>
      </c>
      <c r="T164" s="28">
        <f t="shared" si="107"/>
        <v>0</v>
      </c>
      <c r="U164" s="28">
        <f t="shared" si="108"/>
        <v>0</v>
      </c>
      <c r="V164" s="51">
        <v>0</v>
      </c>
      <c r="W164" s="51">
        <v>0</v>
      </c>
      <c r="X164" s="51">
        <v>0</v>
      </c>
      <c r="Y164" s="44">
        <f t="shared" si="84"/>
        <v>0</v>
      </c>
      <c r="Z164" s="35">
        <f t="shared" si="109"/>
        <v>0</v>
      </c>
      <c r="AA164" s="35">
        <f t="shared" si="111"/>
        <v>0</v>
      </c>
      <c r="AB164" s="42">
        <v>0</v>
      </c>
      <c r="AC164" s="35">
        <f t="shared" si="112"/>
        <v>0</v>
      </c>
      <c r="AD164" s="35">
        <f t="shared" si="118"/>
        <v>0</v>
      </c>
      <c r="AE164" s="35">
        <f t="shared" si="118"/>
        <v>0</v>
      </c>
      <c r="AF164" s="35">
        <f t="shared" si="118"/>
        <v>0</v>
      </c>
      <c r="AH164" s="35">
        <f t="shared" si="122"/>
        <v>0</v>
      </c>
      <c r="AI164" s="35">
        <f t="shared" si="122"/>
        <v>0</v>
      </c>
      <c r="AJ164" s="35">
        <f t="shared" si="122"/>
        <v>0</v>
      </c>
      <c r="AK164" s="35">
        <f t="shared" si="122"/>
        <v>0</v>
      </c>
      <c r="AL164" s="35">
        <f t="shared" si="122"/>
        <v>0</v>
      </c>
      <c r="AM164" s="35">
        <f t="shared" si="122"/>
        <v>0</v>
      </c>
      <c r="AN164" s="35">
        <f t="shared" si="122"/>
        <v>0</v>
      </c>
      <c r="AO164" s="35">
        <f t="shared" si="122"/>
        <v>0</v>
      </c>
      <c r="AP164" s="35">
        <f t="shared" si="122"/>
        <v>0</v>
      </c>
      <c r="AQ164" s="35">
        <f t="shared" si="122"/>
        <v>0</v>
      </c>
      <c r="AR164" s="35">
        <f t="shared" si="123"/>
        <v>0</v>
      </c>
      <c r="AS164" s="35">
        <f t="shared" si="123"/>
        <v>0</v>
      </c>
      <c r="AT164" s="35">
        <f t="shared" si="123"/>
        <v>0</v>
      </c>
      <c r="AU164" s="35">
        <f t="shared" si="123"/>
        <v>0</v>
      </c>
      <c r="AV164" s="35">
        <f t="shared" si="123"/>
        <v>0</v>
      </c>
      <c r="AW164" s="35">
        <f t="shared" si="123"/>
        <v>0</v>
      </c>
      <c r="AX164" s="35">
        <f t="shared" si="123"/>
        <v>0</v>
      </c>
      <c r="AY164" s="35">
        <f t="shared" si="123"/>
        <v>0</v>
      </c>
      <c r="BA164" s="35">
        <f t="shared" si="124"/>
        <v>0</v>
      </c>
      <c r="BB164" s="35">
        <f t="shared" si="124"/>
        <v>0</v>
      </c>
      <c r="BC164" s="35">
        <f t="shared" si="124"/>
        <v>0</v>
      </c>
      <c r="BD164" s="35">
        <f t="shared" si="124"/>
        <v>0</v>
      </c>
      <c r="BE164" s="35">
        <f t="shared" si="124"/>
        <v>0</v>
      </c>
      <c r="BF164" s="35">
        <f t="shared" si="124"/>
        <v>0</v>
      </c>
      <c r="BH164" s="47">
        <f t="shared" si="85"/>
        <v>0</v>
      </c>
      <c r="BI164" s="18"/>
    </row>
    <row r="165" ht="15" spans="1:61">
      <c r="A165" s="45" t="s">
        <v>10788</v>
      </c>
      <c r="B165" s="33">
        <f t="shared" si="101"/>
        <v>0</v>
      </c>
      <c r="C165" s="41" t="s">
        <v>10789</v>
      </c>
      <c r="D165" s="96">
        <f t="shared" si="102"/>
        <v>0</v>
      </c>
      <c r="E165" s="35">
        <f t="shared" si="103"/>
        <v>0</v>
      </c>
      <c r="F165" s="46">
        <f t="shared" si="104"/>
        <v>0</v>
      </c>
      <c r="G165" s="107">
        <f t="shared" si="105"/>
        <v>0</v>
      </c>
      <c r="H165" s="97">
        <f t="shared" si="80"/>
        <v>0</v>
      </c>
      <c r="I165" s="97">
        <f t="shared" si="81"/>
        <v>0</v>
      </c>
      <c r="J165" s="97">
        <f t="shared" si="82"/>
        <v>0</v>
      </c>
      <c r="K165" s="42">
        <v>0</v>
      </c>
      <c r="L165" s="35">
        <f t="shared" si="116"/>
        <v>0</v>
      </c>
      <c r="M165" s="35">
        <f t="shared" si="116"/>
        <v>0</v>
      </c>
      <c r="N165" s="97">
        <f t="shared" si="83"/>
        <v>0</v>
      </c>
      <c r="O165" s="35">
        <f t="shared" si="117"/>
        <v>0</v>
      </c>
      <c r="P165" s="35">
        <f t="shared" si="117"/>
        <v>0</v>
      </c>
      <c r="Q165" s="35">
        <f t="shared" si="117"/>
        <v>0</v>
      </c>
      <c r="R165" s="96">
        <f t="shared" si="106"/>
        <v>0</v>
      </c>
      <c r="S165" s="35">
        <f t="shared" si="110"/>
        <v>0</v>
      </c>
      <c r="T165" s="28">
        <f t="shared" si="107"/>
        <v>0</v>
      </c>
      <c r="U165" s="28">
        <f t="shared" si="108"/>
        <v>0</v>
      </c>
      <c r="V165" s="51">
        <v>0</v>
      </c>
      <c r="W165" s="51">
        <v>0</v>
      </c>
      <c r="X165" s="51">
        <v>0</v>
      </c>
      <c r="Y165" s="44">
        <f t="shared" si="84"/>
        <v>0</v>
      </c>
      <c r="Z165" s="35">
        <f t="shared" si="109"/>
        <v>0</v>
      </c>
      <c r="AA165" s="35">
        <f t="shared" si="111"/>
        <v>0</v>
      </c>
      <c r="AB165" s="42">
        <v>0</v>
      </c>
      <c r="AC165" s="35">
        <f t="shared" si="112"/>
        <v>0</v>
      </c>
      <c r="AD165" s="35">
        <f t="shared" si="118"/>
        <v>0</v>
      </c>
      <c r="AE165" s="35">
        <f t="shared" si="118"/>
        <v>0</v>
      </c>
      <c r="AF165" s="35">
        <f t="shared" si="118"/>
        <v>0</v>
      </c>
      <c r="AH165" s="35">
        <f t="shared" si="122"/>
        <v>0</v>
      </c>
      <c r="AI165" s="35">
        <f t="shared" si="122"/>
        <v>0</v>
      </c>
      <c r="AJ165" s="35">
        <f t="shared" si="122"/>
        <v>0</v>
      </c>
      <c r="AK165" s="35">
        <f t="shared" si="122"/>
        <v>0</v>
      </c>
      <c r="AL165" s="35">
        <f t="shared" si="122"/>
        <v>0</v>
      </c>
      <c r="AM165" s="35">
        <f t="shared" si="122"/>
        <v>0</v>
      </c>
      <c r="AN165" s="35">
        <f t="shared" si="122"/>
        <v>0</v>
      </c>
      <c r="AO165" s="35">
        <f t="shared" si="122"/>
        <v>0</v>
      </c>
      <c r="AP165" s="35">
        <f t="shared" si="122"/>
        <v>0</v>
      </c>
      <c r="AQ165" s="35">
        <f t="shared" si="122"/>
        <v>0</v>
      </c>
      <c r="AR165" s="35">
        <f t="shared" si="123"/>
        <v>0</v>
      </c>
      <c r="AS165" s="35">
        <f t="shared" si="123"/>
        <v>0</v>
      </c>
      <c r="AT165" s="35">
        <f t="shared" si="123"/>
        <v>0</v>
      </c>
      <c r="AU165" s="35">
        <f t="shared" si="123"/>
        <v>0</v>
      </c>
      <c r="AV165" s="35">
        <f t="shared" si="123"/>
        <v>0</v>
      </c>
      <c r="AW165" s="35">
        <f t="shared" si="123"/>
        <v>0</v>
      </c>
      <c r="AX165" s="35">
        <f t="shared" si="123"/>
        <v>0</v>
      </c>
      <c r="AY165" s="35">
        <f t="shared" si="123"/>
        <v>0</v>
      </c>
      <c r="BA165" s="35">
        <f t="shared" si="124"/>
        <v>0</v>
      </c>
      <c r="BB165" s="35">
        <f t="shared" si="124"/>
        <v>0</v>
      </c>
      <c r="BC165" s="35">
        <f t="shared" si="124"/>
        <v>0</v>
      </c>
      <c r="BD165" s="35">
        <f t="shared" si="124"/>
        <v>0</v>
      </c>
      <c r="BE165" s="35">
        <f t="shared" si="124"/>
        <v>0</v>
      </c>
      <c r="BF165" s="35">
        <f t="shared" si="124"/>
        <v>0</v>
      </c>
      <c r="BH165" s="47">
        <f t="shared" si="85"/>
        <v>0</v>
      </c>
      <c r="BI165" s="18"/>
    </row>
    <row r="166" ht="15" spans="1:61">
      <c r="A166" s="45" t="s">
        <v>10790</v>
      </c>
      <c r="B166" s="33">
        <f t="shared" si="101"/>
        <v>0</v>
      </c>
      <c r="C166" s="41" t="s">
        <v>10791</v>
      </c>
      <c r="D166" s="96">
        <f t="shared" si="102"/>
        <v>0</v>
      </c>
      <c r="E166" s="35">
        <f t="shared" si="103"/>
        <v>0</v>
      </c>
      <c r="F166" s="46">
        <f t="shared" si="104"/>
        <v>0</v>
      </c>
      <c r="G166" s="107">
        <f t="shared" si="105"/>
        <v>0</v>
      </c>
      <c r="H166" s="97">
        <f t="shared" si="80"/>
        <v>0</v>
      </c>
      <c r="I166" s="97">
        <f t="shared" si="81"/>
        <v>0</v>
      </c>
      <c r="J166" s="97">
        <f t="shared" si="82"/>
        <v>0</v>
      </c>
      <c r="K166" s="42">
        <v>0</v>
      </c>
      <c r="L166" s="35">
        <f t="shared" si="116"/>
        <v>0</v>
      </c>
      <c r="M166" s="35">
        <f t="shared" si="116"/>
        <v>0</v>
      </c>
      <c r="N166" s="97">
        <f t="shared" si="83"/>
        <v>0</v>
      </c>
      <c r="O166" s="35">
        <f t="shared" si="117"/>
        <v>0</v>
      </c>
      <c r="P166" s="35">
        <f t="shared" si="117"/>
        <v>0</v>
      </c>
      <c r="Q166" s="35">
        <f t="shared" si="117"/>
        <v>0</v>
      </c>
      <c r="R166" s="96">
        <f t="shared" si="106"/>
        <v>0</v>
      </c>
      <c r="S166" s="35">
        <f t="shared" si="110"/>
        <v>0</v>
      </c>
      <c r="T166" s="28">
        <f t="shared" si="107"/>
        <v>0</v>
      </c>
      <c r="U166" s="28">
        <f t="shared" si="108"/>
        <v>0</v>
      </c>
      <c r="V166" s="51">
        <v>0</v>
      </c>
      <c r="W166" s="51">
        <v>0</v>
      </c>
      <c r="X166" s="51">
        <v>0</v>
      </c>
      <c r="Y166" s="44">
        <f t="shared" si="84"/>
        <v>0</v>
      </c>
      <c r="Z166" s="35">
        <f t="shared" si="109"/>
        <v>0</v>
      </c>
      <c r="AA166" s="35">
        <f t="shared" si="111"/>
        <v>0</v>
      </c>
      <c r="AB166" s="42">
        <v>0</v>
      </c>
      <c r="AC166" s="35">
        <f t="shared" si="112"/>
        <v>0</v>
      </c>
      <c r="AD166" s="35">
        <f t="shared" si="118"/>
        <v>0</v>
      </c>
      <c r="AE166" s="35">
        <f t="shared" si="118"/>
        <v>0</v>
      </c>
      <c r="AF166" s="35">
        <f t="shared" si="118"/>
        <v>0</v>
      </c>
      <c r="AH166" s="35">
        <f t="shared" si="122"/>
        <v>0</v>
      </c>
      <c r="AI166" s="35">
        <f t="shared" si="122"/>
        <v>0</v>
      </c>
      <c r="AJ166" s="35">
        <f t="shared" si="122"/>
        <v>0</v>
      </c>
      <c r="AK166" s="35">
        <f t="shared" si="122"/>
        <v>0</v>
      </c>
      <c r="AL166" s="35">
        <f t="shared" si="122"/>
        <v>0</v>
      </c>
      <c r="AM166" s="35">
        <f t="shared" si="122"/>
        <v>0</v>
      </c>
      <c r="AN166" s="35">
        <f t="shared" si="122"/>
        <v>0</v>
      </c>
      <c r="AO166" s="35">
        <f t="shared" si="122"/>
        <v>0</v>
      </c>
      <c r="AP166" s="35">
        <f t="shared" si="122"/>
        <v>0</v>
      </c>
      <c r="AQ166" s="35">
        <f t="shared" si="122"/>
        <v>0</v>
      </c>
      <c r="AR166" s="35">
        <f t="shared" si="123"/>
        <v>0</v>
      </c>
      <c r="AS166" s="35">
        <f t="shared" si="123"/>
        <v>0</v>
      </c>
      <c r="AT166" s="35">
        <f t="shared" si="123"/>
        <v>0</v>
      </c>
      <c r="AU166" s="35">
        <f t="shared" si="123"/>
        <v>0</v>
      </c>
      <c r="AV166" s="35">
        <f t="shared" si="123"/>
        <v>0</v>
      </c>
      <c r="AW166" s="35">
        <f t="shared" si="123"/>
        <v>0</v>
      </c>
      <c r="AX166" s="35">
        <f t="shared" si="123"/>
        <v>0</v>
      </c>
      <c r="AY166" s="35">
        <f t="shared" si="123"/>
        <v>0</v>
      </c>
      <c r="BA166" s="35">
        <f t="shared" si="124"/>
        <v>0</v>
      </c>
      <c r="BB166" s="35">
        <f t="shared" si="124"/>
        <v>0</v>
      </c>
      <c r="BC166" s="35">
        <f t="shared" si="124"/>
        <v>0</v>
      </c>
      <c r="BD166" s="35">
        <f t="shared" si="124"/>
        <v>0</v>
      </c>
      <c r="BE166" s="35">
        <f t="shared" si="124"/>
        <v>0</v>
      </c>
      <c r="BF166" s="35">
        <f t="shared" si="124"/>
        <v>0</v>
      </c>
      <c r="BH166" s="47">
        <f t="shared" si="85"/>
        <v>0</v>
      </c>
      <c r="BI166" s="6"/>
    </row>
    <row r="167" ht="15" spans="1:61">
      <c r="A167" s="45" t="s">
        <v>10792</v>
      </c>
      <c r="B167" s="33">
        <f t="shared" si="101"/>
        <v>0</v>
      </c>
      <c r="C167" s="41" t="s">
        <v>10793</v>
      </c>
      <c r="D167" s="96">
        <f t="shared" si="102"/>
        <v>0</v>
      </c>
      <c r="E167" s="35">
        <f t="shared" si="103"/>
        <v>0</v>
      </c>
      <c r="F167" s="46">
        <f t="shared" si="104"/>
        <v>0</v>
      </c>
      <c r="G167" s="107">
        <f t="shared" si="105"/>
        <v>0</v>
      </c>
      <c r="H167" s="97">
        <f t="shared" si="80"/>
        <v>0</v>
      </c>
      <c r="I167" s="97">
        <f t="shared" si="81"/>
        <v>0</v>
      </c>
      <c r="J167" s="97">
        <f t="shared" si="82"/>
        <v>0</v>
      </c>
      <c r="K167" s="42">
        <v>0</v>
      </c>
      <c r="L167" s="35">
        <f t="shared" si="116"/>
        <v>0</v>
      </c>
      <c r="M167" s="35">
        <f t="shared" si="116"/>
        <v>0</v>
      </c>
      <c r="N167" s="97">
        <f t="shared" si="83"/>
        <v>0</v>
      </c>
      <c r="O167" s="35">
        <f t="shared" si="117"/>
        <v>0</v>
      </c>
      <c r="P167" s="35">
        <f t="shared" si="117"/>
        <v>0</v>
      </c>
      <c r="Q167" s="35">
        <f t="shared" si="117"/>
        <v>0</v>
      </c>
      <c r="R167" s="96">
        <f t="shared" si="106"/>
        <v>0</v>
      </c>
      <c r="S167" s="35">
        <f t="shared" si="110"/>
        <v>0</v>
      </c>
      <c r="T167" s="28">
        <f t="shared" si="107"/>
        <v>0</v>
      </c>
      <c r="U167" s="28">
        <f t="shared" si="108"/>
        <v>0</v>
      </c>
      <c r="V167" s="51">
        <v>0</v>
      </c>
      <c r="W167" s="51">
        <v>0</v>
      </c>
      <c r="X167" s="51">
        <v>0</v>
      </c>
      <c r="Y167" s="44">
        <f t="shared" si="84"/>
        <v>0</v>
      </c>
      <c r="Z167" s="35">
        <f t="shared" si="109"/>
        <v>0</v>
      </c>
      <c r="AA167" s="35">
        <f t="shared" si="111"/>
        <v>0</v>
      </c>
      <c r="AB167" s="42">
        <v>0</v>
      </c>
      <c r="AC167" s="35">
        <f t="shared" si="112"/>
        <v>0</v>
      </c>
      <c r="AD167" s="35">
        <f t="shared" si="118"/>
        <v>0</v>
      </c>
      <c r="AE167" s="35">
        <f t="shared" si="118"/>
        <v>0</v>
      </c>
      <c r="AF167" s="35">
        <f t="shared" si="118"/>
        <v>0</v>
      </c>
      <c r="AH167" s="35">
        <f t="shared" si="122"/>
        <v>0</v>
      </c>
      <c r="AI167" s="35">
        <f t="shared" si="122"/>
        <v>0</v>
      </c>
      <c r="AJ167" s="35">
        <f t="shared" si="122"/>
        <v>0</v>
      </c>
      <c r="AK167" s="35">
        <f t="shared" si="122"/>
        <v>0</v>
      </c>
      <c r="AL167" s="35">
        <f t="shared" si="122"/>
        <v>0</v>
      </c>
      <c r="AM167" s="35">
        <f t="shared" si="122"/>
        <v>0</v>
      </c>
      <c r="AN167" s="35">
        <f t="shared" si="122"/>
        <v>0</v>
      </c>
      <c r="AO167" s="35">
        <f t="shared" si="122"/>
        <v>0</v>
      </c>
      <c r="AP167" s="35">
        <f t="shared" si="122"/>
        <v>0</v>
      </c>
      <c r="AQ167" s="35">
        <f t="shared" si="122"/>
        <v>0</v>
      </c>
      <c r="AR167" s="35">
        <f t="shared" si="123"/>
        <v>0</v>
      </c>
      <c r="AS167" s="35">
        <f t="shared" si="123"/>
        <v>0</v>
      </c>
      <c r="AT167" s="35">
        <f t="shared" si="123"/>
        <v>0</v>
      </c>
      <c r="AU167" s="35">
        <f t="shared" si="123"/>
        <v>0</v>
      </c>
      <c r="AV167" s="35">
        <f t="shared" si="123"/>
        <v>0</v>
      </c>
      <c r="AW167" s="35">
        <f t="shared" si="123"/>
        <v>0</v>
      </c>
      <c r="AX167" s="35">
        <f t="shared" si="123"/>
        <v>0</v>
      </c>
      <c r="AY167" s="35">
        <f t="shared" si="123"/>
        <v>0</v>
      </c>
      <c r="BA167" s="35">
        <f t="shared" si="124"/>
        <v>0</v>
      </c>
      <c r="BB167" s="35">
        <f t="shared" si="124"/>
        <v>0</v>
      </c>
      <c r="BC167" s="35">
        <f t="shared" si="124"/>
        <v>0</v>
      </c>
      <c r="BD167" s="35">
        <f t="shared" si="124"/>
        <v>0</v>
      </c>
      <c r="BE167" s="35">
        <f t="shared" si="124"/>
        <v>0</v>
      </c>
      <c r="BF167" s="35">
        <f t="shared" si="124"/>
        <v>0</v>
      </c>
      <c r="BH167" s="47">
        <f t="shared" si="85"/>
        <v>0</v>
      </c>
      <c r="BI167" s="6"/>
    </row>
    <row r="168" ht="15" spans="1:61">
      <c r="A168" s="45" t="s">
        <v>10794</v>
      </c>
      <c r="B168" s="33">
        <f t="shared" si="101"/>
        <v>0</v>
      </c>
      <c r="C168" s="41" t="s">
        <v>10795</v>
      </c>
      <c r="D168" s="96">
        <f t="shared" si="102"/>
        <v>0</v>
      </c>
      <c r="E168" s="35">
        <f t="shared" si="103"/>
        <v>0</v>
      </c>
      <c r="F168" s="46">
        <f t="shared" si="104"/>
        <v>0</v>
      </c>
      <c r="G168" s="107">
        <f t="shared" si="105"/>
        <v>0</v>
      </c>
      <c r="H168" s="97">
        <f t="shared" ref="H168:H231" si="125">AL168+AN168</f>
        <v>0</v>
      </c>
      <c r="I168" s="97">
        <f t="shared" ref="I168:I231" si="126">AO168+AQ168</f>
        <v>0</v>
      </c>
      <c r="J168" s="97">
        <f t="shared" ref="J168:J231" si="127">AR168+AT168</f>
        <v>0</v>
      </c>
      <c r="K168" s="42">
        <v>0</v>
      </c>
      <c r="L168" s="35">
        <f t="shared" ref="L168:M187" si="128">SUMPRODUCT(L$374:L$599*(LEFT($A$374:$A$599,LEN($A168))=$A168))</f>
        <v>0</v>
      </c>
      <c r="M168" s="35">
        <f t="shared" si="128"/>
        <v>0</v>
      </c>
      <c r="N168" s="97">
        <f t="shared" ref="N168:N231" si="129">AU168</f>
        <v>0</v>
      </c>
      <c r="O168" s="35">
        <f t="shared" ref="O168:Q187" si="130">SUMPRODUCT(O$374:O$599*(LEFT($A$374:$A$599,LEN($A168))=$A168))</f>
        <v>0</v>
      </c>
      <c r="P168" s="35">
        <f t="shared" si="130"/>
        <v>0</v>
      </c>
      <c r="Q168" s="35">
        <f t="shared" si="130"/>
        <v>0</v>
      </c>
      <c r="R168" s="96">
        <f t="shared" si="106"/>
        <v>0</v>
      </c>
      <c r="S168" s="35">
        <f t="shared" si="110"/>
        <v>0</v>
      </c>
      <c r="T168" s="28">
        <f t="shared" si="107"/>
        <v>0</v>
      </c>
      <c r="U168" s="28">
        <f t="shared" si="108"/>
        <v>0</v>
      </c>
      <c r="V168" s="51">
        <v>0</v>
      </c>
      <c r="W168" s="51">
        <v>0</v>
      </c>
      <c r="X168" s="51">
        <v>0</v>
      </c>
      <c r="Y168" s="44">
        <f t="shared" si="84"/>
        <v>0</v>
      </c>
      <c r="Z168" s="35">
        <f t="shared" si="109"/>
        <v>0</v>
      </c>
      <c r="AA168" s="35">
        <f t="shared" si="111"/>
        <v>0</v>
      </c>
      <c r="AB168" s="42">
        <v>0</v>
      </c>
      <c r="AC168" s="35">
        <f t="shared" si="112"/>
        <v>0</v>
      </c>
      <c r="AD168" s="35">
        <f t="shared" ref="AD168:AF187" si="131">SUMPRODUCT(AD$374:AD$599*(LEFT($A$374:$A$599,LEN($A168))=$A168))</f>
        <v>0</v>
      </c>
      <c r="AE168" s="35">
        <f t="shared" si="131"/>
        <v>0</v>
      </c>
      <c r="AF168" s="35">
        <f t="shared" si="131"/>
        <v>0</v>
      </c>
      <c r="AH168" s="35">
        <f t="shared" ref="AH168:AQ177" si="132">SUMPRODUCT(AH$374:AH$599*(LEFT($A$374:$A$599,LEN($A168))=$A168))</f>
        <v>0</v>
      </c>
      <c r="AI168" s="35">
        <f t="shared" si="132"/>
        <v>0</v>
      </c>
      <c r="AJ168" s="35">
        <f t="shared" si="132"/>
        <v>0</v>
      </c>
      <c r="AK168" s="35">
        <f t="shared" si="132"/>
        <v>0</v>
      </c>
      <c r="AL168" s="35">
        <f t="shared" si="132"/>
        <v>0</v>
      </c>
      <c r="AM168" s="35">
        <f t="shared" si="132"/>
        <v>0</v>
      </c>
      <c r="AN168" s="35">
        <f t="shared" si="132"/>
        <v>0</v>
      </c>
      <c r="AO168" s="35">
        <f t="shared" si="132"/>
        <v>0</v>
      </c>
      <c r="AP168" s="35">
        <f t="shared" si="132"/>
        <v>0</v>
      </c>
      <c r="AQ168" s="35">
        <f t="shared" si="132"/>
        <v>0</v>
      </c>
      <c r="AR168" s="35">
        <f t="shared" ref="AR168:AY177" si="133">SUMPRODUCT(AR$374:AR$599*(LEFT($A$374:$A$599,LEN($A168))=$A168))</f>
        <v>0</v>
      </c>
      <c r="AS168" s="35">
        <f t="shared" si="133"/>
        <v>0</v>
      </c>
      <c r="AT168" s="35">
        <f t="shared" si="133"/>
        <v>0</v>
      </c>
      <c r="AU168" s="35">
        <f t="shared" si="133"/>
        <v>0</v>
      </c>
      <c r="AV168" s="35">
        <f t="shared" si="133"/>
        <v>0</v>
      </c>
      <c r="AW168" s="35">
        <f t="shared" si="133"/>
        <v>0</v>
      </c>
      <c r="AX168" s="35">
        <f t="shared" si="133"/>
        <v>0</v>
      </c>
      <c r="AY168" s="35">
        <f t="shared" si="133"/>
        <v>0</v>
      </c>
      <c r="BA168" s="35">
        <f t="shared" ref="BA168:BF177" si="134">SUMPRODUCT(BA$374:BA$599*(LEFT($A$374:$A$599,LEN($A168))=$A168))</f>
        <v>0</v>
      </c>
      <c r="BB168" s="35">
        <f t="shared" si="134"/>
        <v>0</v>
      </c>
      <c r="BC168" s="35">
        <f t="shared" si="134"/>
        <v>0</v>
      </c>
      <c r="BD168" s="35">
        <f t="shared" si="134"/>
        <v>0</v>
      </c>
      <c r="BE168" s="35">
        <f t="shared" si="134"/>
        <v>0</v>
      </c>
      <c r="BF168" s="35">
        <f t="shared" si="134"/>
        <v>0</v>
      </c>
      <c r="BH168" s="47">
        <f t="shared" si="85"/>
        <v>0</v>
      </c>
      <c r="BI168" s="18"/>
    </row>
    <row r="169" ht="15" spans="1:61">
      <c r="A169" s="45" t="s">
        <v>10796</v>
      </c>
      <c r="B169" s="33">
        <f t="shared" si="101"/>
        <v>0</v>
      </c>
      <c r="C169" s="41" t="s">
        <v>10797</v>
      </c>
      <c r="D169" s="96">
        <f t="shared" si="102"/>
        <v>0</v>
      </c>
      <c r="E169" s="35">
        <f t="shared" si="103"/>
        <v>0</v>
      </c>
      <c r="F169" s="46">
        <f t="shared" si="104"/>
        <v>0</v>
      </c>
      <c r="G169" s="107">
        <f t="shared" si="105"/>
        <v>0</v>
      </c>
      <c r="H169" s="97">
        <f t="shared" si="125"/>
        <v>0</v>
      </c>
      <c r="I169" s="97">
        <f t="shared" si="126"/>
        <v>0</v>
      </c>
      <c r="J169" s="97">
        <f t="shared" si="127"/>
        <v>0</v>
      </c>
      <c r="K169" s="42">
        <v>0</v>
      </c>
      <c r="L169" s="35">
        <f t="shared" si="128"/>
        <v>0</v>
      </c>
      <c r="M169" s="35">
        <f t="shared" si="128"/>
        <v>0</v>
      </c>
      <c r="N169" s="97">
        <f t="shared" si="129"/>
        <v>0</v>
      </c>
      <c r="O169" s="35">
        <f t="shared" si="130"/>
        <v>0</v>
      </c>
      <c r="P169" s="35">
        <f t="shared" si="130"/>
        <v>0</v>
      </c>
      <c r="Q169" s="35">
        <f t="shared" si="130"/>
        <v>0</v>
      </c>
      <c r="R169" s="96">
        <f t="shared" si="106"/>
        <v>0</v>
      </c>
      <c r="S169" s="35">
        <f t="shared" si="110"/>
        <v>0</v>
      </c>
      <c r="T169" s="28">
        <f t="shared" si="107"/>
        <v>0</v>
      </c>
      <c r="U169" s="28">
        <f t="shared" si="108"/>
        <v>0</v>
      </c>
      <c r="V169" s="51">
        <v>0</v>
      </c>
      <c r="W169" s="51">
        <v>0</v>
      </c>
      <c r="X169" s="51">
        <v>0</v>
      </c>
      <c r="Y169" s="44">
        <f t="shared" ref="Y169:Y232" si="135">AW169+AY169</f>
        <v>0</v>
      </c>
      <c r="Z169" s="35">
        <f t="shared" si="109"/>
        <v>0</v>
      </c>
      <c r="AA169" s="35">
        <f t="shared" si="111"/>
        <v>0</v>
      </c>
      <c r="AB169" s="42">
        <v>0</v>
      </c>
      <c r="AC169" s="35">
        <f t="shared" si="112"/>
        <v>0</v>
      </c>
      <c r="AD169" s="35">
        <f t="shared" si="131"/>
        <v>0</v>
      </c>
      <c r="AE169" s="35">
        <f t="shared" si="131"/>
        <v>0</v>
      </c>
      <c r="AF169" s="35">
        <f t="shared" si="131"/>
        <v>0</v>
      </c>
      <c r="AH169" s="35">
        <f t="shared" si="132"/>
        <v>0</v>
      </c>
      <c r="AI169" s="35">
        <f t="shared" si="132"/>
        <v>0</v>
      </c>
      <c r="AJ169" s="35">
        <f t="shared" si="132"/>
        <v>0</v>
      </c>
      <c r="AK169" s="35">
        <f t="shared" si="132"/>
        <v>0</v>
      </c>
      <c r="AL169" s="35">
        <f t="shared" si="132"/>
        <v>0</v>
      </c>
      <c r="AM169" s="35">
        <f t="shared" si="132"/>
        <v>0</v>
      </c>
      <c r="AN169" s="35">
        <f t="shared" si="132"/>
        <v>0</v>
      </c>
      <c r="AO169" s="35">
        <f t="shared" si="132"/>
        <v>0</v>
      </c>
      <c r="AP169" s="35">
        <f t="shared" si="132"/>
        <v>0</v>
      </c>
      <c r="AQ169" s="35">
        <f t="shared" si="132"/>
        <v>0</v>
      </c>
      <c r="AR169" s="35">
        <f t="shared" si="133"/>
        <v>0</v>
      </c>
      <c r="AS169" s="35">
        <f t="shared" si="133"/>
        <v>0</v>
      </c>
      <c r="AT169" s="35">
        <f t="shared" si="133"/>
        <v>0</v>
      </c>
      <c r="AU169" s="35">
        <f t="shared" si="133"/>
        <v>0</v>
      </c>
      <c r="AV169" s="35">
        <f t="shared" si="133"/>
        <v>0</v>
      </c>
      <c r="AW169" s="35">
        <f t="shared" si="133"/>
        <v>0</v>
      </c>
      <c r="AX169" s="35">
        <f t="shared" si="133"/>
        <v>0</v>
      </c>
      <c r="AY169" s="35">
        <f t="shared" si="133"/>
        <v>0</v>
      </c>
      <c r="BA169" s="35">
        <f t="shared" si="134"/>
        <v>0</v>
      </c>
      <c r="BB169" s="35">
        <f t="shared" si="134"/>
        <v>0</v>
      </c>
      <c r="BC169" s="35">
        <f t="shared" si="134"/>
        <v>0</v>
      </c>
      <c r="BD169" s="35">
        <f t="shared" si="134"/>
        <v>0</v>
      </c>
      <c r="BE169" s="35">
        <f t="shared" si="134"/>
        <v>0</v>
      </c>
      <c r="BF169" s="35">
        <f t="shared" si="134"/>
        <v>0</v>
      </c>
      <c r="BH169" s="47">
        <f t="shared" ref="BH169:BH232" si="136">+(BD169-AJ169)+(BF169-AV169)+(AX169-BB169)</f>
        <v>0</v>
      </c>
      <c r="BI169" s="18"/>
    </row>
    <row r="170" ht="15" spans="1:61">
      <c r="A170" s="45" t="s">
        <v>10798</v>
      </c>
      <c r="B170" s="33">
        <f t="shared" si="101"/>
        <v>0</v>
      </c>
      <c r="C170" s="41" t="s">
        <v>10799</v>
      </c>
      <c r="D170" s="96">
        <f t="shared" si="102"/>
        <v>0</v>
      </c>
      <c r="E170" s="35">
        <f t="shared" si="103"/>
        <v>0</v>
      </c>
      <c r="F170" s="46">
        <f t="shared" si="104"/>
        <v>0</v>
      </c>
      <c r="G170" s="107">
        <f t="shared" si="105"/>
        <v>0</v>
      </c>
      <c r="H170" s="97">
        <f t="shared" si="125"/>
        <v>0</v>
      </c>
      <c r="I170" s="97">
        <f t="shared" si="126"/>
        <v>0</v>
      </c>
      <c r="J170" s="97">
        <f t="shared" si="127"/>
        <v>0</v>
      </c>
      <c r="K170" s="42">
        <v>0</v>
      </c>
      <c r="L170" s="35">
        <f t="shared" si="128"/>
        <v>0</v>
      </c>
      <c r="M170" s="35">
        <f t="shared" si="128"/>
        <v>0</v>
      </c>
      <c r="N170" s="97">
        <f t="shared" si="129"/>
        <v>0</v>
      </c>
      <c r="O170" s="35">
        <f t="shared" si="130"/>
        <v>0</v>
      </c>
      <c r="P170" s="35">
        <f t="shared" si="130"/>
        <v>0</v>
      </c>
      <c r="Q170" s="35">
        <f t="shared" si="130"/>
        <v>0</v>
      </c>
      <c r="R170" s="96">
        <f t="shared" si="106"/>
        <v>0</v>
      </c>
      <c r="S170" s="35">
        <f t="shared" si="110"/>
        <v>0</v>
      </c>
      <c r="T170" s="28">
        <f t="shared" si="107"/>
        <v>0</v>
      </c>
      <c r="U170" s="28">
        <f t="shared" si="108"/>
        <v>0</v>
      </c>
      <c r="V170" s="51">
        <v>0</v>
      </c>
      <c r="W170" s="51">
        <v>0</v>
      </c>
      <c r="X170" s="51">
        <v>0</v>
      </c>
      <c r="Y170" s="44">
        <f t="shared" si="135"/>
        <v>0</v>
      </c>
      <c r="Z170" s="35">
        <f t="shared" si="109"/>
        <v>0</v>
      </c>
      <c r="AA170" s="35">
        <f t="shared" si="111"/>
        <v>0</v>
      </c>
      <c r="AB170" s="42">
        <v>0</v>
      </c>
      <c r="AC170" s="35">
        <f t="shared" si="112"/>
        <v>0</v>
      </c>
      <c r="AD170" s="35">
        <f t="shared" si="131"/>
        <v>0</v>
      </c>
      <c r="AE170" s="35">
        <f t="shared" si="131"/>
        <v>0</v>
      </c>
      <c r="AF170" s="35">
        <f t="shared" si="131"/>
        <v>0</v>
      </c>
      <c r="AH170" s="35">
        <f t="shared" si="132"/>
        <v>0</v>
      </c>
      <c r="AI170" s="35">
        <f t="shared" si="132"/>
        <v>0</v>
      </c>
      <c r="AJ170" s="35">
        <f t="shared" si="132"/>
        <v>0</v>
      </c>
      <c r="AK170" s="35">
        <f t="shared" si="132"/>
        <v>0</v>
      </c>
      <c r="AL170" s="35">
        <f t="shared" si="132"/>
        <v>0</v>
      </c>
      <c r="AM170" s="35">
        <f t="shared" si="132"/>
        <v>0</v>
      </c>
      <c r="AN170" s="35">
        <f t="shared" si="132"/>
        <v>0</v>
      </c>
      <c r="AO170" s="35">
        <f t="shared" si="132"/>
        <v>0</v>
      </c>
      <c r="AP170" s="35">
        <f t="shared" si="132"/>
        <v>0</v>
      </c>
      <c r="AQ170" s="35">
        <f t="shared" si="132"/>
        <v>0</v>
      </c>
      <c r="AR170" s="35">
        <f t="shared" si="133"/>
        <v>0</v>
      </c>
      <c r="AS170" s="35">
        <f t="shared" si="133"/>
        <v>0</v>
      </c>
      <c r="AT170" s="35">
        <f t="shared" si="133"/>
        <v>0</v>
      </c>
      <c r="AU170" s="35">
        <f t="shared" si="133"/>
        <v>0</v>
      </c>
      <c r="AV170" s="35">
        <f t="shared" si="133"/>
        <v>0</v>
      </c>
      <c r="AW170" s="35">
        <f t="shared" si="133"/>
        <v>0</v>
      </c>
      <c r="AX170" s="35">
        <f t="shared" si="133"/>
        <v>0</v>
      </c>
      <c r="AY170" s="35">
        <f t="shared" si="133"/>
        <v>0</v>
      </c>
      <c r="BA170" s="35">
        <f t="shared" si="134"/>
        <v>0</v>
      </c>
      <c r="BB170" s="35">
        <f t="shared" si="134"/>
        <v>0</v>
      </c>
      <c r="BC170" s="35">
        <f t="shared" si="134"/>
        <v>0</v>
      </c>
      <c r="BD170" s="35">
        <f t="shared" si="134"/>
        <v>0</v>
      </c>
      <c r="BE170" s="35">
        <f t="shared" si="134"/>
        <v>0</v>
      </c>
      <c r="BF170" s="35">
        <f t="shared" si="134"/>
        <v>0</v>
      </c>
      <c r="BH170" s="47">
        <f t="shared" si="136"/>
        <v>0</v>
      </c>
      <c r="BI170" s="6"/>
    </row>
    <row r="171" ht="15" spans="1:61">
      <c r="A171" s="45" t="s">
        <v>10800</v>
      </c>
      <c r="B171" s="33">
        <f t="shared" si="101"/>
        <v>0</v>
      </c>
      <c r="C171" s="41" t="s">
        <v>10801</v>
      </c>
      <c r="D171" s="96">
        <f t="shared" si="102"/>
        <v>0</v>
      </c>
      <c r="E171" s="35">
        <f t="shared" si="103"/>
        <v>0</v>
      </c>
      <c r="F171" s="46">
        <f t="shared" si="104"/>
        <v>0</v>
      </c>
      <c r="G171" s="107">
        <f t="shared" si="105"/>
        <v>0</v>
      </c>
      <c r="H171" s="97">
        <f t="shared" si="125"/>
        <v>0</v>
      </c>
      <c r="I171" s="97">
        <f t="shared" si="126"/>
        <v>0</v>
      </c>
      <c r="J171" s="97">
        <f t="shared" si="127"/>
        <v>0</v>
      </c>
      <c r="K171" s="42">
        <v>0</v>
      </c>
      <c r="L171" s="35">
        <f t="shared" si="128"/>
        <v>0</v>
      </c>
      <c r="M171" s="35">
        <f t="shared" si="128"/>
        <v>0</v>
      </c>
      <c r="N171" s="97">
        <f t="shared" si="129"/>
        <v>0</v>
      </c>
      <c r="O171" s="35">
        <f t="shared" si="130"/>
        <v>0</v>
      </c>
      <c r="P171" s="35">
        <f t="shared" si="130"/>
        <v>0</v>
      </c>
      <c r="Q171" s="35">
        <f t="shared" si="130"/>
        <v>0</v>
      </c>
      <c r="R171" s="96">
        <f t="shared" si="106"/>
        <v>0</v>
      </c>
      <c r="S171" s="35">
        <f t="shared" si="110"/>
        <v>0</v>
      </c>
      <c r="T171" s="28">
        <f t="shared" si="107"/>
        <v>0</v>
      </c>
      <c r="U171" s="28">
        <f t="shared" si="108"/>
        <v>0</v>
      </c>
      <c r="V171" s="51">
        <v>0</v>
      </c>
      <c r="W171" s="51">
        <v>0</v>
      </c>
      <c r="X171" s="51">
        <v>0</v>
      </c>
      <c r="Y171" s="44">
        <f t="shared" si="135"/>
        <v>0</v>
      </c>
      <c r="Z171" s="35">
        <f t="shared" si="109"/>
        <v>0</v>
      </c>
      <c r="AA171" s="35">
        <f t="shared" si="111"/>
        <v>0</v>
      </c>
      <c r="AB171" s="42">
        <v>0</v>
      </c>
      <c r="AC171" s="35">
        <f t="shared" si="112"/>
        <v>0</v>
      </c>
      <c r="AD171" s="35">
        <f t="shared" si="131"/>
        <v>0</v>
      </c>
      <c r="AE171" s="35">
        <f t="shared" si="131"/>
        <v>0</v>
      </c>
      <c r="AF171" s="35">
        <f t="shared" si="131"/>
        <v>0</v>
      </c>
      <c r="AH171" s="35">
        <f t="shared" si="132"/>
        <v>0</v>
      </c>
      <c r="AI171" s="35">
        <f t="shared" si="132"/>
        <v>0</v>
      </c>
      <c r="AJ171" s="35">
        <f t="shared" si="132"/>
        <v>0</v>
      </c>
      <c r="AK171" s="35">
        <f t="shared" si="132"/>
        <v>0</v>
      </c>
      <c r="AL171" s="35">
        <f t="shared" si="132"/>
        <v>0</v>
      </c>
      <c r="AM171" s="35">
        <f t="shared" si="132"/>
        <v>0</v>
      </c>
      <c r="AN171" s="35">
        <f t="shared" si="132"/>
        <v>0</v>
      </c>
      <c r="AO171" s="35">
        <f t="shared" si="132"/>
        <v>0</v>
      </c>
      <c r="AP171" s="35">
        <f t="shared" si="132"/>
        <v>0</v>
      </c>
      <c r="AQ171" s="35">
        <f t="shared" si="132"/>
        <v>0</v>
      </c>
      <c r="AR171" s="35">
        <f t="shared" si="133"/>
        <v>0</v>
      </c>
      <c r="AS171" s="35">
        <f t="shared" si="133"/>
        <v>0</v>
      </c>
      <c r="AT171" s="35">
        <f t="shared" si="133"/>
        <v>0</v>
      </c>
      <c r="AU171" s="35">
        <f t="shared" si="133"/>
        <v>0</v>
      </c>
      <c r="AV171" s="35">
        <f t="shared" si="133"/>
        <v>0</v>
      </c>
      <c r="AW171" s="35">
        <f t="shared" si="133"/>
        <v>0</v>
      </c>
      <c r="AX171" s="35">
        <f t="shared" si="133"/>
        <v>0</v>
      </c>
      <c r="AY171" s="35">
        <f t="shared" si="133"/>
        <v>0</v>
      </c>
      <c r="BA171" s="35">
        <f t="shared" si="134"/>
        <v>0</v>
      </c>
      <c r="BB171" s="35">
        <f t="shared" si="134"/>
        <v>0</v>
      </c>
      <c r="BC171" s="35">
        <f t="shared" si="134"/>
        <v>0</v>
      </c>
      <c r="BD171" s="35">
        <f t="shared" si="134"/>
        <v>0</v>
      </c>
      <c r="BE171" s="35">
        <f t="shared" si="134"/>
        <v>0</v>
      </c>
      <c r="BF171" s="35">
        <f t="shared" si="134"/>
        <v>0</v>
      </c>
      <c r="BH171" s="47">
        <f t="shared" si="136"/>
        <v>0</v>
      </c>
      <c r="BI171" s="6"/>
    </row>
    <row r="172" ht="15" spans="1:61">
      <c r="A172" s="45" t="s">
        <v>10802</v>
      </c>
      <c r="B172" s="33">
        <f t="shared" si="101"/>
        <v>0</v>
      </c>
      <c r="C172" s="41" t="s">
        <v>10803</v>
      </c>
      <c r="D172" s="96">
        <f t="shared" si="102"/>
        <v>0</v>
      </c>
      <c r="E172" s="35">
        <f t="shared" si="103"/>
        <v>0</v>
      </c>
      <c r="F172" s="46">
        <f t="shared" si="104"/>
        <v>0</v>
      </c>
      <c r="G172" s="107">
        <f t="shared" si="105"/>
        <v>0</v>
      </c>
      <c r="H172" s="97">
        <f t="shared" si="125"/>
        <v>0</v>
      </c>
      <c r="I172" s="97">
        <f t="shared" si="126"/>
        <v>0</v>
      </c>
      <c r="J172" s="97">
        <f t="shared" si="127"/>
        <v>0</v>
      </c>
      <c r="K172" s="42">
        <v>0</v>
      </c>
      <c r="L172" s="35">
        <f t="shared" si="128"/>
        <v>0</v>
      </c>
      <c r="M172" s="35">
        <f t="shared" si="128"/>
        <v>0</v>
      </c>
      <c r="N172" s="97">
        <f t="shared" si="129"/>
        <v>0</v>
      </c>
      <c r="O172" s="35">
        <f t="shared" si="130"/>
        <v>0</v>
      </c>
      <c r="P172" s="35">
        <f t="shared" si="130"/>
        <v>0</v>
      </c>
      <c r="Q172" s="35">
        <f t="shared" si="130"/>
        <v>0</v>
      </c>
      <c r="R172" s="96">
        <f t="shared" si="106"/>
        <v>0</v>
      </c>
      <c r="S172" s="35">
        <f t="shared" si="110"/>
        <v>0</v>
      </c>
      <c r="T172" s="28">
        <f t="shared" si="107"/>
        <v>0</v>
      </c>
      <c r="U172" s="28">
        <f t="shared" si="108"/>
        <v>0</v>
      </c>
      <c r="V172" s="51">
        <v>0</v>
      </c>
      <c r="W172" s="51">
        <v>0</v>
      </c>
      <c r="X172" s="51">
        <v>0</v>
      </c>
      <c r="Y172" s="44">
        <f t="shared" si="135"/>
        <v>0</v>
      </c>
      <c r="Z172" s="35">
        <f t="shared" si="109"/>
        <v>0</v>
      </c>
      <c r="AA172" s="35">
        <f t="shared" si="111"/>
        <v>0</v>
      </c>
      <c r="AB172" s="42">
        <v>0</v>
      </c>
      <c r="AC172" s="35">
        <f t="shared" si="112"/>
        <v>0</v>
      </c>
      <c r="AD172" s="35">
        <f t="shared" si="131"/>
        <v>0</v>
      </c>
      <c r="AE172" s="35">
        <f t="shared" si="131"/>
        <v>0</v>
      </c>
      <c r="AF172" s="35">
        <f t="shared" si="131"/>
        <v>0</v>
      </c>
      <c r="AH172" s="35">
        <f t="shared" si="132"/>
        <v>0</v>
      </c>
      <c r="AI172" s="35">
        <f t="shared" si="132"/>
        <v>0</v>
      </c>
      <c r="AJ172" s="35">
        <f t="shared" si="132"/>
        <v>0</v>
      </c>
      <c r="AK172" s="35">
        <f t="shared" si="132"/>
        <v>0</v>
      </c>
      <c r="AL172" s="35">
        <f t="shared" si="132"/>
        <v>0</v>
      </c>
      <c r="AM172" s="35">
        <f t="shared" si="132"/>
        <v>0</v>
      </c>
      <c r="AN172" s="35">
        <f t="shared" si="132"/>
        <v>0</v>
      </c>
      <c r="AO172" s="35">
        <f t="shared" si="132"/>
        <v>0</v>
      </c>
      <c r="AP172" s="35">
        <f t="shared" si="132"/>
        <v>0</v>
      </c>
      <c r="AQ172" s="35">
        <f t="shared" si="132"/>
        <v>0</v>
      </c>
      <c r="AR172" s="35">
        <f t="shared" si="133"/>
        <v>0</v>
      </c>
      <c r="AS172" s="35">
        <f t="shared" si="133"/>
        <v>0</v>
      </c>
      <c r="AT172" s="35">
        <f t="shared" si="133"/>
        <v>0</v>
      </c>
      <c r="AU172" s="35">
        <f t="shared" si="133"/>
        <v>0</v>
      </c>
      <c r="AV172" s="35">
        <f t="shared" si="133"/>
        <v>0</v>
      </c>
      <c r="AW172" s="35">
        <f t="shared" si="133"/>
        <v>0</v>
      </c>
      <c r="AX172" s="35">
        <f t="shared" si="133"/>
        <v>0</v>
      </c>
      <c r="AY172" s="35">
        <f t="shared" si="133"/>
        <v>0</v>
      </c>
      <c r="BA172" s="35">
        <f t="shared" si="134"/>
        <v>0</v>
      </c>
      <c r="BB172" s="35">
        <f t="shared" si="134"/>
        <v>0</v>
      </c>
      <c r="BC172" s="35">
        <f t="shared" si="134"/>
        <v>0</v>
      </c>
      <c r="BD172" s="35">
        <f t="shared" si="134"/>
        <v>0</v>
      </c>
      <c r="BE172" s="35">
        <f t="shared" si="134"/>
        <v>0</v>
      </c>
      <c r="BF172" s="35">
        <f t="shared" si="134"/>
        <v>0</v>
      </c>
      <c r="BH172" s="47">
        <f t="shared" si="136"/>
        <v>0</v>
      </c>
      <c r="BI172" s="18"/>
    </row>
    <row r="173" ht="15" spans="1:61">
      <c r="A173" s="45" t="s">
        <v>10804</v>
      </c>
      <c r="B173" s="33">
        <f t="shared" si="101"/>
        <v>0</v>
      </c>
      <c r="C173" s="41" t="s">
        <v>10805</v>
      </c>
      <c r="D173" s="96">
        <f t="shared" si="102"/>
        <v>0</v>
      </c>
      <c r="E173" s="35">
        <f t="shared" si="103"/>
        <v>0</v>
      </c>
      <c r="F173" s="46">
        <f t="shared" si="104"/>
        <v>0</v>
      </c>
      <c r="G173" s="107">
        <f t="shared" si="105"/>
        <v>0</v>
      </c>
      <c r="H173" s="97">
        <f t="shared" si="125"/>
        <v>0</v>
      </c>
      <c r="I173" s="97">
        <f t="shared" si="126"/>
        <v>0</v>
      </c>
      <c r="J173" s="97">
        <f t="shared" si="127"/>
        <v>0</v>
      </c>
      <c r="K173" s="42">
        <v>0</v>
      </c>
      <c r="L173" s="35">
        <f t="shared" si="128"/>
        <v>0</v>
      </c>
      <c r="M173" s="35">
        <f t="shared" si="128"/>
        <v>0</v>
      </c>
      <c r="N173" s="97">
        <f t="shared" si="129"/>
        <v>0</v>
      </c>
      <c r="O173" s="35">
        <f t="shared" si="130"/>
        <v>0</v>
      </c>
      <c r="P173" s="35">
        <f t="shared" si="130"/>
        <v>0</v>
      </c>
      <c r="Q173" s="35">
        <f t="shared" si="130"/>
        <v>0</v>
      </c>
      <c r="R173" s="96">
        <f t="shared" si="106"/>
        <v>0</v>
      </c>
      <c r="S173" s="35">
        <f t="shared" si="110"/>
        <v>0</v>
      </c>
      <c r="T173" s="28">
        <f t="shared" si="107"/>
        <v>0</v>
      </c>
      <c r="U173" s="28">
        <f t="shared" si="108"/>
        <v>0</v>
      </c>
      <c r="V173" s="51">
        <v>0</v>
      </c>
      <c r="W173" s="51">
        <v>0</v>
      </c>
      <c r="X173" s="51">
        <v>0</v>
      </c>
      <c r="Y173" s="44">
        <f t="shared" si="135"/>
        <v>0</v>
      </c>
      <c r="Z173" s="35">
        <f t="shared" si="109"/>
        <v>0</v>
      </c>
      <c r="AA173" s="35">
        <f t="shared" si="111"/>
        <v>0</v>
      </c>
      <c r="AB173" s="42">
        <v>0</v>
      </c>
      <c r="AC173" s="35">
        <f t="shared" si="112"/>
        <v>0</v>
      </c>
      <c r="AD173" s="35">
        <f t="shared" si="131"/>
        <v>0</v>
      </c>
      <c r="AE173" s="35">
        <f t="shared" si="131"/>
        <v>0</v>
      </c>
      <c r="AF173" s="35">
        <f t="shared" si="131"/>
        <v>0</v>
      </c>
      <c r="AH173" s="35">
        <f t="shared" si="132"/>
        <v>0</v>
      </c>
      <c r="AI173" s="35">
        <f t="shared" si="132"/>
        <v>0</v>
      </c>
      <c r="AJ173" s="35">
        <f t="shared" si="132"/>
        <v>0</v>
      </c>
      <c r="AK173" s="35">
        <f t="shared" si="132"/>
        <v>0</v>
      </c>
      <c r="AL173" s="35">
        <f t="shared" si="132"/>
        <v>0</v>
      </c>
      <c r="AM173" s="35">
        <f t="shared" si="132"/>
        <v>0</v>
      </c>
      <c r="AN173" s="35">
        <f t="shared" si="132"/>
        <v>0</v>
      </c>
      <c r="AO173" s="35">
        <f t="shared" si="132"/>
        <v>0</v>
      </c>
      <c r="AP173" s="35">
        <f t="shared" si="132"/>
        <v>0</v>
      </c>
      <c r="AQ173" s="35">
        <f t="shared" si="132"/>
        <v>0</v>
      </c>
      <c r="AR173" s="35">
        <f t="shared" si="133"/>
        <v>0</v>
      </c>
      <c r="AS173" s="35">
        <f t="shared" si="133"/>
        <v>0</v>
      </c>
      <c r="AT173" s="35">
        <f t="shared" si="133"/>
        <v>0</v>
      </c>
      <c r="AU173" s="35">
        <f t="shared" si="133"/>
        <v>0</v>
      </c>
      <c r="AV173" s="35">
        <f t="shared" si="133"/>
        <v>0</v>
      </c>
      <c r="AW173" s="35">
        <f t="shared" si="133"/>
        <v>0</v>
      </c>
      <c r="AX173" s="35">
        <f t="shared" si="133"/>
        <v>0</v>
      </c>
      <c r="AY173" s="35">
        <f t="shared" si="133"/>
        <v>0</v>
      </c>
      <c r="BA173" s="35">
        <f t="shared" si="134"/>
        <v>0</v>
      </c>
      <c r="BB173" s="35">
        <f t="shared" si="134"/>
        <v>0</v>
      </c>
      <c r="BC173" s="35">
        <f t="shared" si="134"/>
        <v>0</v>
      </c>
      <c r="BD173" s="35">
        <f t="shared" si="134"/>
        <v>0</v>
      </c>
      <c r="BE173" s="35">
        <f t="shared" si="134"/>
        <v>0</v>
      </c>
      <c r="BF173" s="35">
        <f t="shared" si="134"/>
        <v>0</v>
      </c>
      <c r="BH173" s="47">
        <f t="shared" si="136"/>
        <v>0</v>
      </c>
      <c r="BI173" s="18"/>
    </row>
    <row r="174" ht="15" spans="1:61">
      <c r="A174" s="45" t="s">
        <v>10806</v>
      </c>
      <c r="B174" s="33">
        <f t="shared" si="101"/>
        <v>0</v>
      </c>
      <c r="C174" s="41" t="s">
        <v>10807</v>
      </c>
      <c r="D174" s="96">
        <f t="shared" si="102"/>
        <v>0</v>
      </c>
      <c r="E174" s="35">
        <f t="shared" si="103"/>
        <v>0</v>
      </c>
      <c r="F174" s="46">
        <f t="shared" si="104"/>
        <v>0</v>
      </c>
      <c r="G174" s="107">
        <f t="shared" si="105"/>
        <v>0</v>
      </c>
      <c r="H174" s="97">
        <f t="shared" si="125"/>
        <v>0</v>
      </c>
      <c r="I174" s="97">
        <f t="shared" si="126"/>
        <v>0</v>
      </c>
      <c r="J174" s="97">
        <f t="shared" si="127"/>
        <v>0</v>
      </c>
      <c r="K174" s="42">
        <v>0</v>
      </c>
      <c r="L174" s="35">
        <f t="shared" si="128"/>
        <v>0</v>
      </c>
      <c r="M174" s="35">
        <f t="shared" si="128"/>
        <v>0</v>
      </c>
      <c r="N174" s="97">
        <f t="shared" si="129"/>
        <v>0</v>
      </c>
      <c r="O174" s="35">
        <f t="shared" si="130"/>
        <v>0</v>
      </c>
      <c r="P174" s="35">
        <f t="shared" si="130"/>
        <v>0</v>
      </c>
      <c r="Q174" s="35">
        <f t="shared" si="130"/>
        <v>0</v>
      </c>
      <c r="R174" s="96">
        <f t="shared" si="106"/>
        <v>0</v>
      </c>
      <c r="S174" s="35">
        <f t="shared" si="110"/>
        <v>0</v>
      </c>
      <c r="T174" s="28">
        <f t="shared" si="107"/>
        <v>0</v>
      </c>
      <c r="U174" s="28">
        <f t="shared" si="108"/>
        <v>0</v>
      </c>
      <c r="V174" s="51">
        <v>0</v>
      </c>
      <c r="W174" s="51">
        <v>0</v>
      </c>
      <c r="X174" s="51">
        <v>0</v>
      </c>
      <c r="Y174" s="44">
        <f t="shared" si="135"/>
        <v>0</v>
      </c>
      <c r="Z174" s="35">
        <f t="shared" si="109"/>
        <v>0</v>
      </c>
      <c r="AA174" s="35">
        <f t="shared" si="111"/>
        <v>0</v>
      </c>
      <c r="AB174" s="42">
        <v>0</v>
      </c>
      <c r="AC174" s="35">
        <f t="shared" si="112"/>
        <v>0</v>
      </c>
      <c r="AD174" s="35">
        <f t="shared" si="131"/>
        <v>0</v>
      </c>
      <c r="AE174" s="35">
        <f t="shared" si="131"/>
        <v>0</v>
      </c>
      <c r="AF174" s="35">
        <f t="shared" si="131"/>
        <v>0</v>
      </c>
      <c r="AH174" s="35">
        <f t="shared" si="132"/>
        <v>0</v>
      </c>
      <c r="AI174" s="35">
        <f t="shared" si="132"/>
        <v>0</v>
      </c>
      <c r="AJ174" s="35">
        <f t="shared" si="132"/>
        <v>0</v>
      </c>
      <c r="AK174" s="35">
        <f t="shared" si="132"/>
        <v>0</v>
      </c>
      <c r="AL174" s="35">
        <f t="shared" si="132"/>
        <v>0</v>
      </c>
      <c r="AM174" s="35">
        <f t="shared" si="132"/>
        <v>0</v>
      </c>
      <c r="AN174" s="35">
        <f t="shared" si="132"/>
        <v>0</v>
      </c>
      <c r="AO174" s="35">
        <f t="shared" si="132"/>
        <v>0</v>
      </c>
      <c r="AP174" s="35">
        <f t="shared" si="132"/>
        <v>0</v>
      </c>
      <c r="AQ174" s="35">
        <f t="shared" si="132"/>
        <v>0</v>
      </c>
      <c r="AR174" s="35">
        <f t="shared" si="133"/>
        <v>0</v>
      </c>
      <c r="AS174" s="35">
        <f t="shared" si="133"/>
        <v>0</v>
      </c>
      <c r="AT174" s="35">
        <f t="shared" si="133"/>
        <v>0</v>
      </c>
      <c r="AU174" s="35">
        <f t="shared" si="133"/>
        <v>0</v>
      </c>
      <c r="AV174" s="35">
        <f t="shared" si="133"/>
        <v>0</v>
      </c>
      <c r="AW174" s="35">
        <f t="shared" si="133"/>
        <v>0</v>
      </c>
      <c r="AX174" s="35">
        <f t="shared" si="133"/>
        <v>0</v>
      </c>
      <c r="AY174" s="35">
        <f t="shared" si="133"/>
        <v>0</v>
      </c>
      <c r="BA174" s="35">
        <f t="shared" si="134"/>
        <v>0</v>
      </c>
      <c r="BB174" s="35">
        <f t="shared" si="134"/>
        <v>0</v>
      </c>
      <c r="BC174" s="35">
        <f t="shared" si="134"/>
        <v>0</v>
      </c>
      <c r="BD174" s="35">
        <f t="shared" si="134"/>
        <v>0</v>
      </c>
      <c r="BE174" s="35">
        <f t="shared" si="134"/>
        <v>0</v>
      </c>
      <c r="BF174" s="35">
        <f t="shared" si="134"/>
        <v>0</v>
      </c>
      <c r="BH174" s="47">
        <f t="shared" si="136"/>
        <v>0</v>
      </c>
      <c r="BI174" s="6"/>
    </row>
    <row r="175" ht="15" spans="1:61">
      <c r="A175" s="45" t="s">
        <v>10808</v>
      </c>
      <c r="B175" s="33">
        <f t="shared" si="101"/>
        <v>0</v>
      </c>
      <c r="C175" s="41" t="s">
        <v>10809</v>
      </c>
      <c r="D175" s="96">
        <f t="shared" si="102"/>
        <v>0</v>
      </c>
      <c r="E175" s="35">
        <f t="shared" si="103"/>
        <v>0</v>
      </c>
      <c r="F175" s="46">
        <f t="shared" si="104"/>
        <v>0</v>
      </c>
      <c r="G175" s="107">
        <f t="shared" si="105"/>
        <v>0</v>
      </c>
      <c r="H175" s="97">
        <f t="shared" si="125"/>
        <v>0</v>
      </c>
      <c r="I175" s="97">
        <f t="shared" si="126"/>
        <v>0</v>
      </c>
      <c r="J175" s="97">
        <f t="shared" si="127"/>
        <v>0</v>
      </c>
      <c r="K175" s="42">
        <v>0</v>
      </c>
      <c r="L175" s="35">
        <f t="shared" si="128"/>
        <v>0</v>
      </c>
      <c r="M175" s="35">
        <f t="shared" si="128"/>
        <v>0</v>
      </c>
      <c r="N175" s="97">
        <f t="shared" si="129"/>
        <v>0</v>
      </c>
      <c r="O175" s="35">
        <f t="shared" si="130"/>
        <v>0</v>
      </c>
      <c r="P175" s="35">
        <f t="shared" si="130"/>
        <v>0</v>
      </c>
      <c r="Q175" s="35">
        <f t="shared" si="130"/>
        <v>0</v>
      </c>
      <c r="R175" s="96">
        <f t="shared" si="106"/>
        <v>0</v>
      </c>
      <c r="S175" s="35">
        <f t="shared" si="110"/>
        <v>0</v>
      </c>
      <c r="T175" s="28">
        <f t="shared" si="107"/>
        <v>0</v>
      </c>
      <c r="U175" s="28">
        <f t="shared" si="108"/>
        <v>0</v>
      </c>
      <c r="V175" s="51">
        <v>0</v>
      </c>
      <c r="W175" s="51">
        <v>0</v>
      </c>
      <c r="X175" s="51">
        <v>0</v>
      </c>
      <c r="Y175" s="44">
        <f t="shared" si="135"/>
        <v>0</v>
      </c>
      <c r="Z175" s="35">
        <f t="shared" si="109"/>
        <v>0</v>
      </c>
      <c r="AA175" s="35">
        <f t="shared" si="111"/>
        <v>0</v>
      </c>
      <c r="AB175" s="42">
        <v>0</v>
      </c>
      <c r="AC175" s="35">
        <f t="shared" si="112"/>
        <v>0</v>
      </c>
      <c r="AD175" s="35">
        <f t="shared" si="131"/>
        <v>0</v>
      </c>
      <c r="AE175" s="35">
        <f t="shared" si="131"/>
        <v>0</v>
      </c>
      <c r="AF175" s="35">
        <f t="shared" si="131"/>
        <v>0</v>
      </c>
      <c r="AH175" s="35">
        <f t="shared" si="132"/>
        <v>0</v>
      </c>
      <c r="AI175" s="35">
        <f t="shared" si="132"/>
        <v>0</v>
      </c>
      <c r="AJ175" s="35">
        <f t="shared" si="132"/>
        <v>0</v>
      </c>
      <c r="AK175" s="35">
        <f t="shared" si="132"/>
        <v>0</v>
      </c>
      <c r="AL175" s="35">
        <f t="shared" si="132"/>
        <v>0</v>
      </c>
      <c r="AM175" s="35">
        <f t="shared" si="132"/>
        <v>0</v>
      </c>
      <c r="AN175" s="35">
        <f t="shared" si="132"/>
        <v>0</v>
      </c>
      <c r="AO175" s="35">
        <f t="shared" si="132"/>
        <v>0</v>
      </c>
      <c r="AP175" s="35">
        <f t="shared" si="132"/>
        <v>0</v>
      </c>
      <c r="AQ175" s="35">
        <f t="shared" si="132"/>
        <v>0</v>
      </c>
      <c r="AR175" s="35">
        <f t="shared" si="133"/>
        <v>0</v>
      </c>
      <c r="AS175" s="35">
        <f t="shared" si="133"/>
        <v>0</v>
      </c>
      <c r="AT175" s="35">
        <f t="shared" si="133"/>
        <v>0</v>
      </c>
      <c r="AU175" s="35">
        <f t="shared" si="133"/>
        <v>0</v>
      </c>
      <c r="AV175" s="35">
        <f t="shared" si="133"/>
        <v>0</v>
      </c>
      <c r="AW175" s="35">
        <f t="shared" si="133"/>
        <v>0</v>
      </c>
      <c r="AX175" s="35">
        <f t="shared" si="133"/>
        <v>0</v>
      </c>
      <c r="AY175" s="35">
        <f t="shared" si="133"/>
        <v>0</v>
      </c>
      <c r="BA175" s="35">
        <f t="shared" si="134"/>
        <v>0</v>
      </c>
      <c r="BB175" s="35">
        <f t="shared" si="134"/>
        <v>0</v>
      </c>
      <c r="BC175" s="35">
        <f t="shared" si="134"/>
        <v>0</v>
      </c>
      <c r="BD175" s="35">
        <f t="shared" si="134"/>
        <v>0</v>
      </c>
      <c r="BE175" s="35">
        <f t="shared" si="134"/>
        <v>0</v>
      </c>
      <c r="BF175" s="35">
        <f t="shared" si="134"/>
        <v>0</v>
      </c>
      <c r="BH175" s="47">
        <f t="shared" si="136"/>
        <v>0</v>
      </c>
      <c r="BI175" s="6"/>
    </row>
    <row r="176" ht="15" spans="1:61">
      <c r="A176" s="45" t="s">
        <v>10810</v>
      </c>
      <c r="B176" s="33">
        <f t="shared" si="101"/>
        <v>0</v>
      </c>
      <c r="C176" s="41" t="s">
        <v>10811</v>
      </c>
      <c r="D176" s="96">
        <f t="shared" si="102"/>
        <v>0</v>
      </c>
      <c r="E176" s="35">
        <f t="shared" si="103"/>
        <v>0</v>
      </c>
      <c r="F176" s="46">
        <f t="shared" si="104"/>
        <v>0</v>
      </c>
      <c r="G176" s="107">
        <f t="shared" si="105"/>
        <v>0</v>
      </c>
      <c r="H176" s="97">
        <f t="shared" si="125"/>
        <v>0</v>
      </c>
      <c r="I176" s="97">
        <f t="shared" si="126"/>
        <v>0</v>
      </c>
      <c r="J176" s="97">
        <f t="shared" si="127"/>
        <v>0</v>
      </c>
      <c r="K176" s="38">
        <v>0</v>
      </c>
      <c r="L176" s="35">
        <f t="shared" si="128"/>
        <v>0</v>
      </c>
      <c r="M176" s="35">
        <f t="shared" si="128"/>
        <v>0</v>
      </c>
      <c r="N176" s="97">
        <f t="shared" si="129"/>
        <v>0</v>
      </c>
      <c r="O176" s="35">
        <f t="shared" si="130"/>
        <v>0</v>
      </c>
      <c r="P176" s="35">
        <f t="shared" si="130"/>
        <v>0</v>
      </c>
      <c r="Q176" s="35">
        <f t="shared" si="130"/>
        <v>0</v>
      </c>
      <c r="R176" s="96">
        <f t="shared" si="106"/>
        <v>0</v>
      </c>
      <c r="S176" s="35">
        <f t="shared" si="110"/>
        <v>0</v>
      </c>
      <c r="T176" s="28">
        <f t="shared" si="107"/>
        <v>0</v>
      </c>
      <c r="U176" s="28">
        <f t="shared" si="108"/>
        <v>0</v>
      </c>
      <c r="V176" s="51">
        <v>0</v>
      </c>
      <c r="W176" s="51">
        <v>0</v>
      </c>
      <c r="X176" s="51">
        <v>0</v>
      </c>
      <c r="Y176" s="44">
        <f t="shared" si="135"/>
        <v>0</v>
      </c>
      <c r="Z176" s="35">
        <f t="shared" si="109"/>
        <v>0</v>
      </c>
      <c r="AA176" s="35">
        <f t="shared" si="111"/>
        <v>0</v>
      </c>
      <c r="AB176" s="42">
        <v>0</v>
      </c>
      <c r="AC176" s="35">
        <f t="shared" si="112"/>
        <v>0</v>
      </c>
      <c r="AD176" s="35">
        <f t="shared" si="131"/>
        <v>0</v>
      </c>
      <c r="AE176" s="35">
        <f t="shared" si="131"/>
        <v>0</v>
      </c>
      <c r="AF176" s="35">
        <f t="shared" si="131"/>
        <v>0</v>
      </c>
      <c r="AH176" s="35">
        <f t="shared" si="132"/>
        <v>0</v>
      </c>
      <c r="AI176" s="35">
        <f t="shared" si="132"/>
        <v>0</v>
      </c>
      <c r="AJ176" s="35">
        <f t="shared" si="132"/>
        <v>0</v>
      </c>
      <c r="AK176" s="35">
        <f t="shared" si="132"/>
        <v>0</v>
      </c>
      <c r="AL176" s="35">
        <f t="shared" si="132"/>
        <v>0</v>
      </c>
      <c r="AM176" s="35">
        <f t="shared" si="132"/>
        <v>0</v>
      </c>
      <c r="AN176" s="35">
        <f t="shared" si="132"/>
        <v>0</v>
      </c>
      <c r="AO176" s="35">
        <f t="shared" si="132"/>
        <v>0</v>
      </c>
      <c r="AP176" s="35">
        <f t="shared" si="132"/>
        <v>0</v>
      </c>
      <c r="AQ176" s="35">
        <f t="shared" si="132"/>
        <v>0</v>
      </c>
      <c r="AR176" s="35">
        <f t="shared" si="133"/>
        <v>0</v>
      </c>
      <c r="AS176" s="35">
        <f t="shared" si="133"/>
        <v>0</v>
      </c>
      <c r="AT176" s="35">
        <f t="shared" si="133"/>
        <v>0</v>
      </c>
      <c r="AU176" s="35">
        <f t="shared" si="133"/>
        <v>0</v>
      </c>
      <c r="AV176" s="35">
        <f t="shared" si="133"/>
        <v>0</v>
      </c>
      <c r="AW176" s="35">
        <f t="shared" si="133"/>
        <v>0</v>
      </c>
      <c r="AX176" s="35">
        <f t="shared" si="133"/>
        <v>0</v>
      </c>
      <c r="AY176" s="35">
        <f t="shared" si="133"/>
        <v>0</v>
      </c>
      <c r="BA176" s="35">
        <f t="shared" si="134"/>
        <v>0</v>
      </c>
      <c r="BB176" s="35">
        <f t="shared" si="134"/>
        <v>0</v>
      </c>
      <c r="BC176" s="35">
        <f t="shared" si="134"/>
        <v>0</v>
      </c>
      <c r="BD176" s="35">
        <f t="shared" si="134"/>
        <v>0</v>
      </c>
      <c r="BE176" s="35">
        <f t="shared" si="134"/>
        <v>0</v>
      </c>
      <c r="BF176" s="35">
        <f t="shared" si="134"/>
        <v>0</v>
      </c>
      <c r="BH176" s="47">
        <f t="shared" si="136"/>
        <v>0</v>
      </c>
      <c r="BI176" s="18"/>
    </row>
    <row r="177" ht="15" spans="1:61">
      <c r="A177" s="45" t="s">
        <v>10812</v>
      </c>
      <c r="B177" s="33">
        <f t="shared" si="101"/>
        <v>0</v>
      </c>
      <c r="C177" s="41" t="s">
        <v>10813</v>
      </c>
      <c r="D177" s="96">
        <f t="shared" si="102"/>
        <v>0</v>
      </c>
      <c r="E177" s="35">
        <f t="shared" si="103"/>
        <v>0</v>
      </c>
      <c r="F177" s="46">
        <f t="shared" si="104"/>
        <v>0</v>
      </c>
      <c r="G177" s="107">
        <f t="shared" si="105"/>
        <v>0</v>
      </c>
      <c r="H177" s="97">
        <f t="shared" si="125"/>
        <v>0</v>
      </c>
      <c r="I177" s="97">
        <f t="shared" si="126"/>
        <v>0</v>
      </c>
      <c r="J177" s="97">
        <f t="shared" si="127"/>
        <v>0</v>
      </c>
      <c r="K177" s="42">
        <v>0</v>
      </c>
      <c r="L177" s="35">
        <f t="shared" si="128"/>
        <v>0</v>
      </c>
      <c r="M177" s="35">
        <f t="shared" si="128"/>
        <v>0</v>
      </c>
      <c r="N177" s="97">
        <f t="shared" si="129"/>
        <v>0</v>
      </c>
      <c r="O177" s="35">
        <f t="shared" si="130"/>
        <v>0</v>
      </c>
      <c r="P177" s="35">
        <f t="shared" si="130"/>
        <v>0</v>
      </c>
      <c r="Q177" s="35">
        <f t="shared" si="130"/>
        <v>0</v>
      </c>
      <c r="R177" s="96">
        <f t="shared" si="106"/>
        <v>0</v>
      </c>
      <c r="S177" s="35">
        <f t="shared" si="110"/>
        <v>0</v>
      </c>
      <c r="T177" s="28">
        <f t="shared" si="107"/>
        <v>0</v>
      </c>
      <c r="U177" s="28">
        <f t="shared" si="108"/>
        <v>0</v>
      </c>
      <c r="V177" s="51">
        <v>0</v>
      </c>
      <c r="W177" s="51">
        <v>0</v>
      </c>
      <c r="X177" s="51">
        <v>0</v>
      </c>
      <c r="Y177" s="44">
        <f t="shared" si="135"/>
        <v>0</v>
      </c>
      <c r="Z177" s="35">
        <f t="shared" si="109"/>
        <v>0</v>
      </c>
      <c r="AA177" s="35">
        <f t="shared" si="111"/>
        <v>0</v>
      </c>
      <c r="AB177" s="42">
        <v>0</v>
      </c>
      <c r="AC177" s="35">
        <f t="shared" si="112"/>
        <v>0</v>
      </c>
      <c r="AD177" s="35">
        <f t="shared" si="131"/>
        <v>0</v>
      </c>
      <c r="AE177" s="35">
        <f t="shared" si="131"/>
        <v>0</v>
      </c>
      <c r="AF177" s="35">
        <f t="shared" si="131"/>
        <v>0</v>
      </c>
      <c r="AH177" s="35">
        <f t="shared" si="132"/>
        <v>0</v>
      </c>
      <c r="AI177" s="35">
        <f t="shared" si="132"/>
        <v>0</v>
      </c>
      <c r="AJ177" s="35">
        <f t="shared" si="132"/>
        <v>0</v>
      </c>
      <c r="AK177" s="35">
        <f t="shared" si="132"/>
        <v>0</v>
      </c>
      <c r="AL177" s="35">
        <f t="shared" si="132"/>
        <v>0</v>
      </c>
      <c r="AM177" s="35">
        <f t="shared" si="132"/>
        <v>0</v>
      </c>
      <c r="AN177" s="35">
        <f t="shared" si="132"/>
        <v>0</v>
      </c>
      <c r="AO177" s="35">
        <f t="shared" si="132"/>
        <v>0</v>
      </c>
      <c r="AP177" s="35">
        <f t="shared" si="132"/>
        <v>0</v>
      </c>
      <c r="AQ177" s="35">
        <f t="shared" si="132"/>
        <v>0</v>
      </c>
      <c r="AR177" s="35">
        <f t="shared" si="133"/>
        <v>0</v>
      </c>
      <c r="AS177" s="35">
        <f t="shared" si="133"/>
        <v>0</v>
      </c>
      <c r="AT177" s="35">
        <f t="shared" si="133"/>
        <v>0</v>
      </c>
      <c r="AU177" s="35">
        <f t="shared" si="133"/>
        <v>0</v>
      </c>
      <c r="AV177" s="35">
        <f t="shared" si="133"/>
        <v>0</v>
      </c>
      <c r="AW177" s="35">
        <f t="shared" si="133"/>
        <v>0</v>
      </c>
      <c r="AX177" s="35">
        <f t="shared" si="133"/>
        <v>0</v>
      </c>
      <c r="AY177" s="35">
        <f t="shared" si="133"/>
        <v>0</v>
      </c>
      <c r="BA177" s="35">
        <f t="shared" si="134"/>
        <v>0</v>
      </c>
      <c r="BB177" s="35">
        <f t="shared" si="134"/>
        <v>0</v>
      </c>
      <c r="BC177" s="35">
        <f t="shared" si="134"/>
        <v>0</v>
      </c>
      <c r="BD177" s="35">
        <f t="shared" si="134"/>
        <v>0</v>
      </c>
      <c r="BE177" s="35">
        <f t="shared" si="134"/>
        <v>0</v>
      </c>
      <c r="BF177" s="35">
        <f t="shared" si="134"/>
        <v>0</v>
      </c>
      <c r="BH177" s="47">
        <f t="shared" si="136"/>
        <v>0</v>
      </c>
      <c r="BI177" s="18"/>
    </row>
    <row r="178" ht="15" spans="1:61">
      <c r="A178" s="45" t="s">
        <v>10814</v>
      </c>
      <c r="B178" s="33">
        <f t="shared" si="101"/>
        <v>0</v>
      </c>
      <c r="C178" s="41" t="s">
        <v>10815</v>
      </c>
      <c r="D178" s="96">
        <f t="shared" si="102"/>
        <v>0</v>
      </c>
      <c r="E178" s="35">
        <f t="shared" si="103"/>
        <v>0</v>
      </c>
      <c r="F178" s="46">
        <f t="shared" si="104"/>
        <v>0</v>
      </c>
      <c r="G178" s="107">
        <f t="shared" si="105"/>
        <v>0</v>
      </c>
      <c r="H178" s="97">
        <f t="shared" si="125"/>
        <v>0</v>
      </c>
      <c r="I178" s="97">
        <f t="shared" si="126"/>
        <v>0</v>
      </c>
      <c r="J178" s="97">
        <f t="shared" si="127"/>
        <v>0</v>
      </c>
      <c r="K178" s="42">
        <v>0</v>
      </c>
      <c r="L178" s="35">
        <f t="shared" si="128"/>
        <v>0</v>
      </c>
      <c r="M178" s="35">
        <f t="shared" si="128"/>
        <v>0</v>
      </c>
      <c r="N178" s="97">
        <f t="shared" si="129"/>
        <v>0</v>
      </c>
      <c r="O178" s="35">
        <f t="shared" si="130"/>
        <v>0</v>
      </c>
      <c r="P178" s="35">
        <f t="shared" si="130"/>
        <v>0</v>
      </c>
      <c r="Q178" s="35">
        <f t="shared" si="130"/>
        <v>0</v>
      </c>
      <c r="R178" s="96">
        <f t="shared" si="106"/>
        <v>0</v>
      </c>
      <c r="S178" s="35">
        <f t="shared" si="110"/>
        <v>0</v>
      </c>
      <c r="T178" s="28">
        <f t="shared" si="107"/>
        <v>0</v>
      </c>
      <c r="U178" s="28">
        <f t="shared" si="108"/>
        <v>0</v>
      </c>
      <c r="V178" s="51">
        <v>0</v>
      </c>
      <c r="W178" s="51">
        <v>0</v>
      </c>
      <c r="X178" s="51">
        <v>0</v>
      </c>
      <c r="Y178" s="44">
        <f t="shared" si="135"/>
        <v>0</v>
      </c>
      <c r="Z178" s="35">
        <f t="shared" si="109"/>
        <v>0</v>
      </c>
      <c r="AA178" s="35">
        <f t="shared" si="111"/>
        <v>0</v>
      </c>
      <c r="AB178" s="42">
        <v>0</v>
      </c>
      <c r="AC178" s="35">
        <f t="shared" si="112"/>
        <v>0</v>
      </c>
      <c r="AD178" s="35">
        <f t="shared" si="131"/>
        <v>0</v>
      </c>
      <c r="AE178" s="35">
        <f t="shared" si="131"/>
        <v>0</v>
      </c>
      <c r="AF178" s="35">
        <f t="shared" si="131"/>
        <v>0</v>
      </c>
      <c r="AH178" s="35">
        <f t="shared" ref="AH178:AQ187" si="137">SUMPRODUCT(AH$374:AH$599*(LEFT($A$374:$A$599,LEN($A178))=$A178))</f>
        <v>0</v>
      </c>
      <c r="AI178" s="35">
        <f t="shared" si="137"/>
        <v>0</v>
      </c>
      <c r="AJ178" s="35">
        <f t="shared" si="137"/>
        <v>0</v>
      </c>
      <c r="AK178" s="35">
        <f t="shared" si="137"/>
        <v>0</v>
      </c>
      <c r="AL178" s="35">
        <f t="shared" si="137"/>
        <v>0</v>
      </c>
      <c r="AM178" s="35">
        <f t="shared" si="137"/>
        <v>0</v>
      </c>
      <c r="AN178" s="35">
        <f t="shared" si="137"/>
        <v>0</v>
      </c>
      <c r="AO178" s="35">
        <f t="shared" si="137"/>
        <v>0</v>
      </c>
      <c r="AP178" s="35">
        <f t="shared" si="137"/>
        <v>0</v>
      </c>
      <c r="AQ178" s="35">
        <f t="shared" si="137"/>
        <v>0</v>
      </c>
      <c r="AR178" s="35">
        <f t="shared" ref="AR178:AY187" si="138">SUMPRODUCT(AR$374:AR$599*(LEFT($A$374:$A$599,LEN($A178))=$A178))</f>
        <v>0</v>
      </c>
      <c r="AS178" s="35">
        <f t="shared" si="138"/>
        <v>0</v>
      </c>
      <c r="AT178" s="35">
        <f t="shared" si="138"/>
        <v>0</v>
      </c>
      <c r="AU178" s="35">
        <f t="shared" si="138"/>
        <v>0</v>
      </c>
      <c r="AV178" s="35">
        <f t="shared" si="138"/>
        <v>0</v>
      </c>
      <c r="AW178" s="35">
        <f t="shared" si="138"/>
        <v>0</v>
      </c>
      <c r="AX178" s="35">
        <f t="shared" si="138"/>
        <v>0</v>
      </c>
      <c r="AY178" s="35">
        <f t="shared" si="138"/>
        <v>0</v>
      </c>
      <c r="BA178" s="35">
        <f t="shared" ref="BA178:BF187" si="139">SUMPRODUCT(BA$374:BA$599*(LEFT($A$374:$A$599,LEN($A178))=$A178))</f>
        <v>0</v>
      </c>
      <c r="BB178" s="35">
        <f t="shared" si="139"/>
        <v>0</v>
      </c>
      <c r="BC178" s="35">
        <f t="shared" si="139"/>
        <v>0</v>
      </c>
      <c r="BD178" s="35">
        <f t="shared" si="139"/>
        <v>0</v>
      </c>
      <c r="BE178" s="35">
        <f t="shared" si="139"/>
        <v>0</v>
      </c>
      <c r="BF178" s="35">
        <f t="shared" si="139"/>
        <v>0</v>
      </c>
      <c r="BH178" s="47">
        <f t="shared" si="136"/>
        <v>0</v>
      </c>
      <c r="BI178" s="6"/>
    </row>
    <row r="179" ht="15" spans="1:61">
      <c r="A179" s="45" t="s">
        <v>10816</v>
      </c>
      <c r="B179" s="33">
        <f t="shared" si="101"/>
        <v>0</v>
      </c>
      <c r="C179" s="41" t="s">
        <v>10817</v>
      </c>
      <c r="D179" s="96">
        <f t="shared" si="102"/>
        <v>0</v>
      </c>
      <c r="E179" s="35">
        <f t="shared" si="103"/>
        <v>0</v>
      </c>
      <c r="F179" s="46">
        <f t="shared" si="104"/>
        <v>0</v>
      </c>
      <c r="G179" s="107">
        <f t="shared" si="105"/>
        <v>0</v>
      </c>
      <c r="H179" s="97">
        <f t="shared" si="125"/>
        <v>0</v>
      </c>
      <c r="I179" s="97">
        <f t="shared" si="126"/>
        <v>0</v>
      </c>
      <c r="J179" s="97">
        <f t="shared" si="127"/>
        <v>0</v>
      </c>
      <c r="K179" s="42">
        <v>0</v>
      </c>
      <c r="L179" s="35">
        <f t="shared" si="128"/>
        <v>0</v>
      </c>
      <c r="M179" s="35">
        <f t="shared" si="128"/>
        <v>0</v>
      </c>
      <c r="N179" s="97">
        <f t="shared" si="129"/>
        <v>0</v>
      </c>
      <c r="O179" s="35">
        <f t="shared" si="130"/>
        <v>0</v>
      </c>
      <c r="P179" s="35">
        <f t="shared" si="130"/>
        <v>0</v>
      </c>
      <c r="Q179" s="35">
        <f t="shared" si="130"/>
        <v>0</v>
      </c>
      <c r="R179" s="96">
        <f t="shared" si="106"/>
        <v>0</v>
      </c>
      <c r="S179" s="35">
        <f t="shared" si="110"/>
        <v>0</v>
      </c>
      <c r="T179" s="28">
        <f t="shared" si="107"/>
        <v>0</v>
      </c>
      <c r="U179" s="28">
        <f t="shared" si="108"/>
        <v>0</v>
      </c>
      <c r="V179" s="51">
        <v>0</v>
      </c>
      <c r="W179" s="51">
        <v>0</v>
      </c>
      <c r="X179" s="51">
        <v>0</v>
      </c>
      <c r="Y179" s="44">
        <f t="shared" si="135"/>
        <v>0</v>
      </c>
      <c r="Z179" s="35">
        <f t="shared" si="109"/>
        <v>0</v>
      </c>
      <c r="AA179" s="35">
        <f t="shared" si="111"/>
        <v>0</v>
      </c>
      <c r="AB179" s="42">
        <v>0</v>
      </c>
      <c r="AC179" s="35">
        <f t="shared" si="112"/>
        <v>0</v>
      </c>
      <c r="AD179" s="35">
        <f t="shared" si="131"/>
        <v>0</v>
      </c>
      <c r="AE179" s="35">
        <f t="shared" si="131"/>
        <v>0</v>
      </c>
      <c r="AF179" s="35">
        <f t="shared" si="131"/>
        <v>0</v>
      </c>
      <c r="AH179" s="35">
        <f t="shared" si="137"/>
        <v>0</v>
      </c>
      <c r="AI179" s="35">
        <f t="shared" si="137"/>
        <v>0</v>
      </c>
      <c r="AJ179" s="35">
        <f t="shared" si="137"/>
        <v>0</v>
      </c>
      <c r="AK179" s="35">
        <f t="shared" si="137"/>
        <v>0</v>
      </c>
      <c r="AL179" s="35">
        <f t="shared" si="137"/>
        <v>0</v>
      </c>
      <c r="AM179" s="35">
        <f t="shared" si="137"/>
        <v>0</v>
      </c>
      <c r="AN179" s="35">
        <f t="shared" si="137"/>
        <v>0</v>
      </c>
      <c r="AO179" s="35">
        <f t="shared" si="137"/>
        <v>0</v>
      </c>
      <c r="AP179" s="35">
        <f t="shared" si="137"/>
        <v>0</v>
      </c>
      <c r="AQ179" s="35">
        <f t="shared" si="137"/>
        <v>0</v>
      </c>
      <c r="AR179" s="35">
        <f t="shared" si="138"/>
        <v>0</v>
      </c>
      <c r="AS179" s="35">
        <f t="shared" si="138"/>
        <v>0</v>
      </c>
      <c r="AT179" s="35">
        <f t="shared" si="138"/>
        <v>0</v>
      </c>
      <c r="AU179" s="35">
        <f t="shared" si="138"/>
        <v>0</v>
      </c>
      <c r="AV179" s="35">
        <f t="shared" si="138"/>
        <v>0</v>
      </c>
      <c r="AW179" s="35">
        <f t="shared" si="138"/>
        <v>0</v>
      </c>
      <c r="AX179" s="35">
        <f t="shared" si="138"/>
        <v>0</v>
      </c>
      <c r="AY179" s="35">
        <f t="shared" si="138"/>
        <v>0</v>
      </c>
      <c r="BA179" s="35">
        <f t="shared" si="139"/>
        <v>0</v>
      </c>
      <c r="BB179" s="35">
        <f t="shared" si="139"/>
        <v>0</v>
      </c>
      <c r="BC179" s="35">
        <f t="shared" si="139"/>
        <v>0</v>
      </c>
      <c r="BD179" s="35">
        <f t="shared" si="139"/>
        <v>0</v>
      </c>
      <c r="BE179" s="35">
        <f t="shared" si="139"/>
        <v>0</v>
      </c>
      <c r="BF179" s="35">
        <f t="shared" si="139"/>
        <v>0</v>
      </c>
      <c r="BH179" s="47">
        <f t="shared" si="136"/>
        <v>0</v>
      </c>
      <c r="BI179" s="6"/>
    </row>
    <row r="180" ht="15" spans="1:61">
      <c r="A180" s="45" t="s">
        <v>10818</v>
      </c>
      <c r="B180" s="33">
        <f t="shared" si="101"/>
        <v>0</v>
      </c>
      <c r="C180" s="41" t="s">
        <v>10819</v>
      </c>
      <c r="D180" s="96">
        <f t="shared" si="102"/>
        <v>0</v>
      </c>
      <c r="E180" s="35">
        <f t="shared" si="103"/>
        <v>0</v>
      </c>
      <c r="F180" s="46">
        <f t="shared" si="104"/>
        <v>0</v>
      </c>
      <c r="G180" s="107">
        <f t="shared" si="105"/>
        <v>0</v>
      </c>
      <c r="H180" s="97">
        <f t="shared" si="125"/>
        <v>0</v>
      </c>
      <c r="I180" s="97">
        <f t="shared" si="126"/>
        <v>0</v>
      </c>
      <c r="J180" s="97">
        <f t="shared" si="127"/>
        <v>0</v>
      </c>
      <c r="K180" s="42">
        <v>0</v>
      </c>
      <c r="L180" s="35">
        <f t="shared" si="128"/>
        <v>0</v>
      </c>
      <c r="M180" s="35">
        <f t="shared" si="128"/>
        <v>0</v>
      </c>
      <c r="N180" s="97">
        <f t="shared" si="129"/>
        <v>0</v>
      </c>
      <c r="O180" s="35">
        <f t="shared" si="130"/>
        <v>0</v>
      </c>
      <c r="P180" s="35">
        <f t="shared" si="130"/>
        <v>0</v>
      </c>
      <c r="Q180" s="35">
        <f t="shared" si="130"/>
        <v>0</v>
      </c>
      <c r="R180" s="96">
        <f t="shared" si="106"/>
        <v>0</v>
      </c>
      <c r="S180" s="35">
        <f t="shared" si="110"/>
        <v>0</v>
      </c>
      <c r="T180" s="28">
        <f t="shared" si="107"/>
        <v>0</v>
      </c>
      <c r="U180" s="28">
        <f t="shared" si="108"/>
        <v>0</v>
      </c>
      <c r="V180" s="51">
        <v>0</v>
      </c>
      <c r="W180" s="51">
        <v>0</v>
      </c>
      <c r="X180" s="51">
        <v>0</v>
      </c>
      <c r="Y180" s="44">
        <f t="shared" si="135"/>
        <v>0</v>
      </c>
      <c r="Z180" s="35">
        <f t="shared" si="109"/>
        <v>0</v>
      </c>
      <c r="AA180" s="35">
        <f t="shared" si="111"/>
        <v>0</v>
      </c>
      <c r="AB180" s="42">
        <v>0</v>
      </c>
      <c r="AC180" s="35">
        <f t="shared" si="112"/>
        <v>0</v>
      </c>
      <c r="AD180" s="35">
        <f t="shared" si="131"/>
        <v>0</v>
      </c>
      <c r="AE180" s="35">
        <f t="shared" si="131"/>
        <v>0</v>
      </c>
      <c r="AF180" s="35">
        <f t="shared" si="131"/>
        <v>0</v>
      </c>
      <c r="AH180" s="35">
        <f t="shared" si="137"/>
        <v>0</v>
      </c>
      <c r="AI180" s="35">
        <f t="shared" si="137"/>
        <v>0</v>
      </c>
      <c r="AJ180" s="35">
        <f t="shared" si="137"/>
        <v>0</v>
      </c>
      <c r="AK180" s="35">
        <f t="shared" si="137"/>
        <v>0</v>
      </c>
      <c r="AL180" s="35">
        <f t="shared" si="137"/>
        <v>0</v>
      </c>
      <c r="AM180" s="35">
        <f t="shared" si="137"/>
        <v>0</v>
      </c>
      <c r="AN180" s="35">
        <f t="shared" si="137"/>
        <v>0</v>
      </c>
      <c r="AO180" s="35">
        <f t="shared" si="137"/>
        <v>0</v>
      </c>
      <c r="AP180" s="35">
        <f t="shared" si="137"/>
        <v>0</v>
      </c>
      <c r="AQ180" s="35">
        <f t="shared" si="137"/>
        <v>0</v>
      </c>
      <c r="AR180" s="35">
        <f t="shared" si="138"/>
        <v>0</v>
      </c>
      <c r="AS180" s="35">
        <f t="shared" si="138"/>
        <v>0</v>
      </c>
      <c r="AT180" s="35">
        <f t="shared" si="138"/>
        <v>0</v>
      </c>
      <c r="AU180" s="35">
        <f t="shared" si="138"/>
        <v>0</v>
      </c>
      <c r="AV180" s="35">
        <f t="shared" si="138"/>
        <v>0</v>
      </c>
      <c r="AW180" s="35">
        <f t="shared" si="138"/>
        <v>0</v>
      </c>
      <c r="AX180" s="35">
        <f t="shared" si="138"/>
        <v>0</v>
      </c>
      <c r="AY180" s="35">
        <f t="shared" si="138"/>
        <v>0</v>
      </c>
      <c r="BA180" s="35">
        <f t="shared" si="139"/>
        <v>0</v>
      </c>
      <c r="BB180" s="35">
        <f t="shared" si="139"/>
        <v>0</v>
      </c>
      <c r="BC180" s="35">
        <f t="shared" si="139"/>
        <v>0</v>
      </c>
      <c r="BD180" s="35">
        <f t="shared" si="139"/>
        <v>0</v>
      </c>
      <c r="BE180" s="35">
        <f t="shared" si="139"/>
        <v>0</v>
      </c>
      <c r="BF180" s="35">
        <f t="shared" si="139"/>
        <v>0</v>
      </c>
      <c r="BH180" s="47">
        <f t="shared" si="136"/>
        <v>0</v>
      </c>
      <c r="BI180" s="18"/>
    </row>
    <row r="181" ht="15" spans="1:61">
      <c r="A181" s="45" t="s">
        <v>10820</v>
      </c>
      <c r="B181" s="33">
        <f t="shared" si="101"/>
        <v>0</v>
      </c>
      <c r="C181" s="41" t="s">
        <v>10821</v>
      </c>
      <c r="D181" s="96">
        <f t="shared" si="102"/>
        <v>0</v>
      </c>
      <c r="E181" s="35">
        <f t="shared" si="103"/>
        <v>0</v>
      </c>
      <c r="F181" s="46">
        <f t="shared" si="104"/>
        <v>0</v>
      </c>
      <c r="G181" s="107">
        <f t="shared" si="105"/>
        <v>0</v>
      </c>
      <c r="H181" s="97">
        <f t="shared" si="125"/>
        <v>0</v>
      </c>
      <c r="I181" s="97">
        <f t="shared" si="126"/>
        <v>0</v>
      </c>
      <c r="J181" s="97">
        <f t="shared" si="127"/>
        <v>0</v>
      </c>
      <c r="K181" s="42">
        <v>0</v>
      </c>
      <c r="L181" s="35">
        <f t="shared" si="128"/>
        <v>0</v>
      </c>
      <c r="M181" s="35">
        <f t="shared" si="128"/>
        <v>0</v>
      </c>
      <c r="N181" s="97">
        <f t="shared" si="129"/>
        <v>0</v>
      </c>
      <c r="O181" s="35">
        <f t="shared" si="130"/>
        <v>0</v>
      </c>
      <c r="P181" s="35">
        <f t="shared" si="130"/>
        <v>0</v>
      </c>
      <c r="Q181" s="35">
        <f t="shared" si="130"/>
        <v>0</v>
      </c>
      <c r="R181" s="96">
        <f t="shared" si="106"/>
        <v>0</v>
      </c>
      <c r="S181" s="35">
        <f t="shared" si="110"/>
        <v>0</v>
      </c>
      <c r="T181" s="28">
        <f t="shared" si="107"/>
        <v>0</v>
      </c>
      <c r="U181" s="28">
        <f t="shared" si="108"/>
        <v>0</v>
      </c>
      <c r="V181" s="51">
        <v>0</v>
      </c>
      <c r="W181" s="51">
        <v>0</v>
      </c>
      <c r="X181" s="51">
        <v>0</v>
      </c>
      <c r="Y181" s="44">
        <f t="shared" si="135"/>
        <v>0</v>
      </c>
      <c r="Z181" s="35">
        <f t="shared" si="109"/>
        <v>0</v>
      </c>
      <c r="AA181" s="35">
        <f t="shared" si="111"/>
        <v>0</v>
      </c>
      <c r="AB181" s="42">
        <v>0</v>
      </c>
      <c r="AC181" s="35">
        <f t="shared" si="112"/>
        <v>0</v>
      </c>
      <c r="AD181" s="35">
        <f t="shared" si="131"/>
        <v>0</v>
      </c>
      <c r="AE181" s="35">
        <f t="shared" si="131"/>
        <v>0</v>
      </c>
      <c r="AF181" s="35">
        <f t="shared" si="131"/>
        <v>0</v>
      </c>
      <c r="AH181" s="35">
        <f t="shared" si="137"/>
        <v>0</v>
      </c>
      <c r="AI181" s="35">
        <f t="shared" si="137"/>
        <v>0</v>
      </c>
      <c r="AJ181" s="35">
        <f t="shared" si="137"/>
        <v>0</v>
      </c>
      <c r="AK181" s="35">
        <f t="shared" si="137"/>
        <v>0</v>
      </c>
      <c r="AL181" s="35">
        <f t="shared" si="137"/>
        <v>0</v>
      </c>
      <c r="AM181" s="35">
        <f t="shared" si="137"/>
        <v>0</v>
      </c>
      <c r="AN181" s="35">
        <f t="shared" si="137"/>
        <v>0</v>
      </c>
      <c r="AO181" s="35">
        <f t="shared" si="137"/>
        <v>0</v>
      </c>
      <c r="AP181" s="35">
        <f t="shared" si="137"/>
        <v>0</v>
      </c>
      <c r="AQ181" s="35">
        <f t="shared" si="137"/>
        <v>0</v>
      </c>
      <c r="AR181" s="35">
        <f t="shared" si="138"/>
        <v>0</v>
      </c>
      <c r="AS181" s="35">
        <f t="shared" si="138"/>
        <v>0</v>
      </c>
      <c r="AT181" s="35">
        <f t="shared" si="138"/>
        <v>0</v>
      </c>
      <c r="AU181" s="35">
        <f t="shared" si="138"/>
        <v>0</v>
      </c>
      <c r="AV181" s="35">
        <f t="shared" si="138"/>
        <v>0</v>
      </c>
      <c r="AW181" s="35">
        <f t="shared" si="138"/>
        <v>0</v>
      </c>
      <c r="AX181" s="35">
        <f t="shared" si="138"/>
        <v>0</v>
      </c>
      <c r="AY181" s="35">
        <f t="shared" si="138"/>
        <v>0</v>
      </c>
      <c r="BA181" s="35">
        <f t="shared" si="139"/>
        <v>0</v>
      </c>
      <c r="BB181" s="35">
        <f t="shared" si="139"/>
        <v>0</v>
      </c>
      <c r="BC181" s="35">
        <f t="shared" si="139"/>
        <v>0</v>
      </c>
      <c r="BD181" s="35">
        <f t="shared" si="139"/>
        <v>0</v>
      </c>
      <c r="BE181" s="35">
        <f t="shared" si="139"/>
        <v>0</v>
      </c>
      <c r="BF181" s="35">
        <f t="shared" si="139"/>
        <v>0</v>
      </c>
      <c r="BH181" s="47">
        <f t="shared" si="136"/>
        <v>0</v>
      </c>
      <c r="BI181" s="18"/>
    </row>
    <row r="182" ht="15" spans="1:61">
      <c r="A182" s="45" t="s">
        <v>10822</v>
      </c>
      <c r="B182" s="33">
        <f t="shared" si="101"/>
        <v>0</v>
      </c>
      <c r="C182" s="41" t="s">
        <v>10823</v>
      </c>
      <c r="D182" s="96">
        <f t="shared" si="102"/>
        <v>0</v>
      </c>
      <c r="E182" s="35">
        <f t="shared" si="103"/>
        <v>0</v>
      </c>
      <c r="F182" s="46">
        <f t="shared" si="104"/>
        <v>0</v>
      </c>
      <c r="G182" s="107">
        <f t="shared" si="105"/>
        <v>0</v>
      </c>
      <c r="H182" s="97">
        <f t="shared" si="125"/>
        <v>0</v>
      </c>
      <c r="I182" s="97">
        <f t="shared" si="126"/>
        <v>0</v>
      </c>
      <c r="J182" s="97">
        <f t="shared" si="127"/>
        <v>0</v>
      </c>
      <c r="K182" s="42">
        <v>0</v>
      </c>
      <c r="L182" s="35">
        <f t="shared" si="128"/>
        <v>0</v>
      </c>
      <c r="M182" s="35">
        <f t="shared" si="128"/>
        <v>0</v>
      </c>
      <c r="N182" s="97">
        <f t="shared" si="129"/>
        <v>0</v>
      </c>
      <c r="O182" s="35">
        <f t="shared" si="130"/>
        <v>0</v>
      </c>
      <c r="P182" s="35">
        <f t="shared" si="130"/>
        <v>0</v>
      </c>
      <c r="Q182" s="35">
        <f t="shared" si="130"/>
        <v>0</v>
      </c>
      <c r="R182" s="96">
        <f t="shared" si="106"/>
        <v>0</v>
      </c>
      <c r="S182" s="35">
        <f t="shared" si="110"/>
        <v>0</v>
      </c>
      <c r="T182" s="28">
        <f t="shared" si="107"/>
        <v>0</v>
      </c>
      <c r="U182" s="28">
        <f t="shared" si="108"/>
        <v>0</v>
      </c>
      <c r="V182" s="51">
        <v>0</v>
      </c>
      <c r="W182" s="51">
        <v>0</v>
      </c>
      <c r="X182" s="51">
        <v>0</v>
      </c>
      <c r="Y182" s="44">
        <f t="shared" si="135"/>
        <v>0</v>
      </c>
      <c r="Z182" s="35">
        <f t="shared" si="109"/>
        <v>0</v>
      </c>
      <c r="AA182" s="35">
        <f t="shared" si="111"/>
        <v>0</v>
      </c>
      <c r="AB182" s="42">
        <v>0</v>
      </c>
      <c r="AC182" s="35">
        <f t="shared" si="112"/>
        <v>0</v>
      </c>
      <c r="AD182" s="35">
        <f t="shared" si="131"/>
        <v>0</v>
      </c>
      <c r="AE182" s="35">
        <f t="shared" si="131"/>
        <v>0</v>
      </c>
      <c r="AF182" s="35">
        <f t="shared" si="131"/>
        <v>0</v>
      </c>
      <c r="AH182" s="35">
        <f t="shared" si="137"/>
        <v>0</v>
      </c>
      <c r="AI182" s="35">
        <f t="shared" si="137"/>
        <v>0</v>
      </c>
      <c r="AJ182" s="35">
        <f t="shared" si="137"/>
        <v>0</v>
      </c>
      <c r="AK182" s="35">
        <f t="shared" si="137"/>
        <v>0</v>
      </c>
      <c r="AL182" s="35">
        <f t="shared" si="137"/>
        <v>0</v>
      </c>
      <c r="AM182" s="35">
        <f t="shared" si="137"/>
        <v>0</v>
      </c>
      <c r="AN182" s="35">
        <f t="shared" si="137"/>
        <v>0</v>
      </c>
      <c r="AO182" s="35">
        <f t="shared" si="137"/>
        <v>0</v>
      </c>
      <c r="AP182" s="35">
        <f t="shared" si="137"/>
        <v>0</v>
      </c>
      <c r="AQ182" s="35">
        <f t="shared" si="137"/>
        <v>0</v>
      </c>
      <c r="AR182" s="35">
        <f t="shared" si="138"/>
        <v>0</v>
      </c>
      <c r="AS182" s="35">
        <f t="shared" si="138"/>
        <v>0</v>
      </c>
      <c r="AT182" s="35">
        <f t="shared" si="138"/>
        <v>0</v>
      </c>
      <c r="AU182" s="35">
        <f t="shared" si="138"/>
        <v>0</v>
      </c>
      <c r="AV182" s="35">
        <f t="shared" si="138"/>
        <v>0</v>
      </c>
      <c r="AW182" s="35">
        <f t="shared" si="138"/>
        <v>0</v>
      </c>
      <c r="AX182" s="35">
        <f t="shared" si="138"/>
        <v>0</v>
      </c>
      <c r="AY182" s="35">
        <f t="shared" si="138"/>
        <v>0</v>
      </c>
      <c r="BA182" s="35">
        <f t="shared" si="139"/>
        <v>0</v>
      </c>
      <c r="BB182" s="35">
        <f t="shared" si="139"/>
        <v>0</v>
      </c>
      <c r="BC182" s="35">
        <f t="shared" si="139"/>
        <v>0</v>
      </c>
      <c r="BD182" s="35">
        <f t="shared" si="139"/>
        <v>0</v>
      </c>
      <c r="BE182" s="35">
        <f t="shared" si="139"/>
        <v>0</v>
      </c>
      <c r="BF182" s="35">
        <f t="shared" si="139"/>
        <v>0</v>
      </c>
      <c r="BH182" s="47">
        <f t="shared" si="136"/>
        <v>0</v>
      </c>
      <c r="BI182" s="6"/>
    </row>
    <row r="183" ht="15" spans="1:61">
      <c r="A183" s="45" t="s">
        <v>10824</v>
      </c>
      <c r="B183" s="33">
        <f t="shared" si="101"/>
        <v>0</v>
      </c>
      <c r="C183" s="41" t="s">
        <v>10825</v>
      </c>
      <c r="D183" s="96">
        <f t="shared" si="102"/>
        <v>0</v>
      </c>
      <c r="E183" s="35">
        <f t="shared" si="103"/>
        <v>0</v>
      </c>
      <c r="F183" s="46">
        <f t="shared" si="104"/>
        <v>0</v>
      </c>
      <c r="G183" s="107">
        <f t="shared" si="105"/>
        <v>0</v>
      </c>
      <c r="H183" s="97">
        <f t="shared" si="125"/>
        <v>0</v>
      </c>
      <c r="I183" s="97">
        <f t="shared" si="126"/>
        <v>0</v>
      </c>
      <c r="J183" s="97">
        <f t="shared" si="127"/>
        <v>0</v>
      </c>
      <c r="K183" s="42">
        <v>0</v>
      </c>
      <c r="L183" s="35">
        <f t="shared" si="128"/>
        <v>0</v>
      </c>
      <c r="M183" s="35">
        <f t="shared" si="128"/>
        <v>0</v>
      </c>
      <c r="N183" s="97">
        <f t="shared" si="129"/>
        <v>0</v>
      </c>
      <c r="O183" s="35">
        <f t="shared" si="130"/>
        <v>0</v>
      </c>
      <c r="P183" s="35">
        <f t="shared" si="130"/>
        <v>0</v>
      </c>
      <c r="Q183" s="35">
        <f t="shared" si="130"/>
        <v>0</v>
      </c>
      <c r="R183" s="96">
        <f t="shared" si="106"/>
        <v>0</v>
      </c>
      <c r="S183" s="35">
        <f t="shared" si="110"/>
        <v>0</v>
      </c>
      <c r="T183" s="28">
        <f t="shared" si="107"/>
        <v>0</v>
      </c>
      <c r="U183" s="28">
        <f t="shared" si="108"/>
        <v>0</v>
      </c>
      <c r="V183" s="51">
        <v>0</v>
      </c>
      <c r="W183" s="51">
        <v>0</v>
      </c>
      <c r="X183" s="51">
        <v>0</v>
      </c>
      <c r="Y183" s="44">
        <f t="shared" si="135"/>
        <v>0</v>
      </c>
      <c r="Z183" s="35">
        <f t="shared" si="109"/>
        <v>0</v>
      </c>
      <c r="AA183" s="35">
        <f t="shared" si="111"/>
        <v>0</v>
      </c>
      <c r="AB183" s="42">
        <v>0</v>
      </c>
      <c r="AC183" s="35">
        <f t="shared" si="112"/>
        <v>0</v>
      </c>
      <c r="AD183" s="35">
        <f t="shared" si="131"/>
        <v>0</v>
      </c>
      <c r="AE183" s="35">
        <f t="shared" si="131"/>
        <v>0</v>
      </c>
      <c r="AF183" s="35">
        <f t="shared" si="131"/>
        <v>0</v>
      </c>
      <c r="AH183" s="35">
        <f t="shared" si="137"/>
        <v>0</v>
      </c>
      <c r="AI183" s="35">
        <f t="shared" si="137"/>
        <v>0</v>
      </c>
      <c r="AJ183" s="35">
        <f t="shared" si="137"/>
        <v>0</v>
      </c>
      <c r="AK183" s="35">
        <f t="shared" si="137"/>
        <v>0</v>
      </c>
      <c r="AL183" s="35">
        <f t="shared" si="137"/>
        <v>0</v>
      </c>
      <c r="AM183" s="35">
        <f t="shared" si="137"/>
        <v>0</v>
      </c>
      <c r="AN183" s="35">
        <f t="shared" si="137"/>
        <v>0</v>
      </c>
      <c r="AO183" s="35">
        <f t="shared" si="137"/>
        <v>0</v>
      </c>
      <c r="AP183" s="35">
        <f t="shared" si="137"/>
        <v>0</v>
      </c>
      <c r="AQ183" s="35">
        <f t="shared" si="137"/>
        <v>0</v>
      </c>
      <c r="AR183" s="35">
        <f t="shared" si="138"/>
        <v>0</v>
      </c>
      <c r="AS183" s="35">
        <f t="shared" si="138"/>
        <v>0</v>
      </c>
      <c r="AT183" s="35">
        <f t="shared" si="138"/>
        <v>0</v>
      </c>
      <c r="AU183" s="35">
        <f t="shared" si="138"/>
        <v>0</v>
      </c>
      <c r="AV183" s="35">
        <f t="shared" si="138"/>
        <v>0</v>
      </c>
      <c r="AW183" s="35">
        <f t="shared" si="138"/>
        <v>0</v>
      </c>
      <c r="AX183" s="35">
        <f t="shared" si="138"/>
        <v>0</v>
      </c>
      <c r="AY183" s="35">
        <f t="shared" si="138"/>
        <v>0</v>
      </c>
      <c r="BA183" s="35">
        <f t="shared" si="139"/>
        <v>0</v>
      </c>
      <c r="BB183" s="35">
        <f t="shared" si="139"/>
        <v>0</v>
      </c>
      <c r="BC183" s="35">
        <f t="shared" si="139"/>
        <v>0</v>
      </c>
      <c r="BD183" s="35">
        <f t="shared" si="139"/>
        <v>0</v>
      </c>
      <c r="BE183" s="35">
        <f t="shared" si="139"/>
        <v>0</v>
      </c>
      <c r="BF183" s="35">
        <f t="shared" si="139"/>
        <v>0</v>
      </c>
      <c r="BH183" s="47">
        <f t="shared" si="136"/>
        <v>0</v>
      </c>
      <c r="BI183" s="6"/>
    </row>
    <row r="184" ht="15" spans="1:61">
      <c r="A184" s="45" t="s">
        <v>10826</v>
      </c>
      <c r="B184" s="33">
        <f t="shared" si="101"/>
        <v>0</v>
      </c>
      <c r="C184" s="41" t="s">
        <v>10827</v>
      </c>
      <c r="D184" s="96">
        <f t="shared" si="102"/>
        <v>0</v>
      </c>
      <c r="E184" s="35">
        <f t="shared" si="103"/>
        <v>0</v>
      </c>
      <c r="F184" s="46">
        <f t="shared" si="104"/>
        <v>0</v>
      </c>
      <c r="G184" s="107">
        <f t="shared" si="105"/>
        <v>0</v>
      </c>
      <c r="H184" s="97">
        <f t="shared" si="125"/>
        <v>0</v>
      </c>
      <c r="I184" s="97">
        <f t="shared" si="126"/>
        <v>0</v>
      </c>
      <c r="J184" s="97">
        <f t="shared" si="127"/>
        <v>0</v>
      </c>
      <c r="K184" s="42">
        <v>0</v>
      </c>
      <c r="L184" s="35">
        <f t="shared" si="128"/>
        <v>0</v>
      </c>
      <c r="M184" s="35">
        <f t="shared" si="128"/>
        <v>0</v>
      </c>
      <c r="N184" s="97">
        <f t="shared" si="129"/>
        <v>0</v>
      </c>
      <c r="O184" s="35">
        <f t="shared" si="130"/>
        <v>0</v>
      </c>
      <c r="P184" s="35">
        <f t="shared" si="130"/>
        <v>0</v>
      </c>
      <c r="Q184" s="35">
        <f t="shared" si="130"/>
        <v>0</v>
      </c>
      <c r="R184" s="96">
        <f t="shared" si="106"/>
        <v>0</v>
      </c>
      <c r="S184" s="35">
        <f t="shared" si="110"/>
        <v>0</v>
      </c>
      <c r="T184" s="28">
        <f t="shared" si="107"/>
        <v>0</v>
      </c>
      <c r="U184" s="28">
        <f t="shared" si="108"/>
        <v>0</v>
      </c>
      <c r="V184" s="51">
        <v>0</v>
      </c>
      <c r="W184" s="51">
        <v>0</v>
      </c>
      <c r="X184" s="51">
        <v>0</v>
      </c>
      <c r="Y184" s="44">
        <f t="shared" si="135"/>
        <v>0</v>
      </c>
      <c r="Z184" s="35">
        <f t="shared" si="109"/>
        <v>0</v>
      </c>
      <c r="AA184" s="35">
        <f t="shared" si="111"/>
        <v>0</v>
      </c>
      <c r="AB184" s="42">
        <v>0</v>
      </c>
      <c r="AC184" s="35">
        <f t="shared" si="112"/>
        <v>0</v>
      </c>
      <c r="AD184" s="35">
        <f t="shared" si="131"/>
        <v>0</v>
      </c>
      <c r="AE184" s="35">
        <f t="shared" si="131"/>
        <v>0</v>
      </c>
      <c r="AF184" s="35">
        <f t="shared" si="131"/>
        <v>0</v>
      </c>
      <c r="AH184" s="35">
        <f t="shared" si="137"/>
        <v>0</v>
      </c>
      <c r="AI184" s="35">
        <f t="shared" si="137"/>
        <v>0</v>
      </c>
      <c r="AJ184" s="35">
        <f t="shared" si="137"/>
        <v>0</v>
      </c>
      <c r="AK184" s="35">
        <f t="shared" si="137"/>
        <v>0</v>
      </c>
      <c r="AL184" s="35">
        <f t="shared" si="137"/>
        <v>0</v>
      </c>
      <c r="AM184" s="35">
        <f t="shared" si="137"/>
        <v>0</v>
      </c>
      <c r="AN184" s="35">
        <f t="shared" si="137"/>
        <v>0</v>
      </c>
      <c r="AO184" s="35">
        <f t="shared" si="137"/>
        <v>0</v>
      </c>
      <c r="AP184" s="35">
        <f t="shared" si="137"/>
        <v>0</v>
      </c>
      <c r="AQ184" s="35">
        <f t="shared" si="137"/>
        <v>0</v>
      </c>
      <c r="AR184" s="35">
        <f t="shared" si="138"/>
        <v>0</v>
      </c>
      <c r="AS184" s="35">
        <f t="shared" si="138"/>
        <v>0</v>
      </c>
      <c r="AT184" s="35">
        <f t="shared" si="138"/>
        <v>0</v>
      </c>
      <c r="AU184" s="35">
        <f t="shared" si="138"/>
        <v>0</v>
      </c>
      <c r="AV184" s="35">
        <f t="shared" si="138"/>
        <v>0</v>
      </c>
      <c r="AW184" s="35">
        <f t="shared" si="138"/>
        <v>0</v>
      </c>
      <c r="AX184" s="35">
        <f t="shared" si="138"/>
        <v>0</v>
      </c>
      <c r="AY184" s="35">
        <f t="shared" si="138"/>
        <v>0</v>
      </c>
      <c r="BA184" s="35">
        <f t="shared" si="139"/>
        <v>0</v>
      </c>
      <c r="BB184" s="35">
        <f t="shared" si="139"/>
        <v>0</v>
      </c>
      <c r="BC184" s="35">
        <f t="shared" si="139"/>
        <v>0</v>
      </c>
      <c r="BD184" s="35">
        <f t="shared" si="139"/>
        <v>0</v>
      </c>
      <c r="BE184" s="35">
        <f t="shared" si="139"/>
        <v>0</v>
      </c>
      <c r="BF184" s="35">
        <f t="shared" si="139"/>
        <v>0</v>
      </c>
      <c r="BH184" s="47">
        <f t="shared" si="136"/>
        <v>0</v>
      </c>
      <c r="BI184" s="18"/>
    </row>
    <row r="185" ht="15" spans="1:61">
      <c r="A185" s="45" t="s">
        <v>10828</v>
      </c>
      <c r="B185" s="33">
        <f t="shared" si="101"/>
        <v>0</v>
      </c>
      <c r="C185" s="41" t="s">
        <v>10829</v>
      </c>
      <c r="D185" s="96">
        <f t="shared" si="102"/>
        <v>0</v>
      </c>
      <c r="E185" s="35">
        <f t="shared" si="103"/>
        <v>0</v>
      </c>
      <c r="F185" s="46">
        <f t="shared" si="104"/>
        <v>0</v>
      </c>
      <c r="G185" s="107">
        <f t="shared" si="105"/>
        <v>0</v>
      </c>
      <c r="H185" s="97">
        <f t="shared" si="125"/>
        <v>0</v>
      </c>
      <c r="I185" s="97">
        <f t="shared" si="126"/>
        <v>0</v>
      </c>
      <c r="J185" s="97">
        <f t="shared" si="127"/>
        <v>0</v>
      </c>
      <c r="K185" s="42">
        <v>0</v>
      </c>
      <c r="L185" s="35">
        <f t="shared" si="128"/>
        <v>0</v>
      </c>
      <c r="M185" s="35">
        <f t="shared" si="128"/>
        <v>0</v>
      </c>
      <c r="N185" s="97">
        <f t="shared" si="129"/>
        <v>0</v>
      </c>
      <c r="O185" s="35">
        <f t="shared" si="130"/>
        <v>0</v>
      </c>
      <c r="P185" s="35">
        <f t="shared" si="130"/>
        <v>0</v>
      </c>
      <c r="Q185" s="35">
        <f t="shared" si="130"/>
        <v>0</v>
      </c>
      <c r="R185" s="96">
        <f t="shared" si="106"/>
        <v>0</v>
      </c>
      <c r="S185" s="35">
        <f t="shared" si="110"/>
        <v>0</v>
      </c>
      <c r="T185" s="28">
        <f t="shared" si="107"/>
        <v>0</v>
      </c>
      <c r="U185" s="28">
        <f t="shared" si="108"/>
        <v>0</v>
      </c>
      <c r="V185" s="51">
        <v>0</v>
      </c>
      <c r="W185" s="51">
        <v>0</v>
      </c>
      <c r="X185" s="51">
        <v>0</v>
      </c>
      <c r="Y185" s="44">
        <f t="shared" si="135"/>
        <v>0</v>
      </c>
      <c r="Z185" s="35">
        <f t="shared" si="109"/>
        <v>0</v>
      </c>
      <c r="AA185" s="35">
        <f t="shared" si="111"/>
        <v>0</v>
      </c>
      <c r="AB185" s="42">
        <v>0</v>
      </c>
      <c r="AC185" s="35">
        <f t="shared" si="112"/>
        <v>0</v>
      </c>
      <c r="AD185" s="35">
        <f t="shared" si="131"/>
        <v>0</v>
      </c>
      <c r="AE185" s="35">
        <f t="shared" si="131"/>
        <v>0</v>
      </c>
      <c r="AF185" s="35">
        <f t="shared" si="131"/>
        <v>0</v>
      </c>
      <c r="AH185" s="35">
        <f t="shared" si="137"/>
        <v>0</v>
      </c>
      <c r="AI185" s="35">
        <f t="shared" si="137"/>
        <v>0</v>
      </c>
      <c r="AJ185" s="35">
        <f t="shared" si="137"/>
        <v>0</v>
      </c>
      <c r="AK185" s="35">
        <f t="shared" si="137"/>
        <v>0</v>
      </c>
      <c r="AL185" s="35">
        <f t="shared" si="137"/>
        <v>0</v>
      </c>
      <c r="AM185" s="35">
        <f t="shared" si="137"/>
        <v>0</v>
      </c>
      <c r="AN185" s="35">
        <f t="shared" si="137"/>
        <v>0</v>
      </c>
      <c r="AO185" s="35">
        <f t="shared" si="137"/>
        <v>0</v>
      </c>
      <c r="AP185" s="35">
        <f t="shared" si="137"/>
        <v>0</v>
      </c>
      <c r="AQ185" s="35">
        <f t="shared" si="137"/>
        <v>0</v>
      </c>
      <c r="AR185" s="35">
        <f t="shared" si="138"/>
        <v>0</v>
      </c>
      <c r="AS185" s="35">
        <f t="shared" si="138"/>
        <v>0</v>
      </c>
      <c r="AT185" s="35">
        <f t="shared" si="138"/>
        <v>0</v>
      </c>
      <c r="AU185" s="35">
        <f t="shared" si="138"/>
        <v>0</v>
      </c>
      <c r="AV185" s="35">
        <f t="shared" si="138"/>
        <v>0</v>
      </c>
      <c r="AW185" s="35">
        <f t="shared" si="138"/>
        <v>0</v>
      </c>
      <c r="AX185" s="35">
        <f t="shared" si="138"/>
        <v>0</v>
      </c>
      <c r="AY185" s="35">
        <f t="shared" si="138"/>
        <v>0</v>
      </c>
      <c r="BA185" s="35">
        <f t="shared" si="139"/>
        <v>0</v>
      </c>
      <c r="BB185" s="35">
        <f t="shared" si="139"/>
        <v>0</v>
      </c>
      <c r="BC185" s="35">
        <f t="shared" si="139"/>
        <v>0</v>
      </c>
      <c r="BD185" s="35">
        <f t="shared" si="139"/>
        <v>0</v>
      </c>
      <c r="BE185" s="35">
        <f t="shared" si="139"/>
        <v>0</v>
      </c>
      <c r="BF185" s="35">
        <f t="shared" si="139"/>
        <v>0</v>
      </c>
      <c r="BH185" s="47">
        <f t="shared" si="136"/>
        <v>0</v>
      </c>
      <c r="BI185" s="18"/>
    </row>
    <row r="186" ht="15" spans="1:61">
      <c r="A186" s="45" t="s">
        <v>10830</v>
      </c>
      <c r="B186" s="33">
        <f t="shared" si="101"/>
        <v>0</v>
      </c>
      <c r="C186" s="41" t="s">
        <v>10831</v>
      </c>
      <c r="D186" s="96">
        <f t="shared" si="102"/>
        <v>0</v>
      </c>
      <c r="E186" s="35">
        <f t="shared" si="103"/>
        <v>0</v>
      </c>
      <c r="F186" s="46">
        <f t="shared" si="104"/>
        <v>0</v>
      </c>
      <c r="G186" s="107">
        <f t="shared" si="105"/>
        <v>0</v>
      </c>
      <c r="H186" s="97">
        <f t="shared" si="125"/>
        <v>0</v>
      </c>
      <c r="I186" s="97">
        <f t="shared" si="126"/>
        <v>0</v>
      </c>
      <c r="J186" s="97">
        <f t="shared" si="127"/>
        <v>0</v>
      </c>
      <c r="K186" s="42">
        <v>0</v>
      </c>
      <c r="L186" s="35">
        <f t="shared" si="128"/>
        <v>0</v>
      </c>
      <c r="M186" s="35">
        <f t="shared" si="128"/>
        <v>0</v>
      </c>
      <c r="N186" s="97">
        <f t="shared" si="129"/>
        <v>0</v>
      </c>
      <c r="O186" s="35">
        <f t="shared" si="130"/>
        <v>0</v>
      </c>
      <c r="P186" s="35">
        <f t="shared" si="130"/>
        <v>0</v>
      </c>
      <c r="Q186" s="35">
        <f t="shared" si="130"/>
        <v>0</v>
      </c>
      <c r="R186" s="96">
        <f t="shared" si="106"/>
        <v>0</v>
      </c>
      <c r="S186" s="35">
        <f t="shared" si="110"/>
        <v>0</v>
      </c>
      <c r="T186" s="28">
        <f t="shared" si="107"/>
        <v>0</v>
      </c>
      <c r="U186" s="28">
        <f t="shared" si="108"/>
        <v>0</v>
      </c>
      <c r="V186" s="51">
        <v>0</v>
      </c>
      <c r="W186" s="51">
        <v>0</v>
      </c>
      <c r="X186" s="51">
        <v>0</v>
      </c>
      <c r="Y186" s="44">
        <f t="shared" si="135"/>
        <v>0</v>
      </c>
      <c r="Z186" s="35">
        <f t="shared" si="109"/>
        <v>0</v>
      </c>
      <c r="AA186" s="35">
        <f t="shared" si="111"/>
        <v>0</v>
      </c>
      <c r="AB186" s="42">
        <v>0</v>
      </c>
      <c r="AC186" s="35">
        <f t="shared" si="112"/>
        <v>0</v>
      </c>
      <c r="AD186" s="35">
        <f t="shared" si="131"/>
        <v>0</v>
      </c>
      <c r="AE186" s="35">
        <f t="shared" si="131"/>
        <v>0</v>
      </c>
      <c r="AF186" s="35">
        <f t="shared" si="131"/>
        <v>0</v>
      </c>
      <c r="AH186" s="35">
        <f t="shared" si="137"/>
        <v>0</v>
      </c>
      <c r="AI186" s="35">
        <f t="shared" si="137"/>
        <v>0</v>
      </c>
      <c r="AJ186" s="35">
        <f t="shared" si="137"/>
        <v>0</v>
      </c>
      <c r="AK186" s="35">
        <f t="shared" si="137"/>
        <v>0</v>
      </c>
      <c r="AL186" s="35">
        <f t="shared" si="137"/>
        <v>0</v>
      </c>
      <c r="AM186" s="35">
        <f t="shared" si="137"/>
        <v>0</v>
      </c>
      <c r="AN186" s="35">
        <f t="shared" si="137"/>
        <v>0</v>
      </c>
      <c r="AO186" s="35">
        <f t="shared" si="137"/>
        <v>0</v>
      </c>
      <c r="AP186" s="35">
        <f t="shared" si="137"/>
        <v>0</v>
      </c>
      <c r="AQ186" s="35">
        <f t="shared" si="137"/>
        <v>0</v>
      </c>
      <c r="AR186" s="35">
        <f t="shared" si="138"/>
        <v>0</v>
      </c>
      <c r="AS186" s="35">
        <f t="shared" si="138"/>
        <v>0</v>
      </c>
      <c r="AT186" s="35">
        <f t="shared" si="138"/>
        <v>0</v>
      </c>
      <c r="AU186" s="35">
        <f t="shared" si="138"/>
        <v>0</v>
      </c>
      <c r="AV186" s="35">
        <f t="shared" si="138"/>
        <v>0</v>
      </c>
      <c r="AW186" s="35">
        <f t="shared" si="138"/>
        <v>0</v>
      </c>
      <c r="AX186" s="35">
        <f t="shared" si="138"/>
        <v>0</v>
      </c>
      <c r="AY186" s="35">
        <f t="shared" si="138"/>
        <v>0</v>
      </c>
      <c r="BA186" s="35">
        <f t="shared" si="139"/>
        <v>0</v>
      </c>
      <c r="BB186" s="35">
        <f t="shared" si="139"/>
        <v>0</v>
      </c>
      <c r="BC186" s="35">
        <f t="shared" si="139"/>
        <v>0</v>
      </c>
      <c r="BD186" s="35">
        <f t="shared" si="139"/>
        <v>0</v>
      </c>
      <c r="BE186" s="35">
        <f t="shared" si="139"/>
        <v>0</v>
      </c>
      <c r="BF186" s="35">
        <f t="shared" si="139"/>
        <v>0</v>
      </c>
      <c r="BH186" s="47">
        <f t="shared" si="136"/>
        <v>0</v>
      </c>
      <c r="BI186" s="6"/>
    </row>
    <row r="187" ht="15" spans="1:61">
      <c r="A187" s="45" t="s">
        <v>10832</v>
      </c>
      <c r="B187" s="33">
        <f t="shared" si="101"/>
        <v>0</v>
      </c>
      <c r="C187" s="41" t="s">
        <v>10833</v>
      </c>
      <c r="D187" s="96">
        <f t="shared" si="102"/>
        <v>0</v>
      </c>
      <c r="E187" s="35">
        <f t="shared" si="103"/>
        <v>0</v>
      </c>
      <c r="F187" s="46">
        <f t="shared" si="104"/>
        <v>0</v>
      </c>
      <c r="G187" s="107">
        <f t="shared" si="105"/>
        <v>0</v>
      </c>
      <c r="H187" s="97">
        <f t="shared" si="125"/>
        <v>0</v>
      </c>
      <c r="I187" s="97">
        <f t="shared" si="126"/>
        <v>0</v>
      </c>
      <c r="J187" s="97">
        <f t="shared" si="127"/>
        <v>0</v>
      </c>
      <c r="K187" s="42">
        <v>0</v>
      </c>
      <c r="L187" s="35">
        <f t="shared" si="128"/>
        <v>0</v>
      </c>
      <c r="M187" s="35">
        <f t="shared" si="128"/>
        <v>0</v>
      </c>
      <c r="N187" s="97">
        <f t="shared" si="129"/>
        <v>0</v>
      </c>
      <c r="O187" s="35">
        <f t="shared" si="130"/>
        <v>0</v>
      </c>
      <c r="P187" s="35">
        <f t="shared" si="130"/>
        <v>0</v>
      </c>
      <c r="Q187" s="35">
        <f t="shared" si="130"/>
        <v>0</v>
      </c>
      <c r="R187" s="96">
        <f t="shared" si="106"/>
        <v>0</v>
      </c>
      <c r="S187" s="35">
        <f t="shared" si="110"/>
        <v>0</v>
      </c>
      <c r="T187" s="28">
        <f t="shared" si="107"/>
        <v>0</v>
      </c>
      <c r="U187" s="28">
        <f t="shared" si="108"/>
        <v>0</v>
      </c>
      <c r="V187" s="51">
        <v>0</v>
      </c>
      <c r="W187" s="51">
        <v>0</v>
      </c>
      <c r="X187" s="51">
        <v>0</v>
      </c>
      <c r="Y187" s="44">
        <f t="shared" si="135"/>
        <v>0</v>
      </c>
      <c r="Z187" s="35">
        <f t="shared" si="109"/>
        <v>0</v>
      </c>
      <c r="AA187" s="35">
        <f t="shared" si="111"/>
        <v>0</v>
      </c>
      <c r="AB187" s="42">
        <v>0</v>
      </c>
      <c r="AC187" s="35">
        <f t="shared" si="112"/>
        <v>0</v>
      </c>
      <c r="AD187" s="35">
        <f t="shared" si="131"/>
        <v>0</v>
      </c>
      <c r="AE187" s="35">
        <f t="shared" si="131"/>
        <v>0</v>
      </c>
      <c r="AF187" s="35">
        <f t="shared" si="131"/>
        <v>0</v>
      </c>
      <c r="AH187" s="35">
        <f t="shared" si="137"/>
        <v>0</v>
      </c>
      <c r="AI187" s="35">
        <f t="shared" si="137"/>
        <v>0</v>
      </c>
      <c r="AJ187" s="35">
        <f t="shared" si="137"/>
        <v>0</v>
      </c>
      <c r="AK187" s="35">
        <f t="shared" si="137"/>
        <v>0</v>
      </c>
      <c r="AL187" s="35">
        <f t="shared" si="137"/>
        <v>0</v>
      </c>
      <c r="AM187" s="35">
        <f t="shared" si="137"/>
        <v>0</v>
      </c>
      <c r="AN187" s="35">
        <f t="shared" si="137"/>
        <v>0</v>
      </c>
      <c r="AO187" s="35">
        <f t="shared" si="137"/>
        <v>0</v>
      </c>
      <c r="AP187" s="35">
        <f t="shared" si="137"/>
        <v>0</v>
      </c>
      <c r="AQ187" s="35">
        <f t="shared" si="137"/>
        <v>0</v>
      </c>
      <c r="AR187" s="35">
        <f t="shared" si="138"/>
        <v>0</v>
      </c>
      <c r="AS187" s="35">
        <f t="shared" si="138"/>
        <v>0</v>
      </c>
      <c r="AT187" s="35">
        <f t="shared" si="138"/>
        <v>0</v>
      </c>
      <c r="AU187" s="35">
        <f t="shared" si="138"/>
        <v>0</v>
      </c>
      <c r="AV187" s="35">
        <f t="shared" si="138"/>
        <v>0</v>
      </c>
      <c r="AW187" s="35">
        <f t="shared" si="138"/>
        <v>0</v>
      </c>
      <c r="AX187" s="35">
        <f t="shared" si="138"/>
        <v>0</v>
      </c>
      <c r="AY187" s="35">
        <f t="shared" si="138"/>
        <v>0</v>
      </c>
      <c r="BA187" s="35">
        <f t="shared" si="139"/>
        <v>0</v>
      </c>
      <c r="BB187" s="35">
        <f t="shared" si="139"/>
        <v>0</v>
      </c>
      <c r="BC187" s="35">
        <f t="shared" si="139"/>
        <v>0</v>
      </c>
      <c r="BD187" s="35">
        <f t="shared" si="139"/>
        <v>0</v>
      </c>
      <c r="BE187" s="35">
        <f t="shared" si="139"/>
        <v>0</v>
      </c>
      <c r="BF187" s="35">
        <f t="shared" si="139"/>
        <v>0</v>
      </c>
      <c r="BH187" s="47">
        <f t="shared" si="136"/>
        <v>0</v>
      </c>
      <c r="BI187" s="6"/>
    </row>
    <row r="188" ht="15" spans="1:61">
      <c r="A188" s="45" t="s">
        <v>10834</v>
      </c>
      <c r="B188" s="33">
        <f t="shared" si="101"/>
        <v>0</v>
      </c>
      <c r="C188" s="41" t="s">
        <v>10835</v>
      </c>
      <c r="D188" s="96">
        <f t="shared" si="102"/>
        <v>0</v>
      </c>
      <c r="E188" s="35">
        <f t="shared" si="103"/>
        <v>0</v>
      </c>
      <c r="F188" s="46">
        <f t="shared" si="104"/>
        <v>0</v>
      </c>
      <c r="G188" s="107">
        <f t="shared" si="105"/>
        <v>0</v>
      </c>
      <c r="H188" s="97">
        <f t="shared" si="125"/>
        <v>0</v>
      </c>
      <c r="I188" s="97">
        <f t="shared" si="126"/>
        <v>0</v>
      </c>
      <c r="J188" s="97">
        <f t="shared" si="127"/>
        <v>0</v>
      </c>
      <c r="K188" s="42">
        <v>0</v>
      </c>
      <c r="L188" s="35">
        <f t="shared" ref="L188:M207" si="140">SUMPRODUCT(L$374:L$599*(LEFT($A$374:$A$599,LEN($A188))=$A188))</f>
        <v>0</v>
      </c>
      <c r="M188" s="35">
        <f t="shared" si="140"/>
        <v>0</v>
      </c>
      <c r="N188" s="97">
        <f t="shared" si="129"/>
        <v>0</v>
      </c>
      <c r="O188" s="35">
        <f t="shared" ref="O188:Q207" si="141">SUMPRODUCT(O$374:O$599*(LEFT($A$374:$A$599,LEN($A188))=$A188))</f>
        <v>0</v>
      </c>
      <c r="P188" s="35">
        <f t="shared" si="141"/>
        <v>0</v>
      </c>
      <c r="Q188" s="35">
        <f t="shared" si="141"/>
        <v>0</v>
      </c>
      <c r="R188" s="96">
        <f t="shared" si="106"/>
        <v>0</v>
      </c>
      <c r="S188" s="35">
        <f t="shared" si="110"/>
        <v>0</v>
      </c>
      <c r="T188" s="28">
        <f t="shared" si="107"/>
        <v>0</v>
      </c>
      <c r="U188" s="28">
        <f t="shared" si="108"/>
        <v>0</v>
      </c>
      <c r="V188" s="51">
        <v>0</v>
      </c>
      <c r="W188" s="51">
        <v>0</v>
      </c>
      <c r="X188" s="51">
        <v>0</v>
      </c>
      <c r="Y188" s="44">
        <f t="shared" si="135"/>
        <v>0</v>
      </c>
      <c r="Z188" s="35">
        <f t="shared" si="109"/>
        <v>0</v>
      </c>
      <c r="AA188" s="35">
        <f t="shared" si="111"/>
        <v>0</v>
      </c>
      <c r="AB188" s="42">
        <v>0</v>
      </c>
      <c r="AC188" s="35">
        <f t="shared" si="112"/>
        <v>0</v>
      </c>
      <c r="AD188" s="35">
        <f t="shared" ref="AD188:AF207" si="142">SUMPRODUCT(AD$374:AD$599*(LEFT($A$374:$A$599,LEN($A188))=$A188))</f>
        <v>0</v>
      </c>
      <c r="AE188" s="35">
        <f t="shared" si="142"/>
        <v>0</v>
      </c>
      <c r="AF188" s="35">
        <f t="shared" si="142"/>
        <v>0</v>
      </c>
      <c r="AH188" s="35">
        <f t="shared" ref="AH188:AQ197" si="143">SUMPRODUCT(AH$374:AH$599*(LEFT($A$374:$A$599,LEN($A188))=$A188))</f>
        <v>0</v>
      </c>
      <c r="AI188" s="35">
        <f t="shared" si="143"/>
        <v>0</v>
      </c>
      <c r="AJ188" s="35">
        <f t="shared" si="143"/>
        <v>0</v>
      </c>
      <c r="AK188" s="35">
        <f t="shared" si="143"/>
        <v>0</v>
      </c>
      <c r="AL188" s="35">
        <f t="shared" si="143"/>
        <v>0</v>
      </c>
      <c r="AM188" s="35">
        <f t="shared" si="143"/>
        <v>0</v>
      </c>
      <c r="AN188" s="35">
        <f t="shared" si="143"/>
        <v>0</v>
      </c>
      <c r="AO188" s="35">
        <f t="shared" si="143"/>
        <v>0</v>
      </c>
      <c r="AP188" s="35">
        <f t="shared" si="143"/>
        <v>0</v>
      </c>
      <c r="AQ188" s="35">
        <f t="shared" si="143"/>
        <v>0</v>
      </c>
      <c r="AR188" s="35">
        <f t="shared" ref="AR188:AY197" si="144">SUMPRODUCT(AR$374:AR$599*(LEFT($A$374:$A$599,LEN($A188))=$A188))</f>
        <v>0</v>
      </c>
      <c r="AS188" s="35">
        <f t="shared" si="144"/>
        <v>0</v>
      </c>
      <c r="AT188" s="35">
        <f t="shared" si="144"/>
        <v>0</v>
      </c>
      <c r="AU188" s="35">
        <f t="shared" si="144"/>
        <v>0</v>
      </c>
      <c r="AV188" s="35">
        <f t="shared" si="144"/>
        <v>0</v>
      </c>
      <c r="AW188" s="35">
        <f t="shared" si="144"/>
        <v>0</v>
      </c>
      <c r="AX188" s="35">
        <f t="shared" si="144"/>
        <v>0</v>
      </c>
      <c r="AY188" s="35">
        <f t="shared" si="144"/>
        <v>0</v>
      </c>
      <c r="BA188" s="35">
        <f t="shared" ref="BA188:BF197" si="145">SUMPRODUCT(BA$374:BA$599*(LEFT($A$374:$A$599,LEN($A188))=$A188))</f>
        <v>0</v>
      </c>
      <c r="BB188" s="35">
        <f t="shared" si="145"/>
        <v>0</v>
      </c>
      <c r="BC188" s="35">
        <f t="shared" si="145"/>
        <v>0</v>
      </c>
      <c r="BD188" s="35">
        <f t="shared" si="145"/>
        <v>0</v>
      </c>
      <c r="BE188" s="35">
        <f t="shared" si="145"/>
        <v>0</v>
      </c>
      <c r="BF188" s="35">
        <f t="shared" si="145"/>
        <v>0</v>
      </c>
      <c r="BH188" s="47">
        <f t="shared" si="136"/>
        <v>0</v>
      </c>
      <c r="BI188" s="18"/>
    </row>
    <row r="189" ht="15" spans="1:61">
      <c r="A189" s="45" t="s">
        <v>10836</v>
      </c>
      <c r="B189" s="33">
        <f t="shared" si="101"/>
        <v>0</v>
      </c>
      <c r="C189" s="41" t="s">
        <v>10837</v>
      </c>
      <c r="D189" s="96">
        <f t="shared" si="102"/>
        <v>0</v>
      </c>
      <c r="E189" s="35">
        <f t="shared" si="103"/>
        <v>0</v>
      </c>
      <c r="F189" s="46">
        <f t="shared" si="104"/>
        <v>0</v>
      </c>
      <c r="G189" s="107">
        <f t="shared" si="105"/>
        <v>0</v>
      </c>
      <c r="H189" s="97">
        <f t="shared" si="125"/>
        <v>0</v>
      </c>
      <c r="I189" s="97">
        <f t="shared" si="126"/>
        <v>0</v>
      </c>
      <c r="J189" s="97">
        <f t="shared" si="127"/>
        <v>0</v>
      </c>
      <c r="K189" s="38">
        <v>0</v>
      </c>
      <c r="L189" s="35">
        <f t="shared" si="140"/>
        <v>0</v>
      </c>
      <c r="M189" s="35">
        <f t="shared" si="140"/>
        <v>0</v>
      </c>
      <c r="N189" s="97">
        <f t="shared" si="129"/>
        <v>0</v>
      </c>
      <c r="O189" s="35">
        <f t="shared" si="141"/>
        <v>0</v>
      </c>
      <c r="P189" s="35">
        <f t="shared" si="141"/>
        <v>0</v>
      </c>
      <c r="Q189" s="35">
        <f t="shared" si="141"/>
        <v>0</v>
      </c>
      <c r="R189" s="96">
        <f t="shared" si="106"/>
        <v>0</v>
      </c>
      <c r="S189" s="35">
        <f t="shared" si="110"/>
        <v>0</v>
      </c>
      <c r="T189" s="28">
        <f t="shared" si="107"/>
        <v>0</v>
      </c>
      <c r="U189" s="28">
        <f t="shared" si="108"/>
        <v>0</v>
      </c>
      <c r="V189" s="51">
        <v>0</v>
      </c>
      <c r="W189" s="51">
        <v>0</v>
      </c>
      <c r="X189" s="51">
        <v>0</v>
      </c>
      <c r="Y189" s="44">
        <f t="shared" si="135"/>
        <v>0</v>
      </c>
      <c r="Z189" s="35">
        <f t="shared" si="109"/>
        <v>0</v>
      </c>
      <c r="AA189" s="35">
        <f t="shared" si="111"/>
        <v>0</v>
      </c>
      <c r="AB189" s="42">
        <v>0</v>
      </c>
      <c r="AC189" s="35">
        <f t="shared" si="112"/>
        <v>0</v>
      </c>
      <c r="AD189" s="35">
        <f t="shared" si="142"/>
        <v>0</v>
      </c>
      <c r="AE189" s="35">
        <f t="shared" si="142"/>
        <v>0</v>
      </c>
      <c r="AF189" s="35">
        <f t="shared" si="142"/>
        <v>0</v>
      </c>
      <c r="AH189" s="35">
        <f t="shared" si="143"/>
        <v>0</v>
      </c>
      <c r="AI189" s="35">
        <f t="shared" si="143"/>
        <v>0</v>
      </c>
      <c r="AJ189" s="35">
        <f t="shared" si="143"/>
        <v>0</v>
      </c>
      <c r="AK189" s="35">
        <f t="shared" si="143"/>
        <v>0</v>
      </c>
      <c r="AL189" s="35">
        <f t="shared" si="143"/>
        <v>0</v>
      </c>
      <c r="AM189" s="35">
        <f t="shared" si="143"/>
        <v>0</v>
      </c>
      <c r="AN189" s="35">
        <f t="shared" si="143"/>
        <v>0</v>
      </c>
      <c r="AO189" s="35">
        <f t="shared" si="143"/>
        <v>0</v>
      </c>
      <c r="AP189" s="35">
        <f t="shared" si="143"/>
        <v>0</v>
      </c>
      <c r="AQ189" s="35">
        <f t="shared" si="143"/>
        <v>0</v>
      </c>
      <c r="AR189" s="35">
        <f t="shared" si="144"/>
        <v>0</v>
      </c>
      <c r="AS189" s="35">
        <f t="shared" si="144"/>
        <v>0</v>
      </c>
      <c r="AT189" s="35">
        <f t="shared" si="144"/>
        <v>0</v>
      </c>
      <c r="AU189" s="35">
        <f t="shared" si="144"/>
        <v>0</v>
      </c>
      <c r="AV189" s="35">
        <f t="shared" si="144"/>
        <v>0</v>
      </c>
      <c r="AW189" s="35">
        <f t="shared" si="144"/>
        <v>0</v>
      </c>
      <c r="AX189" s="35">
        <f t="shared" si="144"/>
        <v>0</v>
      </c>
      <c r="AY189" s="35">
        <f t="shared" si="144"/>
        <v>0</v>
      </c>
      <c r="BA189" s="35">
        <f t="shared" si="145"/>
        <v>0</v>
      </c>
      <c r="BB189" s="35">
        <f t="shared" si="145"/>
        <v>0</v>
      </c>
      <c r="BC189" s="35">
        <f t="shared" si="145"/>
        <v>0</v>
      </c>
      <c r="BD189" s="35">
        <f t="shared" si="145"/>
        <v>0</v>
      </c>
      <c r="BE189" s="35">
        <f t="shared" si="145"/>
        <v>0</v>
      </c>
      <c r="BF189" s="35">
        <f t="shared" si="145"/>
        <v>0</v>
      </c>
      <c r="BH189" s="47">
        <f t="shared" si="136"/>
        <v>0</v>
      </c>
      <c r="BI189" s="18"/>
    </row>
    <row r="190" ht="15" spans="1:61">
      <c r="A190" s="45" t="s">
        <v>10838</v>
      </c>
      <c r="B190" s="33">
        <f t="shared" si="101"/>
        <v>0</v>
      </c>
      <c r="C190" s="41" t="s">
        <v>10839</v>
      </c>
      <c r="D190" s="96">
        <f t="shared" si="102"/>
        <v>0</v>
      </c>
      <c r="E190" s="35">
        <f t="shared" si="103"/>
        <v>0</v>
      </c>
      <c r="F190" s="46">
        <f t="shared" si="104"/>
        <v>0</v>
      </c>
      <c r="G190" s="107">
        <f t="shared" si="105"/>
        <v>0</v>
      </c>
      <c r="H190" s="97">
        <f t="shared" si="125"/>
        <v>0</v>
      </c>
      <c r="I190" s="97">
        <f t="shared" si="126"/>
        <v>0</v>
      </c>
      <c r="J190" s="97">
        <f t="shared" si="127"/>
        <v>0</v>
      </c>
      <c r="K190" s="42">
        <v>0</v>
      </c>
      <c r="L190" s="35">
        <f t="shared" si="140"/>
        <v>0</v>
      </c>
      <c r="M190" s="35">
        <f t="shared" si="140"/>
        <v>0</v>
      </c>
      <c r="N190" s="97">
        <f t="shared" si="129"/>
        <v>0</v>
      </c>
      <c r="O190" s="35">
        <f t="shared" si="141"/>
        <v>0</v>
      </c>
      <c r="P190" s="35">
        <f t="shared" si="141"/>
        <v>0</v>
      </c>
      <c r="Q190" s="35">
        <f t="shared" si="141"/>
        <v>0</v>
      </c>
      <c r="R190" s="96">
        <f t="shared" si="106"/>
        <v>0</v>
      </c>
      <c r="S190" s="35">
        <f t="shared" si="110"/>
        <v>0</v>
      </c>
      <c r="T190" s="28">
        <f t="shared" si="107"/>
        <v>0</v>
      </c>
      <c r="U190" s="28">
        <f t="shared" si="108"/>
        <v>0</v>
      </c>
      <c r="V190" s="51">
        <v>0</v>
      </c>
      <c r="W190" s="51">
        <v>0</v>
      </c>
      <c r="X190" s="51">
        <v>0</v>
      </c>
      <c r="Y190" s="44">
        <f t="shared" si="135"/>
        <v>0</v>
      </c>
      <c r="Z190" s="35">
        <f t="shared" si="109"/>
        <v>0</v>
      </c>
      <c r="AA190" s="35">
        <f t="shared" si="111"/>
        <v>0</v>
      </c>
      <c r="AB190" s="42">
        <v>0</v>
      </c>
      <c r="AC190" s="35">
        <f t="shared" si="112"/>
        <v>0</v>
      </c>
      <c r="AD190" s="35">
        <f t="shared" si="142"/>
        <v>0</v>
      </c>
      <c r="AE190" s="35">
        <f t="shared" si="142"/>
        <v>0</v>
      </c>
      <c r="AF190" s="35">
        <f t="shared" si="142"/>
        <v>0</v>
      </c>
      <c r="AH190" s="35">
        <f t="shared" si="143"/>
        <v>0</v>
      </c>
      <c r="AI190" s="35">
        <f t="shared" si="143"/>
        <v>0</v>
      </c>
      <c r="AJ190" s="35">
        <f t="shared" si="143"/>
        <v>0</v>
      </c>
      <c r="AK190" s="35">
        <f t="shared" si="143"/>
        <v>0</v>
      </c>
      <c r="AL190" s="35">
        <f t="shared" si="143"/>
        <v>0</v>
      </c>
      <c r="AM190" s="35">
        <f t="shared" si="143"/>
        <v>0</v>
      </c>
      <c r="AN190" s="35">
        <f t="shared" si="143"/>
        <v>0</v>
      </c>
      <c r="AO190" s="35">
        <f t="shared" si="143"/>
        <v>0</v>
      </c>
      <c r="AP190" s="35">
        <f t="shared" si="143"/>
        <v>0</v>
      </c>
      <c r="AQ190" s="35">
        <f t="shared" si="143"/>
        <v>0</v>
      </c>
      <c r="AR190" s="35">
        <f t="shared" si="144"/>
        <v>0</v>
      </c>
      <c r="AS190" s="35">
        <f t="shared" si="144"/>
        <v>0</v>
      </c>
      <c r="AT190" s="35">
        <f t="shared" si="144"/>
        <v>0</v>
      </c>
      <c r="AU190" s="35">
        <f t="shared" si="144"/>
        <v>0</v>
      </c>
      <c r="AV190" s="35">
        <f t="shared" si="144"/>
        <v>0</v>
      </c>
      <c r="AW190" s="35">
        <f t="shared" si="144"/>
        <v>0</v>
      </c>
      <c r="AX190" s="35">
        <f t="shared" si="144"/>
        <v>0</v>
      </c>
      <c r="AY190" s="35">
        <f t="shared" si="144"/>
        <v>0</v>
      </c>
      <c r="BA190" s="35">
        <f t="shared" si="145"/>
        <v>0</v>
      </c>
      <c r="BB190" s="35">
        <f t="shared" si="145"/>
        <v>0</v>
      </c>
      <c r="BC190" s="35">
        <f t="shared" si="145"/>
        <v>0</v>
      </c>
      <c r="BD190" s="35">
        <f t="shared" si="145"/>
        <v>0</v>
      </c>
      <c r="BE190" s="35">
        <f t="shared" si="145"/>
        <v>0</v>
      </c>
      <c r="BF190" s="35">
        <f t="shared" si="145"/>
        <v>0</v>
      </c>
      <c r="BH190" s="47">
        <f t="shared" si="136"/>
        <v>0</v>
      </c>
      <c r="BI190" s="6"/>
    </row>
    <row r="191" ht="15" spans="1:61">
      <c r="A191" s="45" t="s">
        <v>10840</v>
      </c>
      <c r="B191" s="33">
        <f t="shared" si="101"/>
        <v>0</v>
      </c>
      <c r="C191" s="41" t="s">
        <v>10841</v>
      </c>
      <c r="D191" s="96">
        <f t="shared" si="102"/>
        <v>0</v>
      </c>
      <c r="E191" s="35">
        <f t="shared" si="103"/>
        <v>0</v>
      </c>
      <c r="F191" s="46">
        <f t="shared" si="104"/>
        <v>0</v>
      </c>
      <c r="G191" s="107">
        <f t="shared" si="105"/>
        <v>0</v>
      </c>
      <c r="H191" s="97">
        <f t="shared" si="125"/>
        <v>0</v>
      </c>
      <c r="I191" s="97">
        <f t="shared" si="126"/>
        <v>0</v>
      </c>
      <c r="J191" s="97">
        <f t="shared" si="127"/>
        <v>0</v>
      </c>
      <c r="K191" s="42">
        <v>0</v>
      </c>
      <c r="L191" s="35">
        <f t="shared" si="140"/>
        <v>0</v>
      </c>
      <c r="M191" s="35">
        <f t="shared" si="140"/>
        <v>0</v>
      </c>
      <c r="N191" s="97">
        <f t="shared" si="129"/>
        <v>0</v>
      </c>
      <c r="O191" s="35">
        <f t="shared" si="141"/>
        <v>0</v>
      </c>
      <c r="P191" s="35">
        <f t="shared" si="141"/>
        <v>0</v>
      </c>
      <c r="Q191" s="35">
        <f t="shared" si="141"/>
        <v>0</v>
      </c>
      <c r="R191" s="96">
        <f t="shared" si="106"/>
        <v>0</v>
      </c>
      <c r="S191" s="35">
        <f t="shared" si="110"/>
        <v>0</v>
      </c>
      <c r="T191" s="28">
        <f t="shared" si="107"/>
        <v>0</v>
      </c>
      <c r="U191" s="28">
        <f t="shared" si="108"/>
        <v>0</v>
      </c>
      <c r="V191" s="51">
        <v>0</v>
      </c>
      <c r="W191" s="51">
        <v>0</v>
      </c>
      <c r="X191" s="51">
        <v>0</v>
      </c>
      <c r="Y191" s="44">
        <f t="shared" si="135"/>
        <v>0</v>
      </c>
      <c r="Z191" s="35">
        <f t="shared" si="109"/>
        <v>0</v>
      </c>
      <c r="AA191" s="35">
        <f t="shared" si="111"/>
        <v>0</v>
      </c>
      <c r="AB191" s="42">
        <v>0</v>
      </c>
      <c r="AC191" s="35">
        <f t="shared" si="112"/>
        <v>0</v>
      </c>
      <c r="AD191" s="35">
        <f t="shared" si="142"/>
        <v>0</v>
      </c>
      <c r="AE191" s="35">
        <f t="shared" si="142"/>
        <v>0</v>
      </c>
      <c r="AF191" s="35">
        <f t="shared" si="142"/>
        <v>0</v>
      </c>
      <c r="AH191" s="35">
        <f t="shared" si="143"/>
        <v>0</v>
      </c>
      <c r="AI191" s="35">
        <f t="shared" si="143"/>
        <v>0</v>
      </c>
      <c r="AJ191" s="35">
        <f t="shared" si="143"/>
        <v>0</v>
      </c>
      <c r="AK191" s="35">
        <f t="shared" si="143"/>
        <v>0</v>
      </c>
      <c r="AL191" s="35">
        <f t="shared" si="143"/>
        <v>0</v>
      </c>
      <c r="AM191" s="35">
        <f t="shared" si="143"/>
        <v>0</v>
      </c>
      <c r="AN191" s="35">
        <f t="shared" si="143"/>
        <v>0</v>
      </c>
      <c r="AO191" s="35">
        <f t="shared" si="143"/>
        <v>0</v>
      </c>
      <c r="AP191" s="35">
        <f t="shared" si="143"/>
        <v>0</v>
      </c>
      <c r="AQ191" s="35">
        <f t="shared" si="143"/>
        <v>0</v>
      </c>
      <c r="AR191" s="35">
        <f t="shared" si="144"/>
        <v>0</v>
      </c>
      <c r="AS191" s="35">
        <f t="shared" si="144"/>
        <v>0</v>
      </c>
      <c r="AT191" s="35">
        <f t="shared" si="144"/>
        <v>0</v>
      </c>
      <c r="AU191" s="35">
        <f t="shared" si="144"/>
        <v>0</v>
      </c>
      <c r="AV191" s="35">
        <f t="shared" si="144"/>
        <v>0</v>
      </c>
      <c r="AW191" s="35">
        <f t="shared" si="144"/>
        <v>0</v>
      </c>
      <c r="AX191" s="35">
        <f t="shared" si="144"/>
        <v>0</v>
      </c>
      <c r="AY191" s="35">
        <f t="shared" si="144"/>
        <v>0</v>
      </c>
      <c r="BA191" s="35">
        <f t="shared" si="145"/>
        <v>0</v>
      </c>
      <c r="BB191" s="35">
        <f t="shared" si="145"/>
        <v>0</v>
      </c>
      <c r="BC191" s="35">
        <f t="shared" si="145"/>
        <v>0</v>
      </c>
      <c r="BD191" s="35">
        <f t="shared" si="145"/>
        <v>0</v>
      </c>
      <c r="BE191" s="35">
        <f t="shared" si="145"/>
        <v>0</v>
      </c>
      <c r="BF191" s="35">
        <f t="shared" si="145"/>
        <v>0</v>
      </c>
      <c r="BH191" s="47">
        <f t="shared" si="136"/>
        <v>0</v>
      </c>
      <c r="BI191" s="6"/>
    </row>
    <row r="192" ht="15" spans="1:61">
      <c r="A192" s="45" t="s">
        <v>10842</v>
      </c>
      <c r="B192" s="33">
        <f t="shared" si="101"/>
        <v>0</v>
      </c>
      <c r="C192" s="41" t="s">
        <v>10843</v>
      </c>
      <c r="D192" s="96">
        <f t="shared" si="102"/>
        <v>0</v>
      </c>
      <c r="E192" s="35">
        <f t="shared" si="103"/>
        <v>0</v>
      </c>
      <c r="F192" s="46">
        <f t="shared" si="104"/>
        <v>0</v>
      </c>
      <c r="G192" s="107">
        <f t="shared" si="105"/>
        <v>0</v>
      </c>
      <c r="H192" s="97">
        <f t="shared" si="125"/>
        <v>0</v>
      </c>
      <c r="I192" s="97">
        <f t="shared" si="126"/>
        <v>0</v>
      </c>
      <c r="J192" s="97">
        <f t="shared" si="127"/>
        <v>0</v>
      </c>
      <c r="K192" s="42">
        <v>0</v>
      </c>
      <c r="L192" s="35">
        <f t="shared" si="140"/>
        <v>0</v>
      </c>
      <c r="M192" s="35">
        <f t="shared" si="140"/>
        <v>0</v>
      </c>
      <c r="N192" s="97">
        <f t="shared" si="129"/>
        <v>0</v>
      </c>
      <c r="O192" s="35">
        <f t="shared" si="141"/>
        <v>0</v>
      </c>
      <c r="P192" s="35">
        <f t="shared" si="141"/>
        <v>0</v>
      </c>
      <c r="Q192" s="35">
        <f t="shared" si="141"/>
        <v>0</v>
      </c>
      <c r="R192" s="96">
        <f t="shared" si="106"/>
        <v>0</v>
      </c>
      <c r="S192" s="35">
        <f t="shared" si="110"/>
        <v>0</v>
      </c>
      <c r="T192" s="28">
        <f t="shared" si="107"/>
        <v>0</v>
      </c>
      <c r="U192" s="28">
        <f t="shared" si="108"/>
        <v>0</v>
      </c>
      <c r="V192" s="51">
        <v>0</v>
      </c>
      <c r="W192" s="51">
        <v>0</v>
      </c>
      <c r="X192" s="51">
        <v>0</v>
      </c>
      <c r="Y192" s="44">
        <f t="shared" si="135"/>
        <v>0</v>
      </c>
      <c r="Z192" s="35">
        <f t="shared" si="109"/>
        <v>0</v>
      </c>
      <c r="AA192" s="35">
        <f t="shared" si="111"/>
        <v>0</v>
      </c>
      <c r="AB192" s="42">
        <v>0</v>
      </c>
      <c r="AC192" s="35">
        <f t="shared" si="112"/>
        <v>0</v>
      </c>
      <c r="AD192" s="35">
        <f t="shared" si="142"/>
        <v>0</v>
      </c>
      <c r="AE192" s="35">
        <f t="shared" si="142"/>
        <v>0</v>
      </c>
      <c r="AF192" s="35">
        <f t="shared" si="142"/>
        <v>0</v>
      </c>
      <c r="AH192" s="35">
        <f t="shared" si="143"/>
        <v>0</v>
      </c>
      <c r="AI192" s="35">
        <f t="shared" si="143"/>
        <v>0</v>
      </c>
      <c r="AJ192" s="35">
        <f t="shared" si="143"/>
        <v>0</v>
      </c>
      <c r="AK192" s="35">
        <f t="shared" si="143"/>
        <v>0</v>
      </c>
      <c r="AL192" s="35">
        <f t="shared" si="143"/>
        <v>0</v>
      </c>
      <c r="AM192" s="35">
        <f t="shared" si="143"/>
        <v>0</v>
      </c>
      <c r="AN192" s="35">
        <f t="shared" si="143"/>
        <v>0</v>
      </c>
      <c r="AO192" s="35">
        <f t="shared" si="143"/>
        <v>0</v>
      </c>
      <c r="AP192" s="35">
        <f t="shared" si="143"/>
        <v>0</v>
      </c>
      <c r="AQ192" s="35">
        <f t="shared" si="143"/>
        <v>0</v>
      </c>
      <c r="AR192" s="35">
        <f t="shared" si="144"/>
        <v>0</v>
      </c>
      <c r="AS192" s="35">
        <f t="shared" si="144"/>
        <v>0</v>
      </c>
      <c r="AT192" s="35">
        <f t="shared" si="144"/>
        <v>0</v>
      </c>
      <c r="AU192" s="35">
        <f t="shared" si="144"/>
        <v>0</v>
      </c>
      <c r="AV192" s="35">
        <f t="shared" si="144"/>
        <v>0</v>
      </c>
      <c r="AW192" s="35">
        <f t="shared" si="144"/>
        <v>0</v>
      </c>
      <c r="AX192" s="35">
        <f t="shared" si="144"/>
        <v>0</v>
      </c>
      <c r="AY192" s="35">
        <f t="shared" si="144"/>
        <v>0</v>
      </c>
      <c r="BA192" s="35">
        <f t="shared" si="145"/>
        <v>0</v>
      </c>
      <c r="BB192" s="35">
        <f t="shared" si="145"/>
        <v>0</v>
      </c>
      <c r="BC192" s="35">
        <f t="shared" si="145"/>
        <v>0</v>
      </c>
      <c r="BD192" s="35">
        <f t="shared" si="145"/>
        <v>0</v>
      </c>
      <c r="BE192" s="35">
        <f t="shared" si="145"/>
        <v>0</v>
      </c>
      <c r="BF192" s="35">
        <f t="shared" si="145"/>
        <v>0</v>
      </c>
      <c r="BH192" s="47">
        <f t="shared" si="136"/>
        <v>0</v>
      </c>
      <c r="BI192" s="18"/>
    </row>
    <row r="193" ht="15" spans="1:61">
      <c r="A193" s="45" t="s">
        <v>10844</v>
      </c>
      <c r="B193" s="33">
        <f t="shared" si="101"/>
        <v>0</v>
      </c>
      <c r="C193" s="41" t="s">
        <v>10845</v>
      </c>
      <c r="D193" s="96">
        <f t="shared" si="102"/>
        <v>0</v>
      </c>
      <c r="E193" s="35">
        <f t="shared" si="103"/>
        <v>0</v>
      </c>
      <c r="F193" s="46">
        <f t="shared" si="104"/>
        <v>0</v>
      </c>
      <c r="G193" s="107">
        <f t="shared" si="105"/>
        <v>0</v>
      </c>
      <c r="H193" s="97">
        <f t="shared" si="125"/>
        <v>0</v>
      </c>
      <c r="I193" s="97">
        <f t="shared" si="126"/>
        <v>0</v>
      </c>
      <c r="J193" s="97">
        <f t="shared" si="127"/>
        <v>0</v>
      </c>
      <c r="K193" s="42">
        <v>0</v>
      </c>
      <c r="L193" s="35">
        <f t="shared" si="140"/>
        <v>0</v>
      </c>
      <c r="M193" s="35">
        <f t="shared" si="140"/>
        <v>0</v>
      </c>
      <c r="N193" s="97">
        <f t="shared" si="129"/>
        <v>0</v>
      </c>
      <c r="O193" s="35">
        <f t="shared" si="141"/>
        <v>0</v>
      </c>
      <c r="P193" s="35">
        <f t="shared" si="141"/>
        <v>0</v>
      </c>
      <c r="Q193" s="35">
        <f t="shared" si="141"/>
        <v>0</v>
      </c>
      <c r="R193" s="96">
        <f t="shared" si="106"/>
        <v>0</v>
      </c>
      <c r="S193" s="35">
        <f t="shared" si="110"/>
        <v>0</v>
      </c>
      <c r="T193" s="28">
        <f t="shared" si="107"/>
        <v>0</v>
      </c>
      <c r="U193" s="28">
        <f t="shared" si="108"/>
        <v>0</v>
      </c>
      <c r="V193" s="51">
        <v>0</v>
      </c>
      <c r="W193" s="51">
        <v>0</v>
      </c>
      <c r="X193" s="51">
        <v>0</v>
      </c>
      <c r="Y193" s="44">
        <f t="shared" si="135"/>
        <v>0</v>
      </c>
      <c r="Z193" s="35">
        <f t="shared" si="109"/>
        <v>0</v>
      </c>
      <c r="AA193" s="35">
        <f t="shared" si="111"/>
        <v>0</v>
      </c>
      <c r="AB193" s="42">
        <v>0</v>
      </c>
      <c r="AC193" s="35">
        <f t="shared" si="112"/>
        <v>0</v>
      </c>
      <c r="AD193" s="35">
        <f t="shared" si="142"/>
        <v>0</v>
      </c>
      <c r="AE193" s="35">
        <f t="shared" si="142"/>
        <v>0</v>
      </c>
      <c r="AF193" s="35">
        <f t="shared" si="142"/>
        <v>0</v>
      </c>
      <c r="AH193" s="35">
        <f t="shared" si="143"/>
        <v>0</v>
      </c>
      <c r="AI193" s="35">
        <f t="shared" si="143"/>
        <v>0</v>
      </c>
      <c r="AJ193" s="35">
        <f t="shared" si="143"/>
        <v>0</v>
      </c>
      <c r="AK193" s="35">
        <f t="shared" si="143"/>
        <v>0</v>
      </c>
      <c r="AL193" s="35">
        <f t="shared" si="143"/>
        <v>0</v>
      </c>
      <c r="AM193" s="35">
        <f t="shared" si="143"/>
        <v>0</v>
      </c>
      <c r="AN193" s="35">
        <f t="shared" si="143"/>
        <v>0</v>
      </c>
      <c r="AO193" s="35">
        <f t="shared" si="143"/>
        <v>0</v>
      </c>
      <c r="AP193" s="35">
        <f t="shared" si="143"/>
        <v>0</v>
      </c>
      <c r="AQ193" s="35">
        <f t="shared" si="143"/>
        <v>0</v>
      </c>
      <c r="AR193" s="35">
        <f t="shared" si="144"/>
        <v>0</v>
      </c>
      <c r="AS193" s="35">
        <f t="shared" si="144"/>
        <v>0</v>
      </c>
      <c r="AT193" s="35">
        <f t="shared" si="144"/>
        <v>0</v>
      </c>
      <c r="AU193" s="35">
        <f t="shared" si="144"/>
        <v>0</v>
      </c>
      <c r="AV193" s="35">
        <f t="shared" si="144"/>
        <v>0</v>
      </c>
      <c r="AW193" s="35">
        <f t="shared" si="144"/>
        <v>0</v>
      </c>
      <c r="AX193" s="35">
        <f t="shared" si="144"/>
        <v>0</v>
      </c>
      <c r="AY193" s="35">
        <f t="shared" si="144"/>
        <v>0</v>
      </c>
      <c r="BA193" s="35">
        <f t="shared" si="145"/>
        <v>0</v>
      </c>
      <c r="BB193" s="35">
        <f t="shared" si="145"/>
        <v>0</v>
      </c>
      <c r="BC193" s="35">
        <f t="shared" si="145"/>
        <v>0</v>
      </c>
      <c r="BD193" s="35">
        <f t="shared" si="145"/>
        <v>0</v>
      </c>
      <c r="BE193" s="35">
        <f t="shared" si="145"/>
        <v>0</v>
      </c>
      <c r="BF193" s="35">
        <f t="shared" si="145"/>
        <v>0</v>
      </c>
      <c r="BH193" s="47">
        <f t="shared" si="136"/>
        <v>0</v>
      </c>
      <c r="BI193" s="18"/>
    </row>
    <row r="194" ht="15" spans="1:61">
      <c r="A194" s="45" t="s">
        <v>10846</v>
      </c>
      <c r="B194" s="33">
        <f t="shared" si="101"/>
        <v>0</v>
      </c>
      <c r="C194" s="41" t="s">
        <v>10847</v>
      </c>
      <c r="D194" s="96">
        <f t="shared" si="102"/>
        <v>0</v>
      </c>
      <c r="E194" s="35">
        <f t="shared" si="103"/>
        <v>0</v>
      </c>
      <c r="F194" s="46">
        <f t="shared" si="104"/>
        <v>0</v>
      </c>
      <c r="G194" s="107">
        <f t="shared" si="105"/>
        <v>0</v>
      </c>
      <c r="H194" s="97">
        <f t="shared" si="125"/>
        <v>0</v>
      </c>
      <c r="I194" s="97">
        <f t="shared" si="126"/>
        <v>0</v>
      </c>
      <c r="J194" s="97">
        <f t="shared" si="127"/>
        <v>0</v>
      </c>
      <c r="K194" s="42">
        <v>0</v>
      </c>
      <c r="L194" s="35">
        <f t="shared" si="140"/>
        <v>0</v>
      </c>
      <c r="M194" s="35">
        <f t="shared" si="140"/>
        <v>0</v>
      </c>
      <c r="N194" s="97">
        <f t="shared" si="129"/>
        <v>0</v>
      </c>
      <c r="O194" s="35">
        <f t="shared" si="141"/>
        <v>0</v>
      </c>
      <c r="P194" s="35">
        <f t="shared" si="141"/>
        <v>0</v>
      </c>
      <c r="Q194" s="35">
        <f t="shared" si="141"/>
        <v>0</v>
      </c>
      <c r="R194" s="96">
        <f t="shared" si="106"/>
        <v>0</v>
      </c>
      <c r="S194" s="35">
        <f t="shared" si="110"/>
        <v>0</v>
      </c>
      <c r="T194" s="28">
        <f t="shared" si="107"/>
        <v>0</v>
      </c>
      <c r="U194" s="28">
        <f t="shared" si="108"/>
        <v>0</v>
      </c>
      <c r="V194" s="51">
        <v>0</v>
      </c>
      <c r="W194" s="51">
        <v>0</v>
      </c>
      <c r="X194" s="51">
        <v>0</v>
      </c>
      <c r="Y194" s="44">
        <f t="shared" si="135"/>
        <v>0</v>
      </c>
      <c r="Z194" s="35">
        <f t="shared" si="109"/>
        <v>0</v>
      </c>
      <c r="AA194" s="35">
        <f t="shared" si="111"/>
        <v>0</v>
      </c>
      <c r="AB194" s="42">
        <v>0</v>
      </c>
      <c r="AC194" s="35">
        <f t="shared" si="112"/>
        <v>0</v>
      </c>
      <c r="AD194" s="35">
        <f t="shared" si="142"/>
        <v>0</v>
      </c>
      <c r="AE194" s="35">
        <f t="shared" si="142"/>
        <v>0</v>
      </c>
      <c r="AF194" s="35">
        <f t="shared" si="142"/>
        <v>0</v>
      </c>
      <c r="AH194" s="35">
        <f t="shared" si="143"/>
        <v>0</v>
      </c>
      <c r="AI194" s="35">
        <f t="shared" si="143"/>
        <v>0</v>
      </c>
      <c r="AJ194" s="35">
        <f t="shared" si="143"/>
        <v>0</v>
      </c>
      <c r="AK194" s="35">
        <f t="shared" si="143"/>
        <v>0</v>
      </c>
      <c r="AL194" s="35">
        <f t="shared" si="143"/>
        <v>0</v>
      </c>
      <c r="AM194" s="35">
        <f t="shared" si="143"/>
        <v>0</v>
      </c>
      <c r="AN194" s="35">
        <f t="shared" si="143"/>
        <v>0</v>
      </c>
      <c r="AO194" s="35">
        <f t="shared" si="143"/>
        <v>0</v>
      </c>
      <c r="AP194" s="35">
        <f t="shared" si="143"/>
        <v>0</v>
      </c>
      <c r="AQ194" s="35">
        <f t="shared" si="143"/>
        <v>0</v>
      </c>
      <c r="AR194" s="35">
        <f t="shared" si="144"/>
        <v>0</v>
      </c>
      <c r="AS194" s="35">
        <f t="shared" si="144"/>
        <v>0</v>
      </c>
      <c r="AT194" s="35">
        <f t="shared" si="144"/>
        <v>0</v>
      </c>
      <c r="AU194" s="35">
        <f t="shared" si="144"/>
        <v>0</v>
      </c>
      <c r="AV194" s="35">
        <f t="shared" si="144"/>
        <v>0</v>
      </c>
      <c r="AW194" s="35">
        <f t="shared" si="144"/>
        <v>0</v>
      </c>
      <c r="AX194" s="35">
        <f t="shared" si="144"/>
        <v>0</v>
      </c>
      <c r="AY194" s="35">
        <f t="shared" si="144"/>
        <v>0</v>
      </c>
      <c r="BA194" s="35">
        <f t="shared" si="145"/>
        <v>0</v>
      </c>
      <c r="BB194" s="35">
        <f t="shared" si="145"/>
        <v>0</v>
      </c>
      <c r="BC194" s="35">
        <f t="shared" si="145"/>
        <v>0</v>
      </c>
      <c r="BD194" s="35">
        <f t="shared" si="145"/>
        <v>0</v>
      </c>
      <c r="BE194" s="35">
        <f t="shared" si="145"/>
        <v>0</v>
      </c>
      <c r="BF194" s="35">
        <f t="shared" si="145"/>
        <v>0</v>
      </c>
      <c r="BH194" s="47">
        <f t="shared" si="136"/>
        <v>0</v>
      </c>
      <c r="BI194" s="6"/>
    </row>
    <row r="195" ht="15" spans="1:61">
      <c r="A195" s="45" t="s">
        <v>10848</v>
      </c>
      <c r="B195" s="33">
        <f t="shared" si="101"/>
        <v>0</v>
      </c>
      <c r="C195" s="41" t="s">
        <v>10849</v>
      </c>
      <c r="D195" s="96">
        <f t="shared" si="102"/>
        <v>0</v>
      </c>
      <c r="E195" s="35">
        <f t="shared" si="103"/>
        <v>0</v>
      </c>
      <c r="F195" s="46">
        <f t="shared" si="104"/>
        <v>0</v>
      </c>
      <c r="G195" s="107">
        <f t="shared" si="105"/>
        <v>0</v>
      </c>
      <c r="H195" s="97">
        <f t="shared" si="125"/>
        <v>0</v>
      </c>
      <c r="I195" s="97">
        <f t="shared" si="126"/>
        <v>0</v>
      </c>
      <c r="J195" s="97">
        <f t="shared" si="127"/>
        <v>0</v>
      </c>
      <c r="K195" s="42">
        <v>0</v>
      </c>
      <c r="L195" s="35">
        <f t="shared" si="140"/>
        <v>0</v>
      </c>
      <c r="M195" s="35">
        <f t="shared" si="140"/>
        <v>0</v>
      </c>
      <c r="N195" s="97">
        <f t="shared" si="129"/>
        <v>0</v>
      </c>
      <c r="O195" s="35">
        <f t="shared" si="141"/>
        <v>0</v>
      </c>
      <c r="P195" s="35">
        <f t="shared" si="141"/>
        <v>0</v>
      </c>
      <c r="Q195" s="35">
        <f t="shared" si="141"/>
        <v>0</v>
      </c>
      <c r="R195" s="96">
        <f t="shared" si="106"/>
        <v>0</v>
      </c>
      <c r="S195" s="35">
        <f t="shared" si="110"/>
        <v>0</v>
      </c>
      <c r="T195" s="28">
        <f t="shared" si="107"/>
        <v>0</v>
      </c>
      <c r="U195" s="28">
        <f t="shared" si="108"/>
        <v>0</v>
      </c>
      <c r="V195" s="51">
        <v>0</v>
      </c>
      <c r="W195" s="51">
        <v>0</v>
      </c>
      <c r="X195" s="51">
        <v>0</v>
      </c>
      <c r="Y195" s="44">
        <f t="shared" si="135"/>
        <v>0</v>
      </c>
      <c r="Z195" s="35">
        <f t="shared" si="109"/>
        <v>0</v>
      </c>
      <c r="AA195" s="35">
        <f t="shared" si="111"/>
        <v>0</v>
      </c>
      <c r="AB195" s="42">
        <v>0</v>
      </c>
      <c r="AC195" s="35">
        <f t="shared" si="112"/>
        <v>0</v>
      </c>
      <c r="AD195" s="35">
        <f t="shared" si="142"/>
        <v>0</v>
      </c>
      <c r="AE195" s="35">
        <f t="shared" si="142"/>
        <v>0</v>
      </c>
      <c r="AF195" s="35">
        <f t="shared" si="142"/>
        <v>0</v>
      </c>
      <c r="AH195" s="35">
        <f t="shared" si="143"/>
        <v>0</v>
      </c>
      <c r="AI195" s="35">
        <f t="shared" si="143"/>
        <v>0</v>
      </c>
      <c r="AJ195" s="35">
        <f t="shared" si="143"/>
        <v>0</v>
      </c>
      <c r="AK195" s="35">
        <f t="shared" si="143"/>
        <v>0</v>
      </c>
      <c r="AL195" s="35">
        <f t="shared" si="143"/>
        <v>0</v>
      </c>
      <c r="AM195" s="35">
        <f t="shared" si="143"/>
        <v>0</v>
      </c>
      <c r="AN195" s="35">
        <f t="shared" si="143"/>
        <v>0</v>
      </c>
      <c r="AO195" s="35">
        <f t="shared" si="143"/>
        <v>0</v>
      </c>
      <c r="AP195" s="35">
        <f t="shared" si="143"/>
        <v>0</v>
      </c>
      <c r="AQ195" s="35">
        <f t="shared" si="143"/>
        <v>0</v>
      </c>
      <c r="AR195" s="35">
        <f t="shared" si="144"/>
        <v>0</v>
      </c>
      <c r="AS195" s="35">
        <f t="shared" si="144"/>
        <v>0</v>
      </c>
      <c r="AT195" s="35">
        <f t="shared" si="144"/>
        <v>0</v>
      </c>
      <c r="AU195" s="35">
        <f t="shared" si="144"/>
        <v>0</v>
      </c>
      <c r="AV195" s="35">
        <f t="shared" si="144"/>
        <v>0</v>
      </c>
      <c r="AW195" s="35">
        <f t="shared" si="144"/>
        <v>0</v>
      </c>
      <c r="AX195" s="35">
        <f t="shared" si="144"/>
        <v>0</v>
      </c>
      <c r="AY195" s="35">
        <f t="shared" si="144"/>
        <v>0</v>
      </c>
      <c r="BA195" s="35">
        <f t="shared" si="145"/>
        <v>0</v>
      </c>
      <c r="BB195" s="35">
        <f t="shared" si="145"/>
        <v>0</v>
      </c>
      <c r="BC195" s="35">
        <f t="shared" si="145"/>
        <v>0</v>
      </c>
      <c r="BD195" s="35">
        <f t="shared" si="145"/>
        <v>0</v>
      </c>
      <c r="BE195" s="35">
        <f t="shared" si="145"/>
        <v>0</v>
      </c>
      <c r="BF195" s="35">
        <f t="shared" si="145"/>
        <v>0</v>
      </c>
      <c r="BH195" s="47">
        <f t="shared" si="136"/>
        <v>0</v>
      </c>
      <c r="BI195" s="6"/>
    </row>
    <row r="196" ht="15" spans="1:61">
      <c r="A196" s="45" t="s">
        <v>10850</v>
      </c>
      <c r="B196" s="33">
        <f t="shared" si="101"/>
        <v>0</v>
      </c>
      <c r="C196" s="41" t="s">
        <v>10851</v>
      </c>
      <c r="D196" s="96">
        <f t="shared" si="102"/>
        <v>0</v>
      </c>
      <c r="E196" s="35">
        <f t="shared" si="103"/>
        <v>0</v>
      </c>
      <c r="F196" s="46">
        <f t="shared" si="104"/>
        <v>0</v>
      </c>
      <c r="G196" s="107">
        <f t="shared" si="105"/>
        <v>0</v>
      </c>
      <c r="H196" s="97">
        <f t="shared" si="125"/>
        <v>0</v>
      </c>
      <c r="I196" s="97">
        <f t="shared" si="126"/>
        <v>0</v>
      </c>
      <c r="J196" s="97">
        <f t="shared" si="127"/>
        <v>0</v>
      </c>
      <c r="K196" s="42">
        <v>0</v>
      </c>
      <c r="L196" s="35">
        <f t="shared" si="140"/>
        <v>0</v>
      </c>
      <c r="M196" s="35">
        <f t="shared" si="140"/>
        <v>0</v>
      </c>
      <c r="N196" s="97">
        <f t="shared" si="129"/>
        <v>0</v>
      </c>
      <c r="O196" s="35">
        <f t="shared" si="141"/>
        <v>0</v>
      </c>
      <c r="P196" s="35">
        <f t="shared" si="141"/>
        <v>0</v>
      </c>
      <c r="Q196" s="35">
        <f t="shared" si="141"/>
        <v>0</v>
      </c>
      <c r="R196" s="96">
        <f t="shared" si="106"/>
        <v>0</v>
      </c>
      <c r="S196" s="35">
        <f t="shared" si="110"/>
        <v>0</v>
      </c>
      <c r="T196" s="28">
        <f t="shared" si="107"/>
        <v>0</v>
      </c>
      <c r="U196" s="28">
        <f t="shared" si="108"/>
        <v>0</v>
      </c>
      <c r="V196" s="51">
        <v>0</v>
      </c>
      <c r="W196" s="51">
        <v>0</v>
      </c>
      <c r="X196" s="51">
        <v>0</v>
      </c>
      <c r="Y196" s="44">
        <f t="shared" si="135"/>
        <v>0</v>
      </c>
      <c r="Z196" s="35">
        <f t="shared" si="109"/>
        <v>0</v>
      </c>
      <c r="AA196" s="35">
        <f t="shared" si="111"/>
        <v>0</v>
      </c>
      <c r="AB196" s="42">
        <v>0</v>
      </c>
      <c r="AC196" s="35">
        <f t="shared" si="112"/>
        <v>0</v>
      </c>
      <c r="AD196" s="35">
        <f t="shared" si="142"/>
        <v>0</v>
      </c>
      <c r="AE196" s="35">
        <f t="shared" si="142"/>
        <v>0</v>
      </c>
      <c r="AF196" s="35">
        <f t="shared" si="142"/>
        <v>0</v>
      </c>
      <c r="AH196" s="35">
        <f t="shared" si="143"/>
        <v>0</v>
      </c>
      <c r="AI196" s="35">
        <f t="shared" si="143"/>
        <v>0</v>
      </c>
      <c r="AJ196" s="35">
        <f t="shared" si="143"/>
        <v>0</v>
      </c>
      <c r="AK196" s="35">
        <f t="shared" si="143"/>
        <v>0</v>
      </c>
      <c r="AL196" s="35">
        <f t="shared" si="143"/>
        <v>0</v>
      </c>
      <c r="AM196" s="35">
        <f t="shared" si="143"/>
        <v>0</v>
      </c>
      <c r="AN196" s="35">
        <f t="shared" si="143"/>
        <v>0</v>
      </c>
      <c r="AO196" s="35">
        <f t="shared" si="143"/>
        <v>0</v>
      </c>
      <c r="AP196" s="35">
        <f t="shared" si="143"/>
        <v>0</v>
      </c>
      <c r="AQ196" s="35">
        <f t="shared" si="143"/>
        <v>0</v>
      </c>
      <c r="AR196" s="35">
        <f t="shared" si="144"/>
        <v>0</v>
      </c>
      <c r="AS196" s="35">
        <f t="shared" si="144"/>
        <v>0</v>
      </c>
      <c r="AT196" s="35">
        <f t="shared" si="144"/>
        <v>0</v>
      </c>
      <c r="AU196" s="35">
        <f t="shared" si="144"/>
        <v>0</v>
      </c>
      <c r="AV196" s="35">
        <f t="shared" si="144"/>
        <v>0</v>
      </c>
      <c r="AW196" s="35">
        <f t="shared" si="144"/>
        <v>0</v>
      </c>
      <c r="AX196" s="35">
        <f t="shared" si="144"/>
        <v>0</v>
      </c>
      <c r="AY196" s="35">
        <f t="shared" si="144"/>
        <v>0</v>
      </c>
      <c r="BA196" s="35">
        <f t="shared" si="145"/>
        <v>0</v>
      </c>
      <c r="BB196" s="35">
        <f t="shared" si="145"/>
        <v>0</v>
      </c>
      <c r="BC196" s="35">
        <f t="shared" si="145"/>
        <v>0</v>
      </c>
      <c r="BD196" s="35">
        <f t="shared" si="145"/>
        <v>0</v>
      </c>
      <c r="BE196" s="35">
        <f t="shared" si="145"/>
        <v>0</v>
      </c>
      <c r="BF196" s="35">
        <f t="shared" si="145"/>
        <v>0</v>
      </c>
      <c r="BH196" s="47">
        <f t="shared" si="136"/>
        <v>0</v>
      </c>
      <c r="BI196" s="18"/>
    </row>
    <row r="197" ht="15" spans="1:61">
      <c r="A197" s="45" t="s">
        <v>10852</v>
      </c>
      <c r="B197" s="33">
        <f t="shared" si="101"/>
        <v>0</v>
      </c>
      <c r="C197" s="41" t="s">
        <v>10853</v>
      </c>
      <c r="D197" s="96">
        <f t="shared" si="102"/>
        <v>0</v>
      </c>
      <c r="E197" s="35">
        <f t="shared" si="103"/>
        <v>0</v>
      </c>
      <c r="F197" s="46">
        <f t="shared" si="104"/>
        <v>0</v>
      </c>
      <c r="G197" s="107">
        <f t="shared" si="105"/>
        <v>0</v>
      </c>
      <c r="H197" s="97">
        <f t="shared" si="125"/>
        <v>0</v>
      </c>
      <c r="I197" s="97">
        <f t="shared" si="126"/>
        <v>0</v>
      </c>
      <c r="J197" s="97">
        <f t="shared" si="127"/>
        <v>0</v>
      </c>
      <c r="K197" s="42">
        <v>0</v>
      </c>
      <c r="L197" s="35">
        <f t="shared" si="140"/>
        <v>0</v>
      </c>
      <c r="M197" s="35">
        <f t="shared" si="140"/>
        <v>0</v>
      </c>
      <c r="N197" s="97">
        <f t="shared" si="129"/>
        <v>0</v>
      </c>
      <c r="O197" s="35">
        <f t="shared" si="141"/>
        <v>0</v>
      </c>
      <c r="P197" s="35">
        <f t="shared" si="141"/>
        <v>0</v>
      </c>
      <c r="Q197" s="35">
        <f t="shared" si="141"/>
        <v>0</v>
      </c>
      <c r="R197" s="96">
        <f t="shared" si="106"/>
        <v>0</v>
      </c>
      <c r="S197" s="35">
        <f t="shared" si="110"/>
        <v>0</v>
      </c>
      <c r="T197" s="28">
        <f t="shared" si="107"/>
        <v>0</v>
      </c>
      <c r="U197" s="28">
        <f t="shared" si="108"/>
        <v>0</v>
      </c>
      <c r="V197" s="51">
        <v>0</v>
      </c>
      <c r="W197" s="51">
        <v>0</v>
      </c>
      <c r="X197" s="51">
        <v>0</v>
      </c>
      <c r="Y197" s="44">
        <f t="shared" si="135"/>
        <v>0</v>
      </c>
      <c r="Z197" s="35">
        <f t="shared" si="109"/>
        <v>0</v>
      </c>
      <c r="AA197" s="35">
        <f t="shared" si="111"/>
        <v>0</v>
      </c>
      <c r="AB197" s="42">
        <v>0</v>
      </c>
      <c r="AC197" s="35">
        <f t="shared" si="112"/>
        <v>0</v>
      </c>
      <c r="AD197" s="35">
        <f t="shared" si="142"/>
        <v>0</v>
      </c>
      <c r="AE197" s="35">
        <f t="shared" si="142"/>
        <v>0</v>
      </c>
      <c r="AF197" s="35">
        <f t="shared" si="142"/>
        <v>0</v>
      </c>
      <c r="AH197" s="35">
        <f t="shared" si="143"/>
        <v>0</v>
      </c>
      <c r="AI197" s="35">
        <f t="shared" si="143"/>
        <v>0</v>
      </c>
      <c r="AJ197" s="35">
        <f t="shared" si="143"/>
        <v>0</v>
      </c>
      <c r="AK197" s="35">
        <f t="shared" si="143"/>
        <v>0</v>
      </c>
      <c r="AL197" s="35">
        <f t="shared" si="143"/>
        <v>0</v>
      </c>
      <c r="AM197" s="35">
        <f t="shared" si="143"/>
        <v>0</v>
      </c>
      <c r="AN197" s="35">
        <f t="shared" si="143"/>
        <v>0</v>
      </c>
      <c r="AO197" s="35">
        <f t="shared" si="143"/>
        <v>0</v>
      </c>
      <c r="AP197" s="35">
        <f t="shared" si="143"/>
        <v>0</v>
      </c>
      <c r="AQ197" s="35">
        <f t="shared" si="143"/>
        <v>0</v>
      </c>
      <c r="AR197" s="35">
        <f t="shared" si="144"/>
        <v>0</v>
      </c>
      <c r="AS197" s="35">
        <f t="shared" si="144"/>
        <v>0</v>
      </c>
      <c r="AT197" s="35">
        <f t="shared" si="144"/>
        <v>0</v>
      </c>
      <c r="AU197" s="35">
        <f t="shared" si="144"/>
        <v>0</v>
      </c>
      <c r="AV197" s="35">
        <f t="shared" si="144"/>
        <v>0</v>
      </c>
      <c r="AW197" s="35">
        <f t="shared" si="144"/>
        <v>0</v>
      </c>
      <c r="AX197" s="35">
        <f t="shared" si="144"/>
        <v>0</v>
      </c>
      <c r="AY197" s="35">
        <f t="shared" si="144"/>
        <v>0</v>
      </c>
      <c r="BA197" s="35">
        <f t="shared" si="145"/>
        <v>0</v>
      </c>
      <c r="BB197" s="35">
        <f t="shared" si="145"/>
        <v>0</v>
      </c>
      <c r="BC197" s="35">
        <f t="shared" si="145"/>
        <v>0</v>
      </c>
      <c r="BD197" s="35">
        <f t="shared" si="145"/>
        <v>0</v>
      </c>
      <c r="BE197" s="35">
        <f t="shared" si="145"/>
        <v>0</v>
      </c>
      <c r="BF197" s="35">
        <f t="shared" si="145"/>
        <v>0</v>
      </c>
      <c r="BH197" s="47">
        <f t="shared" si="136"/>
        <v>0</v>
      </c>
      <c r="BI197" s="18"/>
    </row>
    <row r="198" ht="15" spans="1:61">
      <c r="A198" s="45" t="s">
        <v>10854</v>
      </c>
      <c r="B198" s="33">
        <f t="shared" si="101"/>
        <v>0</v>
      </c>
      <c r="C198" s="41" t="s">
        <v>10855</v>
      </c>
      <c r="D198" s="96">
        <f t="shared" si="102"/>
        <v>0</v>
      </c>
      <c r="E198" s="35">
        <f t="shared" si="103"/>
        <v>0</v>
      </c>
      <c r="F198" s="46">
        <f t="shared" si="104"/>
        <v>0</v>
      </c>
      <c r="G198" s="107">
        <f t="shared" si="105"/>
        <v>0</v>
      </c>
      <c r="H198" s="97">
        <f t="shared" si="125"/>
        <v>0</v>
      </c>
      <c r="I198" s="97">
        <f t="shared" si="126"/>
        <v>0</v>
      </c>
      <c r="J198" s="97">
        <f t="shared" si="127"/>
        <v>0</v>
      </c>
      <c r="K198" s="42">
        <v>0</v>
      </c>
      <c r="L198" s="35">
        <f t="shared" si="140"/>
        <v>0</v>
      </c>
      <c r="M198" s="35">
        <f t="shared" si="140"/>
        <v>0</v>
      </c>
      <c r="N198" s="97">
        <f t="shared" si="129"/>
        <v>0</v>
      </c>
      <c r="O198" s="35">
        <f t="shared" si="141"/>
        <v>0</v>
      </c>
      <c r="P198" s="35">
        <f t="shared" si="141"/>
        <v>0</v>
      </c>
      <c r="Q198" s="35">
        <f t="shared" si="141"/>
        <v>0</v>
      </c>
      <c r="R198" s="96">
        <f t="shared" si="106"/>
        <v>0</v>
      </c>
      <c r="S198" s="35">
        <f t="shared" si="110"/>
        <v>0</v>
      </c>
      <c r="T198" s="28">
        <f t="shared" si="107"/>
        <v>0</v>
      </c>
      <c r="U198" s="28">
        <f t="shared" si="108"/>
        <v>0</v>
      </c>
      <c r="V198" s="51">
        <v>0</v>
      </c>
      <c r="W198" s="51">
        <v>0</v>
      </c>
      <c r="X198" s="51">
        <v>0</v>
      </c>
      <c r="Y198" s="44">
        <f t="shared" si="135"/>
        <v>0</v>
      </c>
      <c r="Z198" s="35">
        <f t="shared" si="109"/>
        <v>0</v>
      </c>
      <c r="AA198" s="35">
        <f t="shared" si="111"/>
        <v>0</v>
      </c>
      <c r="AB198" s="42">
        <v>0</v>
      </c>
      <c r="AC198" s="35">
        <f t="shared" si="112"/>
        <v>0</v>
      </c>
      <c r="AD198" s="35">
        <f t="shared" si="142"/>
        <v>0</v>
      </c>
      <c r="AE198" s="35">
        <f t="shared" si="142"/>
        <v>0</v>
      </c>
      <c r="AF198" s="35">
        <f t="shared" si="142"/>
        <v>0</v>
      </c>
      <c r="AH198" s="35">
        <f t="shared" ref="AH198:AQ207" si="146">SUMPRODUCT(AH$374:AH$599*(LEFT($A$374:$A$599,LEN($A198))=$A198))</f>
        <v>0</v>
      </c>
      <c r="AI198" s="35">
        <f t="shared" si="146"/>
        <v>0</v>
      </c>
      <c r="AJ198" s="35">
        <f t="shared" si="146"/>
        <v>0</v>
      </c>
      <c r="AK198" s="35">
        <f t="shared" si="146"/>
        <v>0</v>
      </c>
      <c r="AL198" s="35">
        <f t="shared" si="146"/>
        <v>0</v>
      </c>
      <c r="AM198" s="35">
        <f t="shared" si="146"/>
        <v>0</v>
      </c>
      <c r="AN198" s="35">
        <f t="shared" si="146"/>
        <v>0</v>
      </c>
      <c r="AO198" s="35">
        <f t="shared" si="146"/>
        <v>0</v>
      </c>
      <c r="AP198" s="35">
        <f t="shared" si="146"/>
        <v>0</v>
      </c>
      <c r="AQ198" s="35">
        <f t="shared" si="146"/>
        <v>0</v>
      </c>
      <c r="AR198" s="35">
        <f t="shared" ref="AR198:AY207" si="147">SUMPRODUCT(AR$374:AR$599*(LEFT($A$374:$A$599,LEN($A198))=$A198))</f>
        <v>0</v>
      </c>
      <c r="AS198" s="35">
        <f t="shared" si="147"/>
        <v>0</v>
      </c>
      <c r="AT198" s="35">
        <f t="shared" si="147"/>
        <v>0</v>
      </c>
      <c r="AU198" s="35">
        <f t="shared" si="147"/>
        <v>0</v>
      </c>
      <c r="AV198" s="35">
        <f t="shared" si="147"/>
        <v>0</v>
      </c>
      <c r="AW198" s="35">
        <f t="shared" si="147"/>
        <v>0</v>
      </c>
      <c r="AX198" s="35">
        <f t="shared" si="147"/>
        <v>0</v>
      </c>
      <c r="AY198" s="35">
        <f t="shared" si="147"/>
        <v>0</v>
      </c>
      <c r="BA198" s="35">
        <f t="shared" ref="BA198:BF207" si="148">SUMPRODUCT(BA$374:BA$599*(LEFT($A$374:$A$599,LEN($A198))=$A198))</f>
        <v>0</v>
      </c>
      <c r="BB198" s="35">
        <f t="shared" si="148"/>
        <v>0</v>
      </c>
      <c r="BC198" s="35">
        <f t="shared" si="148"/>
        <v>0</v>
      </c>
      <c r="BD198" s="35">
        <f t="shared" si="148"/>
        <v>0</v>
      </c>
      <c r="BE198" s="35">
        <f t="shared" si="148"/>
        <v>0</v>
      </c>
      <c r="BF198" s="35">
        <f t="shared" si="148"/>
        <v>0</v>
      </c>
      <c r="BH198" s="47">
        <f t="shared" si="136"/>
        <v>0</v>
      </c>
      <c r="BI198" s="6"/>
    </row>
    <row r="199" ht="15" spans="1:61">
      <c r="A199" s="45" t="s">
        <v>10856</v>
      </c>
      <c r="B199" s="33">
        <f t="shared" si="101"/>
        <v>0</v>
      </c>
      <c r="C199" s="41" t="s">
        <v>10857</v>
      </c>
      <c r="D199" s="96">
        <f t="shared" si="102"/>
        <v>0</v>
      </c>
      <c r="E199" s="35">
        <f t="shared" si="103"/>
        <v>0</v>
      </c>
      <c r="F199" s="46">
        <f t="shared" si="104"/>
        <v>0</v>
      </c>
      <c r="G199" s="107">
        <f t="shared" si="105"/>
        <v>0</v>
      </c>
      <c r="H199" s="97">
        <f t="shared" si="125"/>
        <v>0</v>
      </c>
      <c r="I199" s="97">
        <f t="shared" si="126"/>
        <v>0</v>
      </c>
      <c r="J199" s="97">
        <f t="shared" si="127"/>
        <v>0</v>
      </c>
      <c r="K199" s="42">
        <v>0</v>
      </c>
      <c r="L199" s="35">
        <f t="shared" si="140"/>
        <v>0</v>
      </c>
      <c r="M199" s="35">
        <f t="shared" si="140"/>
        <v>0</v>
      </c>
      <c r="N199" s="97">
        <f t="shared" si="129"/>
        <v>0</v>
      </c>
      <c r="O199" s="35">
        <f t="shared" si="141"/>
        <v>0</v>
      </c>
      <c r="P199" s="35">
        <f t="shared" si="141"/>
        <v>0</v>
      </c>
      <c r="Q199" s="35">
        <f t="shared" si="141"/>
        <v>0</v>
      </c>
      <c r="R199" s="96">
        <f t="shared" si="106"/>
        <v>0</v>
      </c>
      <c r="S199" s="35">
        <f t="shared" si="110"/>
        <v>0</v>
      </c>
      <c r="T199" s="28">
        <f t="shared" si="107"/>
        <v>0</v>
      </c>
      <c r="U199" s="28">
        <f t="shared" si="108"/>
        <v>0</v>
      </c>
      <c r="V199" s="51">
        <v>0</v>
      </c>
      <c r="W199" s="51">
        <v>0</v>
      </c>
      <c r="X199" s="51">
        <v>0</v>
      </c>
      <c r="Y199" s="44">
        <f t="shared" si="135"/>
        <v>0</v>
      </c>
      <c r="Z199" s="35">
        <f t="shared" si="109"/>
        <v>0</v>
      </c>
      <c r="AA199" s="35">
        <f t="shared" si="111"/>
        <v>0</v>
      </c>
      <c r="AB199" s="42">
        <v>0</v>
      </c>
      <c r="AC199" s="35">
        <f t="shared" si="112"/>
        <v>0</v>
      </c>
      <c r="AD199" s="35">
        <f t="shared" si="142"/>
        <v>0</v>
      </c>
      <c r="AE199" s="35">
        <f t="shared" si="142"/>
        <v>0</v>
      </c>
      <c r="AF199" s="35">
        <f t="shared" si="142"/>
        <v>0</v>
      </c>
      <c r="AH199" s="35">
        <f t="shared" si="146"/>
        <v>0</v>
      </c>
      <c r="AI199" s="35">
        <f t="shared" si="146"/>
        <v>0</v>
      </c>
      <c r="AJ199" s="35">
        <f t="shared" si="146"/>
        <v>0</v>
      </c>
      <c r="AK199" s="35">
        <f t="shared" si="146"/>
        <v>0</v>
      </c>
      <c r="AL199" s="35">
        <f t="shared" si="146"/>
        <v>0</v>
      </c>
      <c r="AM199" s="35">
        <f t="shared" si="146"/>
        <v>0</v>
      </c>
      <c r="AN199" s="35">
        <f t="shared" si="146"/>
        <v>0</v>
      </c>
      <c r="AO199" s="35">
        <f t="shared" si="146"/>
        <v>0</v>
      </c>
      <c r="AP199" s="35">
        <f t="shared" si="146"/>
        <v>0</v>
      </c>
      <c r="AQ199" s="35">
        <f t="shared" si="146"/>
        <v>0</v>
      </c>
      <c r="AR199" s="35">
        <f t="shared" si="147"/>
        <v>0</v>
      </c>
      <c r="AS199" s="35">
        <f t="shared" si="147"/>
        <v>0</v>
      </c>
      <c r="AT199" s="35">
        <f t="shared" si="147"/>
        <v>0</v>
      </c>
      <c r="AU199" s="35">
        <f t="shared" si="147"/>
        <v>0</v>
      </c>
      <c r="AV199" s="35">
        <f t="shared" si="147"/>
        <v>0</v>
      </c>
      <c r="AW199" s="35">
        <f t="shared" si="147"/>
        <v>0</v>
      </c>
      <c r="AX199" s="35">
        <f t="shared" si="147"/>
        <v>0</v>
      </c>
      <c r="AY199" s="35">
        <f t="shared" si="147"/>
        <v>0</v>
      </c>
      <c r="BA199" s="35">
        <f t="shared" si="148"/>
        <v>0</v>
      </c>
      <c r="BB199" s="35">
        <f t="shared" si="148"/>
        <v>0</v>
      </c>
      <c r="BC199" s="35">
        <f t="shared" si="148"/>
        <v>0</v>
      </c>
      <c r="BD199" s="35">
        <f t="shared" si="148"/>
        <v>0</v>
      </c>
      <c r="BE199" s="35">
        <f t="shared" si="148"/>
        <v>0</v>
      </c>
      <c r="BF199" s="35">
        <f t="shared" si="148"/>
        <v>0</v>
      </c>
      <c r="BH199" s="47">
        <f t="shared" si="136"/>
        <v>0</v>
      </c>
      <c r="BI199" s="6"/>
    </row>
    <row r="200" ht="15" spans="1:61">
      <c r="A200" s="45" t="s">
        <v>10858</v>
      </c>
      <c r="B200" s="33">
        <f t="shared" ref="B200:B263" si="149">D200-R200</f>
        <v>0</v>
      </c>
      <c r="C200" s="41" t="s">
        <v>10859</v>
      </c>
      <c r="D200" s="96">
        <f t="shared" ref="D200:D263" si="150">SUM(E200:F200,Q200)</f>
        <v>0</v>
      </c>
      <c r="E200" s="35">
        <f t="shared" ref="E200:E263" si="151">SUMPRODUCT(E$374:E$599*(LEFT($A$374:$A$599,LEN($A200))=$A200))</f>
        <v>0</v>
      </c>
      <c r="F200" s="46">
        <f t="shared" ref="F200:F263" si="152">SUM(G200,K200:P200)</f>
        <v>0</v>
      </c>
      <c r="G200" s="107">
        <f t="shared" ref="G200:G263" si="153">SUM(H200:J200)</f>
        <v>0</v>
      </c>
      <c r="H200" s="97">
        <f t="shared" si="125"/>
        <v>0</v>
      </c>
      <c r="I200" s="97">
        <f t="shared" si="126"/>
        <v>0</v>
      </c>
      <c r="J200" s="97">
        <f t="shared" si="127"/>
        <v>0</v>
      </c>
      <c r="K200" s="42">
        <v>0</v>
      </c>
      <c r="L200" s="35">
        <f t="shared" si="140"/>
        <v>0</v>
      </c>
      <c r="M200" s="35">
        <f t="shared" si="140"/>
        <v>0</v>
      </c>
      <c r="N200" s="97">
        <f t="shared" si="129"/>
        <v>0</v>
      </c>
      <c r="O200" s="35">
        <f t="shared" si="141"/>
        <v>0</v>
      </c>
      <c r="P200" s="35">
        <f t="shared" si="141"/>
        <v>0</v>
      </c>
      <c r="Q200" s="35">
        <f t="shared" si="141"/>
        <v>0</v>
      </c>
      <c r="R200" s="96">
        <f t="shared" ref="R200:R263" si="154">SUM(S200:T200,AF200)</f>
        <v>0</v>
      </c>
      <c r="S200" s="35">
        <f t="shared" si="110"/>
        <v>0</v>
      </c>
      <c r="T200" s="28">
        <f t="shared" ref="T200:T263" si="155">SUM(V200:AE200)</f>
        <v>0</v>
      </c>
      <c r="U200" s="28">
        <f t="shared" ref="U200:U263" si="156">SUM(V200:X200)</f>
        <v>0</v>
      </c>
      <c r="V200" s="51">
        <v>0</v>
      </c>
      <c r="W200" s="51">
        <v>0</v>
      </c>
      <c r="X200" s="51">
        <v>0</v>
      </c>
      <c r="Y200" s="44">
        <f t="shared" si="135"/>
        <v>0</v>
      </c>
      <c r="Z200" s="35">
        <f t="shared" ref="Z200:Z263" si="157">SUMPRODUCT(Z$374:Z$599*(LEFT($A$374:$A$599,LEN($A200))=$A200))</f>
        <v>0</v>
      </c>
      <c r="AA200" s="35">
        <f t="shared" si="111"/>
        <v>0</v>
      </c>
      <c r="AB200" s="42">
        <v>0</v>
      </c>
      <c r="AC200" s="35">
        <f t="shared" si="112"/>
        <v>0</v>
      </c>
      <c r="AD200" s="35">
        <f t="shared" si="142"/>
        <v>0</v>
      </c>
      <c r="AE200" s="35">
        <f t="shared" si="142"/>
        <v>0</v>
      </c>
      <c r="AF200" s="35">
        <f t="shared" si="142"/>
        <v>0</v>
      </c>
      <c r="AH200" s="35">
        <f t="shared" si="146"/>
        <v>0</v>
      </c>
      <c r="AI200" s="35">
        <f t="shared" si="146"/>
        <v>0</v>
      </c>
      <c r="AJ200" s="35">
        <f t="shared" si="146"/>
        <v>0</v>
      </c>
      <c r="AK200" s="35">
        <f t="shared" si="146"/>
        <v>0</v>
      </c>
      <c r="AL200" s="35">
        <f t="shared" si="146"/>
        <v>0</v>
      </c>
      <c r="AM200" s="35">
        <f t="shared" si="146"/>
        <v>0</v>
      </c>
      <c r="AN200" s="35">
        <f t="shared" si="146"/>
        <v>0</v>
      </c>
      <c r="AO200" s="35">
        <f t="shared" si="146"/>
        <v>0</v>
      </c>
      <c r="AP200" s="35">
        <f t="shared" si="146"/>
        <v>0</v>
      </c>
      <c r="AQ200" s="35">
        <f t="shared" si="146"/>
        <v>0</v>
      </c>
      <c r="AR200" s="35">
        <f t="shared" si="147"/>
        <v>0</v>
      </c>
      <c r="AS200" s="35">
        <f t="shared" si="147"/>
        <v>0</v>
      </c>
      <c r="AT200" s="35">
        <f t="shared" si="147"/>
        <v>0</v>
      </c>
      <c r="AU200" s="35">
        <f t="shared" si="147"/>
        <v>0</v>
      </c>
      <c r="AV200" s="35">
        <f t="shared" si="147"/>
        <v>0</v>
      </c>
      <c r="AW200" s="35">
        <f t="shared" si="147"/>
        <v>0</v>
      </c>
      <c r="AX200" s="35">
        <f t="shared" si="147"/>
        <v>0</v>
      </c>
      <c r="AY200" s="35">
        <f t="shared" si="147"/>
        <v>0</v>
      </c>
      <c r="BA200" s="35">
        <f t="shared" si="148"/>
        <v>0</v>
      </c>
      <c r="BB200" s="35">
        <f t="shared" si="148"/>
        <v>0</v>
      </c>
      <c r="BC200" s="35">
        <f t="shared" si="148"/>
        <v>0</v>
      </c>
      <c r="BD200" s="35">
        <f t="shared" si="148"/>
        <v>0</v>
      </c>
      <c r="BE200" s="35">
        <f t="shared" si="148"/>
        <v>0</v>
      </c>
      <c r="BF200" s="35">
        <f t="shared" si="148"/>
        <v>0</v>
      </c>
      <c r="BH200" s="47">
        <f t="shared" si="136"/>
        <v>0</v>
      </c>
      <c r="BI200" s="18"/>
    </row>
    <row r="201" ht="15" spans="1:61">
      <c r="A201" s="45" t="s">
        <v>10860</v>
      </c>
      <c r="B201" s="33">
        <f t="shared" si="149"/>
        <v>0</v>
      </c>
      <c r="C201" s="41" t="s">
        <v>10861</v>
      </c>
      <c r="D201" s="96">
        <f t="shared" si="150"/>
        <v>0</v>
      </c>
      <c r="E201" s="35">
        <f t="shared" si="151"/>
        <v>0</v>
      </c>
      <c r="F201" s="46">
        <f t="shared" si="152"/>
        <v>0</v>
      </c>
      <c r="G201" s="107">
        <f t="shared" si="153"/>
        <v>0</v>
      </c>
      <c r="H201" s="97">
        <f t="shared" si="125"/>
        <v>0</v>
      </c>
      <c r="I201" s="97">
        <f t="shared" si="126"/>
        <v>0</v>
      </c>
      <c r="J201" s="97">
        <f t="shared" si="127"/>
        <v>0</v>
      </c>
      <c r="K201" s="42">
        <v>0</v>
      </c>
      <c r="L201" s="35">
        <f t="shared" si="140"/>
        <v>0</v>
      </c>
      <c r="M201" s="35">
        <f t="shared" si="140"/>
        <v>0</v>
      </c>
      <c r="N201" s="97">
        <f t="shared" si="129"/>
        <v>0</v>
      </c>
      <c r="O201" s="35">
        <f t="shared" si="141"/>
        <v>0</v>
      </c>
      <c r="P201" s="35">
        <f t="shared" si="141"/>
        <v>0</v>
      </c>
      <c r="Q201" s="35">
        <f t="shared" si="141"/>
        <v>0</v>
      </c>
      <c r="R201" s="96">
        <f t="shared" si="154"/>
        <v>0</v>
      </c>
      <c r="S201" s="35">
        <f t="shared" ref="S201:S264" si="158">SUMPRODUCT(S$374:S$599*(LEFT($A$374:$A$599,LEN($A201))=$A201))+MIN(0,SUMPRODUCT(($AA$374:$AA$599+$AC$374:$AC$599)*(LEFT($A$374:$A$599,LEN($A201))=$A201))+BH201)</f>
        <v>0</v>
      </c>
      <c r="T201" s="28">
        <f t="shared" si="155"/>
        <v>0</v>
      </c>
      <c r="U201" s="28">
        <f t="shared" si="156"/>
        <v>0</v>
      </c>
      <c r="V201" s="51">
        <v>0</v>
      </c>
      <c r="W201" s="51">
        <v>0</v>
      </c>
      <c r="X201" s="51">
        <v>0</v>
      </c>
      <c r="Y201" s="44">
        <f t="shared" si="135"/>
        <v>0</v>
      </c>
      <c r="Z201" s="35">
        <f t="shared" si="157"/>
        <v>0</v>
      </c>
      <c r="AA201" s="35">
        <f t="shared" ref="AA201:AA264" si="159">MAX(SUMPRODUCT(AA$374:AA$599*(LEFT($A$374:$A$599,LEN($A201))=$A201))+MIN(BH201,0),0)</f>
        <v>0</v>
      </c>
      <c r="AB201" s="42">
        <v>0</v>
      </c>
      <c r="AC201" s="35">
        <f t="shared" ref="AC201:AC264" si="160">MAX(SUMPRODUCT(AC$374:AC$599*(LEFT($A$374:$A$599,LEN($A201))=$A201))+MAX(BH201,0)+MIN(SUMPRODUCT($AA$374:$AA$599*(LEFT($A$374:$A$599,LEN($A201))=$A201))+BH201,0),0)</f>
        <v>0</v>
      </c>
      <c r="AD201" s="35">
        <f t="shared" si="142"/>
        <v>0</v>
      </c>
      <c r="AE201" s="35">
        <f t="shared" si="142"/>
        <v>0</v>
      </c>
      <c r="AF201" s="35">
        <f t="shared" si="142"/>
        <v>0</v>
      </c>
      <c r="AH201" s="35">
        <f t="shared" si="146"/>
        <v>0</v>
      </c>
      <c r="AI201" s="35">
        <f t="shared" si="146"/>
        <v>0</v>
      </c>
      <c r="AJ201" s="35">
        <f t="shared" si="146"/>
        <v>0</v>
      </c>
      <c r="AK201" s="35">
        <f t="shared" si="146"/>
        <v>0</v>
      </c>
      <c r="AL201" s="35">
        <f t="shared" si="146"/>
        <v>0</v>
      </c>
      <c r="AM201" s="35">
        <f t="shared" si="146"/>
        <v>0</v>
      </c>
      <c r="AN201" s="35">
        <f t="shared" si="146"/>
        <v>0</v>
      </c>
      <c r="AO201" s="35">
        <f t="shared" si="146"/>
        <v>0</v>
      </c>
      <c r="AP201" s="35">
        <f t="shared" si="146"/>
        <v>0</v>
      </c>
      <c r="AQ201" s="35">
        <f t="shared" si="146"/>
        <v>0</v>
      </c>
      <c r="AR201" s="35">
        <f t="shared" si="147"/>
        <v>0</v>
      </c>
      <c r="AS201" s="35">
        <f t="shared" si="147"/>
        <v>0</v>
      </c>
      <c r="AT201" s="35">
        <f t="shared" si="147"/>
        <v>0</v>
      </c>
      <c r="AU201" s="35">
        <f t="shared" si="147"/>
        <v>0</v>
      </c>
      <c r="AV201" s="35">
        <f t="shared" si="147"/>
        <v>0</v>
      </c>
      <c r="AW201" s="35">
        <f t="shared" si="147"/>
        <v>0</v>
      </c>
      <c r="AX201" s="35">
        <f t="shared" si="147"/>
        <v>0</v>
      </c>
      <c r="AY201" s="35">
        <f t="shared" si="147"/>
        <v>0</v>
      </c>
      <c r="BA201" s="35">
        <f t="shared" si="148"/>
        <v>0</v>
      </c>
      <c r="BB201" s="35">
        <f t="shared" si="148"/>
        <v>0</v>
      </c>
      <c r="BC201" s="35">
        <f t="shared" si="148"/>
        <v>0</v>
      </c>
      <c r="BD201" s="35">
        <f t="shared" si="148"/>
        <v>0</v>
      </c>
      <c r="BE201" s="35">
        <f t="shared" si="148"/>
        <v>0</v>
      </c>
      <c r="BF201" s="35">
        <f t="shared" si="148"/>
        <v>0</v>
      </c>
      <c r="BH201" s="47">
        <f t="shared" si="136"/>
        <v>0</v>
      </c>
      <c r="BI201" s="18"/>
    </row>
    <row r="202" ht="15" spans="1:61">
      <c r="A202" s="45" t="s">
        <v>10862</v>
      </c>
      <c r="B202" s="33">
        <f t="shared" si="149"/>
        <v>0</v>
      </c>
      <c r="C202" s="41" t="s">
        <v>10863</v>
      </c>
      <c r="D202" s="96">
        <f t="shared" si="150"/>
        <v>0</v>
      </c>
      <c r="E202" s="35">
        <f t="shared" si="151"/>
        <v>0</v>
      </c>
      <c r="F202" s="46">
        <f t="shared" si="152"/>
        <v>0</v>
      </c>
      <c r="G202" s="107">
        <f t="shared" si="153"/>
        <v>0</v>
      </c>
      <c r="H202" s="97">
        <f t="shared" si="125"/>
        <v>0</v>
      </c>
      <c r="I202" s="97">
        <f t="shared" si="126"/>
        <v>0</v>
      </c>
      <c r="J202" s="97">
        <f t="shared" si="127"/>
        <v>0</v>
      </c>
      <c r="K202" s="42">
        <v>0</v>
      </c>
      <c r="L202" s="35">
        <f t="shared" si="140"/>
        <v>0</v>
      </c>
      <c r="M202" s="35">
        <f t="shared" si="140"/>
        <v>0</v>
      </c>
      <c r="N202" s="97">
        <f t="shared" si="129"/>
        <v>0</v>
      </c>
      <c r="O202" s="35">
        <f t="shared" si="141"/>
        <v>0</v>
      </c>
      <c r="P202" s="35">
        <f t="shared" si="141"/>
        <v>0</v>
      </c>
      <c r="Q202" s="35">
        <f t="shared" si="141"/>
        <v>0</v>
      </c>
      <c r="R202" s="96">
        <f t="shared" si="154"/>
        <v>0</v>
      </c>
      <c r="S202" s="35">
        <f t="shared" si="158"/>
        <v>0</v>
      </c>
      <c r="T202" s="28">
        <f t="shared" si="155"/>
        <v>0</v>
      </c>
      <c r="U202" s="28">
        <f t="shared" si="156"/>
        <v>0</v>
      </c>
      <c r="V202" s="51">
        <v>0</v>
      </c>
      <c r="W202" s="51">
        <v>0</v>
      </c>
      <c r="X202" s="51">
        <v>0</v>
      </c>
      <c r="Y202" s="44">
        <f t="shared" si="135"/>
        <v>0</v>
      </c>
      <c r="Z202" s="35">
        <f t="shared" si="157"/>
        <v>0</v>
      </c>
      <c r="AA202" s="35">
        <f t="shared" si="159"/>
        <v>0</v>
      </c>
      <c r="AB202" s="42">
        <v>0</v>
      </c>
      <c r="AC202" s="35">
        <f t="shared" si="160"/>
        <v>0</v>
      </c>
      <c r="AD202" s="35">
        <f t="shared" si="142"/>
        <v>0</v>
      </c>
      <c r="AE202" s="35">
        <f t="shared" si="142"/>
        <v>0</v>
      </c>
      <c r="AF202" s="35">
        <f t="shared" si="142"/>
        <v>0</v>
      </c>
      <c r="AH202" s="35">
        <f t="shared" si="146"/>
        <v>0</v>
      </c>
      <c r="AI202" s="35">
        <f t="shared" si="146"/>
        <v>0</v>
      </c>
      <c r="AJ202" s="35">
        <f t="shared" si="146"/>
        <v>0</v>
      </c>
      <c r="AK202" s="35">
        <f t="shared" si="146"/>
        <v>0</v>
      </c>
      <c r="AL202" s="35">
        <f t="shared" si="146"/>
        <v>0</v>
      </c>
      <c r="AM202" s="35">
        <f t="shared" si="146"/>
        <v>0</v>
      </c>
      <c r="AN202" s="35">
        <f t="shared" si="146"/>
        <v>0</v>
      </c>
      <c r="AO202" s="35">
        <f t="shared" si="146"/>
        <v>0</v>
      </c>
      <c r="AP202" s="35">
        <f t="shared" si="146"/>
        <v>0</v>
      </c>
      <c r="AQ202" s="35">
        <f t="shared" si="146"/>
        <v>0</v>
      </c>
      <c r="AR202" s="35">
        <f t="shared" si="147"/>
        <v>0</v>
      </c>
      <c r="AS202" s="35">
        <f t="shared" si="147"/>
        <v>0</v>
      </c>
      <c r="AT202" s="35">
        <f t="shared" si="147"/>
        <v>0</v>
      </c>
      <c r="AU202" s="35">
        <f t="shared" si="147"/>
        <v>0</v>
      </c>
      <c r="AV202" s="35">
        <f t="shared" si="147"/>
        <v>0</v>
      </c>
      <c r="AW202" s="35">
        <f t="shared" si="147"/>
        <v>0</v>
      </c>
      <c r="AX202" s="35">
        <f t="shared" si="147"/>
        <v>0</v>
      </c>
      <c r="AY202" s="35">
        <f t="shared" si="147"/>
        <v>0</v>
      </c>
      <c r="BA202" s="35">
        <f t="shared" si="148"/>
        <v>0</v>
      </c>
      <c r="BB202" s="35">
        <f t="shared" si="148"/>
        <v>0</v>
      </c>
      <c r="BC202" s="35">
        <f t="shared" si="148"/>
        <v>0</v>
      </c>
      <c r="BD202" s="35">
        <f t="shared" si="148"/>
        <v>0</v>
      </c>
      <c r="BE202" s="35">
        <f t="shared" si="148"/>
        <v>0</v>
      </c>
      <c r="BF202" s="35">
        <f t="shared" si="148"/>
        <v>0</v>
      </c>
      <c r="BH202" s="47">
        <f t="shared" si="136"/>
        <v>0</v>
      </c>
      <c r="BI202" s="6"/>
    </row>
    <row r="203" ht="15" spans="1:61">
      <c r="A203" s="45" t="s">
        <v>10864</v>
      </c>
      <c r="B203" s="33">
        <f t="shared" si="149"/>
        <v>0</v>
      </c>
      <c r="C203" s="41" t="s">
        <v>10865</v>
      </c>
      <c r="D203" s="96">
        <f t="shared" si="150"/>
        <v>0</v>
      </c>
      <c r="E203" s="35">
        <f t="shared" si="151"/>
        <v>0</v>
      </c>
      <c r="F203" s="46">
        <f t="shared" si="152"/>
        <v>0</v>
      </c>
      <c r="G203" s="107">
        <f t="shared" si="153"/>
        <v>0</v>
      </c>
      <c r="H203" s="97">
        <f t="shared" si="125"/>
        <v>0</v>
      </c>
      <c r="I203" s="97">
        <f t="shared" si="126"/>
        <v>0</v>
      </c>
      <c r="J203" s="97">
        <f t="shared" si="127"/>
        <v>0</v>
      </c>
      <c r="K203" s="42">
        <v>0</v>
      </c>
      <c r="L203" s="35">
        <f t="shared" si="140"/>
        <v>0</v>
      </c>
      <c r="M203" s="35">
        <f t="shared" si="140"/>
        <v>0</v>
      </c>
      <c r="N203" s="97">
        <f t="shared" si="129"/>
        <v>0</v>
      </c>
      <c r="O203" s="35">
        <f t="shared" si="141"/>
        <v>0</v>
      </c>
      <c r="P203" s="35">
        <f t="shared" si="141"/>
        <v>0</v>
      </c>
      <c r="Q203" s="35">
        <f t="shared" si="141"/>
        <v>0</v>
      </c>
      <c r="R203" s="96">
        <f t="shared" si="154"/>
        <v>0</v>
      </c>
      <c r="S203" s="35">
        <f t="shared" si="158"/>
        <v>0</v>
      </c>
      <c r="T203" s="28">
        <f t="shared" si="155"/>
        <v>0</v>
      </c>
      <c r="U203" s="28">
        <f t="shared" si="156"/>
        <v>0</v>
      </c>
      <c r="V203" s="51">
        <v>0</v>
      </c>
      <c r="W203" s="51">
        <v>0</v>
      </c>
      <c r="X203" s="51">
        <v>0</v>
      </c>
      <c r="Y203" s="44">
        <f t="shared" si="135"/>
        <v>0</v>
      </c>
      <c r="Z203" s="35">
        <f t="shared" si="157"/>
        <v>0</v>
      </c>
      <c r="AA203" s="35">
        <f t="shared" si="159"/>
        <v>0</v>
      </c>
      <c r="AB203" s="42">
        <v>0</v>
      </c>
      <c r="AC203" s="35">
        <f t="shared" si="160"/>
        <v>0</v>
      </c>
      <c r="AD203" s="35">
        <f t="shared" si="142"/>
        <v>0</v>
      </c>
      <c r="AE203" s="35">
        <f t="shared" si="142"/>
        <v>0</v>
      </c>
      <c r="AF203" s="35">
        <f t="shared" si="142"/>
        <v>0</v>
      </c>
      <c r="AH203" s="35">
        <f t="shared" si="146"/>
        <v>0</v>
      </c>
      <c r="AI203" s="35">
        <f t="shared" si="146"/>
        <v>0</v>
      </c>
      <c r="AJ203" s="35">
        <f t="shared" si="146"/>
        <v>0</v>
      </c>
      <c r="AK203" s="35">
        <f t="shared" si="146"/>
        <v>0</v>
      </c>
      <c r="AL203" s="35">
        <f t="shared" si="146"/>
        <v>0</v>
      </c>
      <c r="AM203" s="35">
        <f t="shared" si="146"/>
        <v>0</v>
      </c>
      <c r="AN203" s="35">
        <f t="shared" si="146"/>
        <v>0</v>
      </c>
      <c r="AO203" s="35">
        <f t="shared" si="146"/>
        <v>0</v>
      </c>
      <c r="AP203" s="35">
        <f t="shared" si="146"/>
        <v>0</v>
      </c>
      <c r="AQ203" s="35">
        <f t="shared" si="146"/>
        <v>0</v>
      </c>
      <c r="AR203" s="35">
        <f t="shared" si="147"/>
        <v>0</v>
      </c>
      <c r="AS203" s="35">
        <f t="shared" si="147"/>
        <v>0</v>
      </c>
      <c r="AT203" s="35">
        <f t="shared" si="147"/>
        <v>0</v>
      </c>
      <c r="AU203" s="35">
        <f t="shared" si="147"/>
        <v>0</v>
      </c>
      <c r="AV203" s="35">
        <f t="shared" si="147"/>
        <v>0</v>
      </c>
      <c r="AW203" s="35">
        <f t="shared" si="147"/>
        <v>0</v>
      </c>
      <c r="AX203" s="35">
        <f t="shared" si="147"/>
        <v>0</v>
      </c>
      <c r="AY203" s="35">
        <f t="shared" si="147"/>
        <v>0</v>
      </c>
      <c r="BA203" s="35">
        <f t="shared" si="148"/>
        <v>0</v>
      </c>
      <c r="BB203" s="35">
        <f t="shared" si="148"/>
        <v>0</v>
      </c>
      <c r="BC203" s="35">
        <f t="shared" si="148"/>
        <v>0</v>
      </c>
      <c r="BD203" s="35">
        <f t="shared" si="148"/>
        <v>0</v>
      </c>
      <c r="BE203" s="35">
        <f t="shared" si="148"/>
        <v>0</v>
      </c>
      <c r="BF203" s="35">
        <f t="shared" si="148"/>
        <v>0</v>
      </c>
      <c r="BH203" s="47">
        <f t="shared" si="136"/>
        <v>0</v>
      </c>
      <c r="BI203" s="6"/>
    </row>
    <row r="204" ht="15" spans="1:61">
      <c r="A204" s="45" t="s">
        <v>10866</v>
      </c>
      <c r="B204" s="33">
        <f t="shared" si="149"/>
        <v>0</v>
      </c>
      <c r="C204" s="41" t="s">
        <v>10867</v>
      </c>
      <c r="D204" s="96">
        <f t="shared" si="150"/>
        <v>0</v>
      </c>
      <c r="E204" s="35">
        <f t="shared" si="151"/>
        <v>0</v>
      </c>
      <c r="F204" s="46">
        <f t="shared" si="152"/>
        <v>0</v>
      </c>
      <c r="G204" s="107">
        <f t="shared" si="153"/>
        <v>0</v>
      </c>
      <c r="H204" s="97">
        <f t="shared" si="125"/>
        <v>0</v>
      </c>
      <c r="I204" s="97">
        <f t="shared" si="126"/>
        <v>0</v>
      </c>
      <c r="J204" s="97">
        <f t="shared" si="127"/>
        <v>0</v>
      </c>
      <c r="K204" s="42">
        <v>0</v>
      </c>
      <c r="L204" s="35">
        <f t="shared" si="140"/>
        <v>0</v>
      </c>
      <c r="M204" s="35">
        <f t="shared" si="140"/>
        <v>0</v>
      </c>
      <c r="N204" s="97">
        <f t="shared" si="129"/>
        <v>0</v>
      </c>
      <c r="O204" s="35">
        <f t="shared" si="141"/>
        <v>0</v>
      </c>
      <c r="P204" s="35">
        <f t="shared" si="141"/>
        <v>0</v>
      </c>
      <c r="Q204" s="35">
        <f t="shared" si="141"/>
        <v>0</v>
      </c>
      <c r="R204" s="96">
        <f t="shared" si="154"/>
        <v>0</v>
      </c>
      <c r="S204" s="35">
        <f t="shared" si="158"/>
        <v>0</v>
      </c>
      <c r="T204" s="28">
        <f t="shared" si="155"/>
        <v>0</v>
      </c>
      <c r="U204" s="28">
        <f t="shared" si="156"/>
        <v>0</v>
      </c>
      <c r="V204" s="51">
        <v>0</v>
      </c>
      <c r="W204" s="51">
        <v>0</v>
      </c>
      <c r="X204" s="51">
        <v>0</v>
      </c>
      <c r="Y204" s="44">
        <f t="shared" si="135"/>
        <v>0</v>
      </c>
      <c r="Z204" s="35">
        <f t="shared" si="157"/>
        <v>0</v>
      </c>
      <c r="AA204" s="35">
        <f t="shared" si="159"/>
        <v>0</v>
      </c>
      <c r="AB204" s="42">
        <v>0</v>
      </c>
      <c r="AC204" s="35">
        <f t="shared" si="160"/>
        <v>0</v>
      </c>
      <c r="AD204" s="35">
        <f t="shared" si="142"/>
        <v>0</v>
      </c>
      <c r="AE204" s="35">
        <f t="shared" si="142"/>
        <v>0</v>
      </c>
      <c r="AF204" s="35">
        <f t="shared" si="142"/>
        <v>0</v>
      </c>
      <c r="AH204" s="35">
        <f t="shared" si="146"/>
        <v>0</v>
      </c>
      <c r="AI204" s="35">
        <f t="shared" si="146"/>
        <v>0</v>
      </c>
      <c r="AJ204" s="35">
        <f t="shared" si="146"/>
        <v>0</v>
      </c>
      <c r="AK204" s="35">
        <f t="shared" si="146"/>
        <v>0</v>
      </c>
      <c r="AL204" s="35">
        <f t="shared" si="146"/>
        <v>0</v>
      </c>
      <c r="AM204" s="35">
        <f t="shared" si="146"/>
        <v>0</v>
      </c>
      <c r="AN204" s="35">
        <f t="shared" si="146"/>
        <v>0</v>
      </c>
      <c r="AO204" s="35">
        <f t="shared" si="146"/>
        <v>0</v>
      </c>
      <c r="AP204" s="35">
        <f t="shared" si="146"/>
        <v>0</v>
      </c>
      <c r="AQ204" s="35">
        <f t="shared" si="146"/>
        <v>0</v>
      </c>
      <c r="AR204" s="35">
        <f t="shared" si="147"/>
        <v>0</v>
      </c>
      <c r="AS204" s="35">
        <f t="shared" si="147"/>
        <v>0</v>
      </c>
      <c r="AT204" s="35">
        <f t="shared" si="147"/>
        <v>0</v>
      </c>
      <c r="AU204" s="35">
        <f t="shared" si="147"/>
        <v>0</v>
      </c>
      <c r="AV204" s="35">
        <f t="shared" si="147"/>
        <v>0</v>
      </c>
      <c r="AW204" s="35">
        <f t="shared" si="147"/>
        <v>0</v>
      </c>
      <c r="AX204" s="35">
        <f t="shared" si="147"/>
        <v>0</v>
      </c>
      <c r="AY204" s="35">
        <f t="shared" si="147"/>
        <v>0</v>
      </c>
      <c r="BA204" s="35">
        <f t="shared" si="148"/>
        <v>0</v>
      </c>
      <c r="BB204" s="35">
        <f t="shared" si="148"/>
        <v>0</v>
      </c>
      <c r="BC204" s="35">
        <f t="shared" si="148"/>
        <v>0</v>
      </c>
      <c r="BD204" s="35">
        <f t="shared" si="148"/>
        <v>0</v>
      </c>
      <c r="BE204" s="35">
        <f t="shared" si="148"/>
        <v>0</v>
      </c>
      <c r="BF204" s="35">
        <f t="shared" si="148"/>
        <v>0</v>
      </c>
      <c r="BH204" s="47">
        <f t="shared" si="136"/>
        <v>0</v>
      </c>
      <c r="BI204" s="18"/>
    </row>
    <row r="205" ht="15" spans="1:61">
      <c r="A205" s="45" t="s">
        <v>10868</v>
      </c>
      <c r="B205" s="33">
        <f t="shared" si="149"/>
        <v>0</v>
      </c>
      <c r="C205" s="41" t="s">
        <v>10869</v>
      </c>
      <c r="D205" s="96">
        <f t="shared" si="150"/>
        <v>0</v>
      </c>
      <c r="E205" s="35">
        <f t="shared" si="151"/>
        <v>0</v>
      </c>
      <c r="F205" s="46">
        <f t="shared" si="152"/>
        <v>0</v>
      </c>
      <c r="G205" s="107">
        <f t="shared" si="153"/>
        <v>0</v>
      </c>
      <c r="H205" s="97">
        <f t="shared" si="125"/>
        <v>0</v>
      </c>
      <c r="I205" s="97">
        <f t="shared" si="126"/>
        <v>0</v>
      </c>
      <c r="J205" s="97">
        <f t="shared" si="127"/>
        <v>0</v>
      </c>
      <c r="K205" s="42">
        <v>0</v>
      </c>
      <c r="L205" s="35">
        <f t="shared" si="140"/>
        <v>0</v>
      </c>
      <c r="M205" s="35">
        <f t="shared" si="140"/>
        <v>0</v>
      </c>
      <c r="N205" s="97">
        <f t="shared" si="129"/>
        <v>0</v>
      </c>
      <c r="O205" s="35">
        <f t="shared" si="141"/>
        <v>0</v>
      </c>
      <c r="P205" s="35">
        <f t="shared" si="141"/>
        <v>0</v>
      </c>
      <c r="Q205" s="35">
        <f t="shared" si="141"/>
        <v>0</v>
      </c>
      <c r="R205" s="96">
        <f t="shared" si="154"/>
        <v>0</v>
      </c>
      <c r="S205" s="35">
        <f t="shared" si="158"/>
        <v>0</v>
      </c>
      <c r="T205" s="28">
        <f t="shared" si="155"/>
        <v>0</v>
      </c>
      <c r="U205" s="28">
        <f t="shared" si="156"/>
        <v>0</v>
      </c>
      <c r="V205" s="51">
        <v>0</v>
      </c>
      <c r="W205" s="51">
        <v>0</v>
      </c>
      <c r="X205" s="51">
        <v>0</v>
      </c>
      <c r="Y205" s="44">
        <f t="shared" si="135"/>
        <v>0</v>
      </c>
      <c r="Z205" s="35">
        <f t="shared" si="157"/>
        <v>0</v>
      </c>
      <c r="AA205" s="35">
        <f t="shared" si="159"/>
        <v>0</v>
      </c>
      <c r="AB205" s="42">
        <v>0</v>
      </c>
      <c r="AC205" s="35">
        <f t="shared" si="160"/>
        <v>0</v>
      </c>
      <c r="AD205" s="35">
        <f t="shared" si="142"/>
        <v>0</v>
      </c>
      <c r="AE205" s="35">
        <f t="shared" si="142"/>
        <v>0</v>
      </c>
      <c r="AF205" s="35">
        <f t="shared" si="142"/>
        <v>0</v>
      </c>
      <c r="AH205" s="35">
        <f t="shared" si="146"/>
        <v>0</v>
      </c>
      <c r="AI205" s="35">
        <f t="shared" si="146"/>
        <v>0</v>
      </c>
      <c r="AJ205" s="35">
        <f t="shared" si="146"/>
        <v>0</v>
      </c>
      <c r="AK205" s="35">
        <f t="shared" si="146"/>
        <v>0</v>
      </c>
      <c r="AL205" s="35">
        <f t="shared" si="146"/>
        <v>0</v>
      </c>
      <c r="AM205" s="35">
        <f t="shared" si="146"/>
        <v>0</v>
      </c>
      <c r="AN205" s="35">
        <f t="shared" si="146"/>
        <v>0</v>
      </c>
      <c r="AO205" s="35">
        <f t="shared" si="146"/>
        <v>0</v>
      </c>
      <c r="AP205" s="35">
        <f t="shared" si="146"/>
        <v>0</v>
      </c>
      <c r="AQ205" s="35">
        <f t="shared" si="146"/>
        <v>0</v>
      </c>
      <c r="AR205" s="35">
        <f t="shared" si="147"/>
        <v>0</v>
      </c>
      <c r="AS205" s="35">
        <f t="shared" si="147"/>
        <v>0</v>
      </c>
      <c r="AT205" s="35">
        <f t="shared" si="147"/>
        <v>0</v>
      </c>
      <c r="AU205" s="35">
        <f t="shared" si="147"/>
        <v>0</v>
      </c>
      <c r="AV205" s="35">
        <f t="shared" si="147"/>
        <v>0</v>
      </c>
      <c r="AW205" s="35">
        <f t="shared" si="147"/>
        <v>0</v>
      </c>
      <c r="AX205" s="35">
        <f t="shared" si="147"/>
        <v>0</v>
      </c>
      <c r="AY205" s="35">
        <f t="shared" si="147"/>
        <v>0</v>
      </c>
      <c r="BA205" s="35">
        <f t="shared" si="148"/>
        <v>0</v>
      </c>
      <c r="BB205" s="35">
        <f t="shared" si="148"/>
        <v>0</v>
      </c>
      <c r="BC205" s="35">
        <f t="shared" si="148"/>
        <v>0</v>
      </c>
      <c r="BD205" s="35">
        <f t="shared" si="148"/>
        <v>0</v>
      </c>
      <c r="BE205" s="35">
        <f t="shared" si="148"/>
        <v>0</v>
      </c>
      <c r="BF205" s="35">
        <f t="shared" si="148"/>
        <v>0</v>
      </c>
      <c r="BH205" s="47">
        <f t="shared" si="136"/>
        <v>0</v>
      </c>
      <c r="BI205" s="18"/>
    </row>
    <row r="206" ht="15" spans="1:61">
      <c r="A206" s="45" t="s">
        <v>10870</v>
      </c>
      <c r="B206" s="33">
        <f t="shared" si="149"/>
        <v>0</v>
      </c>
      <c r="C206" s="41" t="s">
        <v>10871</v>
      </c>
      <c r="D206" s="96">
        <f t="shared" si="150"/>
        <v>0</v>
      </c>
      <c r="E206" s="35">
        <f t="shared" si="151"/>
        <v>0</v>
      </c>
      <c r="F206" s="46">
        <f t="shared" si="152"/>
        <v>0</v>
      </c>
      <c r="G206" s="107">
        <f t="shared" si="153"/>
        <v>0</v>
      </c>
      <c r="H206" s="97">
        <f t="shared" si="125"/>
        <v>0</v>
      </c>
      <c r="I206" s="97">
        <f t="shared" si="126"/>
        <v>0</v>
      </c>
      <c r="J206" s="97">
        <f t="shared" si="127"/>
        <v>0</v>
      </c>
      <c r="K206" s="42">
        <v>0</v>
      </c>
      <c r="L206" s="35">
        <f t="shared" si="140"/>
        <v>0</v>
      </c>
      <c r="M206" s="35">
        <f t="shared" si="140"/>
        <v>0</v>
      </c>
      <c r="N206" s="97">
        <f t="shared" si="129"/>
        <v>0</v>
      </c>
      <c r="O206" s="35">
        <f t="shared" si="141"/>
        <v>0</v>
      </c>
      <c r="P206" s="35">
        <f t="shared" si="141"/>
        <v>0</v>
      </c>
      <c r="Q206" s="35">
        <f t="shared" si="141"/>
        <v>0</v>
      </c>
      <c r="R206" s="96">
        <f t="shared" si="154"/>
        <v>0</v>
      </c>
      <c r="S206" s="35">
        <f t="shared" si="158"/>
        <v>0</v>
      </c>
      <c r="T206" s="28">
        <f t="shared" si="155"/>
        <v>0</v>
      </c>
      <c r="U206" s="28">
        <f t="shared" si="156"/>
        <v>0</v>
      </c>
      <c r="V206" s="51">
        <v>0</v>
      </c>
      <c r="W206" s="51">
        <v>0</v>
      </c>
      <c r="X206" s="51">
        <v>0</v>
      </c>
      <c r="Y206" s="44">
        <f t="shared" si="135"/>
        <v>0</v>
      </c>
      <c r="Z206" s="35">
        <f t="shared" si="157"/>
        <v>0</v>
      </c>
      <c r="AA206" s="35">
        <f t="shared" si="159"/>
        <v>0</v>
      </c>
      <c r="AB206" s="42">
        <v>0</v>
      </c>
      <c r="AC206" s="35">
        <f t="shared" si="160"/>
        <v>0</v>
      </c>
      <c r="AD206" s="35">
        <f t="shared" si="142"/>
        <v>0</v>
      </c>
      <c r="AE206" s="35">
        <f t="shared" si="142"/>
        <v>0</v>
      </c>
      <c r="AF206" s="35">
        <f t="shared" si="142"/>
        <v>0</v>
      </c>
      <c r="AH206" s="35">
        <f t="shared" si="146"/>
        <v>0</v>
      </c>
      <c r="AI206" s="35">
        <f t="shared" si="146"/>
        <v>0</v>
      </c>
      <c r="AJ206" s="35">
        <f t="shared" si="146"/>
        <v>0</v>
      </c>
      <c r="AK206" s="35">
        <f t="shared" si="146"/>
        <v>0</v>
      </c>
      <c r="AL206" s="35">
        <f t="shared" si="146"/>
        <v>0</v>
      </c>
      <c r="AM206" s="35">
        <f t="shared" si="146"/>
        <v>0</v>
      </c>
      <c r="AN206" s="35">
        <f t="shared" si="146"/>
        <v>0</v>
      </c>
      <c r="AO206" s="35">
        <f t="shared" si="146"/>
        <v>0</v>
      </c>
      <c r="AP206" s="35">
        <f t="shared" si="146"/>
        <v>0</v>
      </c>
      <c r="AQ206" s="35">
        <f t="shared" si="146"/>
        <v>0</v>
      </c>
      <c r="AR206" s="35">
        <f t="shared" si="147"/>
        <v>0</v>
      </c>
      <c r="AS206" s="35">
        <f t="shared" si="147"/>
        <v>0</v>
      </c>
      <c r="AT206" s="35">
        <f t="shared" si="147"/>
        <v>0</v>
      </c>
      <c r="AU206" s="35">
        <f t="shared" si="147"/>
        <v>0</v>
      </c>
      <c r="AV206" s="35">
        <f t="shared" si="147"/>
        <v>0</v>
      </c>
      <c r="AW206" s="35">
        <f t="shared" si="147"/>
        <v>0</v>
      </c>
      <c r="AX206" s="35">
        <f t="shared" si="147"/>
        <v>0</v>
      </c>
      <c r="AY206" s="35">
        <f t="shared" si="147"/>
        <v>0</v>
      </c>
      <c r="BA206" s="35">
        <f t="shared" si="148"/>
        <v>0</v>
      </c>
      <c r="BB206" s="35">
        <f t="shared" si="148"/>
        <v>0</v>
      </c>
      <c r="BC206" s="35">
        <f t="shared" si="148"/>
        <v>0</v>
      </c>
      <c r="BD206" s="35">
        <f t="shared" si="148"/>
        <v>0</v>
      </c>
      <c r="BE206" s="35">
        <f t="shared" si="148"/>
        <v>0</v>
      </c>
      <c r="BF206" s="35">
        <f t="shared" si="148"/>
        <v>0</v>
      </c>
      <c r="BH206" s="47">
        <f t="shared" si="136"/>
        <v>0</v>
      </c>
      <c r="BI206" s="6"/>
    </row>
    <row r="207" ht="15" spans="1:61">
      <c r="A207" s="45" t="s">
        <v>10872</v>
      </c>
      <c r="B207" s="33">
        <f t="shared" si="149"/>
        <v>0</v>
      </c>
      <c r="C207" s="41" t="s">
        <v>10873</v>
      </c>
      <c r="D207" s="96">
        <f t="shared" si="150"/>
        <v>0</v>
      </c>
      <c r="E207" s="35">
        <f t="shared" si="151"/>
        <v>0</v>
      </c>
      <c r="F207" s="46">
        <f t="shared" si="152"/>
        <v>0</v>
      </c>
      <c r="G207" s="107">
        <f t="shared" si="153"/>
        <v>0</v>
      </c>
      <c r="H207" s="97">
        <f t="shared" si="125"/>
        <v>0</v>
      </c>
      <c r="I207" s="97">
        <f t="shared" si="126"/>
        <v>0</v>
      </c>
      <c r="J207" s="97">
        <f t="shared" si="127"/>
        <v>0</v>
      </c>
      <c r="K207" s="38">
        <v>0</v>
      </c>
      <c r="L207" s="35">
        <f t="shared" si="140"/>
        <v>0</v>
      </c>
      <c r="M207" s="35">
        <f t="shared" si="140"/>
        <v>0</v>
      </c>
      <c r="N207" s="97">
        <f t="shared" si="129"/>
        <v>0</v>
      </c>
      <c r="O207" s="35">
        <f t="shared" si="141"/>
        <v>0</v>
      </c>
      <c r="P207" s="35">
        <f t="shared" si="141"/>
        <v>0</v>
      </c>
      <c r="Q207" s="35">
        <f t="shared" si="141"/>
        <v>0</v>
      </c>
      <c r="R207" s="96">
        <f t="shared" si="154"/>
        <v>0</v>
      </c>
      <c r="S207" s="35">
        <f t="shared" si="158"/>
        <v>0</v>
      </c>
      <c r="T207" s="28">
        <f t="shared" si="155"/>
        <v>0</v>
      </c>
      <c r="U207" s="28">
        <f t="shared" si="156"/>
        <v>0</v>
      </c>
      <c r="V207" s="51">
        <v>0</v>
      </c>
      <c r="W207" s="51">
        <v>0</v>
      </c>
      <c r="X207" s="51">
        <v>0</v>
      </c>
      <c r="Y207" s="44">
        <f t="shared" si="135"/>
        <v>0</v>
      </c>
      <c r="Z207" s="35">
        <f t="shared" si="157"/>
        <v>0</v>
      </c>
      <c r="AA207" s="35">
        <f t="shared" si="159"/>
        <v>0</v>
      </c>
      <c r="AB207" s="42">
        <v>0</v>
      </c>
      <c r="AC207" s="35">
        <f t="shared" si="160"/>
        <v>0</v>
      </c>
      <c r="AD207" s="35">
        <f t="shared" si="142"/>
        <v>0</v>
      </c>
      <c r="AE207" s="35">
        <f t="shared" si="142"/>
        <v>0</v>
      </c>
      <c r="AF207" s="35">
        <f t="shared" si="142"/>
        <v>0</v>
      </c>
      <c r="AH207" s="35">
        <f t="shared" si="146"/>
        <v>0</v>
      </c>
      <c r="AI207" s="35">
        <f t="shared" si="146"/>
        <v>0</v>
      </c>
      <c r="AJ207" s="35">
        <f t="shared" si="146"/>
        <v>0</v>
      </c>
      <c r="AK207" s="35">
        <f t="shared" si="146"/>
        <v>0</v>
      </c>
      <c r="AL207" s="35">
        <f t="shared" si="146"/>
        <v>0</v>
      </c>
      <c r="AM207" s="35">
        <f t="shared" si="146"/>
        <v>0</v>
      </c>
      <c r="AN207" s="35">
        <f t="shared" si="146"/>
        <v>0</v>
      </c>
      <c r="AO207" s="35">
        <f t="shared" si="146"/>
        <v>0</v>
      </c>
      <c r="AP207" s="35">
        <f t="shared" si="146"/>
        <v>0</v>
      </c>
      <c r="AQ207" s="35">
        <f t="shared" si="146"/>
        <v>0</v>
      </c>
      <c r="AR207" s="35">
        <f t="shared" si="147"/>
        <v>0</v>
      </c>
      <c r="AS207" s="35">
        <f t="shared" si="147"/>
        <v>0</v>
      </c>
      <c r="AT207" s="35">
        <f t="shared" si="147"/>
        <v>0</v>
      </c>
      <c r="AU207" s="35">
        <f t="shared" si="147"/>
        <v>0</v>
      </c>
      <c r="AV207" s="35">
        <f t="shared" si="147"/>
        <v>0</v>
      </c>
      <c r="AW207" s="35">
        <f t="shared" si="147"/>
        <v>0</v>
      </c>
      <c r="AX207" s="35">
        <f t="shared" si="147"/>
        <v>0</v>
      </c>
      <c r="AY207" s="35">
        <f t="shared" si="147"/>
        <v>0</v>
      </c>
      <c r="BA207" s="35">
        <f t="shared" si="148"/>
        <v>0</v>
      </c>
      <c r="BB207" s="35">
        <f t="shared" si="148"/>
        <v>0</v>
      </c>
      <c r="BC207" s="35">
        <f t="shared" si="148"/>
        <v>0</v>
      </c>
      <c r="BD207" s="35">
        <f t="shared" si="148"/>
        <v>0</v>
      </c>
      <c r="BE207" s="35">
        <f t="shared" si="148"/>
        <v>0</v>
      </c>
      <c r="BF207" s="35">
        <f t="shared" si="148"/>
        <v>0</v>
      </c>
      <c r="BH207" s="47">
        <f t="shared" si="136"/>
        <v>0</v>
      </c>
      <c r="BI207" s="6"/>
    </row>
    <row r="208" ht="15" spans="1:61">
      <c r="A208" s="45" t="s">
        <v>10874</v>
      </c>
      <c r="B208" s="33">
        <f t="shared" si="149"/>
        <v>0</v>
      </c>
      <c r="C208" s="41" t="s">
        <v>10875</v>
      </c>
      <c r="D208" s="96">
        <f t="shared" si="150"/>
        <v>0</v>
      </c>
      <c r="E208" s="35">
        <f t="shared" si="151"/>
        <v>0</v>
      </c>
      <c r="F208" s="46">
        <f t="shared" si="152"/>
        <v>0</v>
      </c>
      <c r="G208" s="107">
        <f t="shared" si="153"/>
        <v>0</v>
      </c>
      <c r="H208" s="97">
        <f t="shared" si="125"/>
        <v>0</v>
      </c>
      <c r="I208" s="97">
        <f t="shared" si="126"/>
        <v>0</v>
      </c>
      <c r="J208" s="97">
        <f t="shared" si="127"/>
        <v>0</v>
      </c>
      <c r="K208" s="42">
        <v>0</v>
      </c>
      <c r="L208" s="35">
        <f t="shared" ref="L208:M227" si="161">SUMPRODUCT(L$374:L$599*(LEFT($A$374:$A$599,LEN($A208))=$A208))</f>
        <v>0</v>
      </c>
      <c r="M208" s="35">
        <f t="shared" si="161"/>
        <v>0</v>
      </c>
      <c r="N208" s="97">
        <f t="shared" si="129"/>
        <v>0</v>
      </c>
      <c r="O208" s="35">
        <f t="shared" ref="O208:Q227" si="162">SUMPRODUCT(O$374:O$599*(LEFT($A$374:$A$599,LEN($A208))=$A208))</f>
        <v>0</v>
      </c>
      <c r="P208" s="35">
        <f t="shared" si="162"/>
        <v>0</v>
      </c>
      <c r="Q208" s="35">
        <f t="shared" si="162"/>
        <v>0</v>
      </c>
      <c r="R208" s="96">
        <f t="shared" si="154"/>
        <v>0</v>
      </c>
      <c r="S208" s="35">
        <f t="shared" si="158"/>
        <v>0</v>
      </c>
      <c r="T208" s="28">
        <f t="shared" si="155"/>
        <v>0</v>
      </c>
      <c r="U208" s="28">
        <f t="shared" si="156"/>
        <v>0</v>
      </c>
      <c r="V208" s="51">
        <v>0</v>
      </c>
      <c r="W208" s="51">
        <v>0</v>
      </c>
      <c r="X208" s="51">
        <v>0</v>
      </c>
      <c r="Y208" s="44">
        <f t="shared" si="135"/>
        <v>0</v>
      </c>
      <c r="Z208" s="35">
        <f t="shared" si="157"/>
        <v>0</v>
      </c>
      <c r="AA208" s="35">
        <f t="shared" si="159"/>
        <v>0</v>
      </c>
      <c r="AB208" s="42">
        <v>0</v>
      </c>
      <c r="AC208" s="35">
        <f t="shared" si="160"/>
        <v>0</v>
      </c>
      <c r="AD208" s="35">
        <f t="shared" ref="AD208:AF227" si="163">SUMPRODUCT(AD$374:AD$599*(LEFT($A$374:$A$599,LEN($A208))=$A208))</f>
        <v>0</v>
      </c>
      <c r="AE208" s="35">
        <f t="shared" si="163"/>
        <v>0</v>
      </c>
      <c r="AF208" s="35">
        <f t="shared" si="163"/>
        <v>0</v>
      </c>
      <c r="AH208" s="35">
        <f t="shared" ref="AH208:AQ217" si="164">SUMPRODUCT(AH$374:AH$599*(LEFT($A$374:$A$599,LEN($A208))=$A208))</f>
        <v>0</v>
      </c>
      <c r="AI208" s="35">
        <f t="shared" si="164"/>
        <v>0</v>
      </c>
      <c r="AJ208" s="35">
        <f t="shared" si="164"/>
        <v>0</v>
      </c>
      <c r="AK208" s="35">
        <f t="shared" si="164"/>
        <v>0</v>
      </c>
      <c r="AL208" s="35">
        <f t="shared" si="164"/>
        <v>0</v>
      </c>
      <c r="AM208" s="35">
        <f t="shared" si="164"/>
        <v>0</v>
      </c>
      <c r="AN208" s="35">
        <f t="shared" si="164"/>
        <v>0</v>
      </c>
      <c r="AO208" s="35">
        <f t="shared" si="164"/>
        <v>0</v>
      </c>
      <c r="AP208" s="35">
        <f t="shared" si="164"/>
        <v>0</v>
      </c>
      <c r="AQ208" s="35">
        <f t="shared" si="164"/>
        <v>0</v>
      </c>
      <c r="AR208" s="35">
        <f t="shared" ref="AR208:AY217" si="165">SUMPRODUCT(AR$374:AR$599*(LEFT($A$374:$A$599,LEN($A208))=$A208))</f>
        <v>0</v>
      </c>
      <c r="AS208" s="35">
        <f t="shared" si="165"/>
        <v>0</v>
      </c>
      <c r="AT208" s="35">
        <f t="shared" si="165"/>
        <v>0</v>
      </c>
      <c r="AU208" s="35">
        <f t="shared" si="165"/>
        <v>0</v>
      </c>
      <c r="AV208" s="35">
        <f t="shared" si="165"/>
        <v>0</v>
      </c>
      <c r="AW208" s="35">
        <f t="shared" si="165"/>
        <v>0</v>
      </c>
      <c r="AX208" s="35">
        <f t="shared" si="165"/>
        <v>0</v>
      </c>
      <c r="AY208" s="35">
        <f t="shared" si="165"/>
        <v>0</v>
      </c>
      <c r="BA208" s="35">
        <f t="shared" ref="BA208:BF217" si="166">SUMPRODUCT(BA$374:BA$599*(LEFT($A$374:$A$599,LEN($A208))=$A208))</f>
        <v>0</v>
      </c>
      <c r="BB208" s="35">
        <f t="shared" si="166"/>
        <v>0</v>
      </c>
      <c r="BC208" s="35">
        <f t="shared" si="166"/>
        <v>0</v>
      </c>
      <c r="BD208" s="35">
        <f t="shared" si="166"/>
        <v>0</v>
      </c>
      <c r="BE208" s="35">
        <f t="shared" si="166"/>
        <v>0</v>
      </c>
      <c r="BF208" s="35">
        <f t="shared" si="166"/>
        <v>0</v>
      </c>
      <c r="BH208" s="47">
        <f t="shared" si="136"/>
        <v>0</v>
      </c>
      <c r="BI208" s="18"/>
    </row>
    <row r="209" ht="15" spans="1:61">
      <c r="A209" s="45" t="s">
        <v>10876</v>
      </c>
      <c r="B209" s="33">
        <f t="shared" si="149"/>
        <v>0</v>
      </c>
      <c r="C209" s="41" t="s">
        <v>10877</v>
      </c>
      <c r="D209" s="96">
        <f t="shared" si="150"/>
        <v>0</v>
      </c>
      <c r="E209" s="35">
        <f t="shared" si="151"/>
        <v>0</v>
      </c>
      <c r="F209" s="46">
        <f t="shared" si="152"/>
        <v>0</v>
      </c>
      <c r="G209" s="107">
        <f t="shared" si="153"/>
        <v>0</v>
      </c>
      <c r="H209" s="97">
        <f t="shared" si="125"/>
        <v>0</v>
      </c>
      <c r="I209" s="97">
        <f t="shared" si="126"/>
        <v>0</v>
      </c>
      <c r="J209" s="97">
        <f t="shared" si="127"/>
        <v>0</v>
      </c>
      <c r="K209" s="42">
        <v>0</v>
      </c>
      <c r="L209" s="35">
        <f t="shared" si="161"/>
        <v>0</v>
      </c>
      <c r="M209" s="35">
        <f t="shared" si="161"/>
        <v>0</v>
      </c>
      <c r="N209" s="97">
        <f t="shared" si="129"/>
        <v>0</v>
      </c>
      <c r="O209" s="35">
        <f t="shared" si="162"/>
        <v>0</v>
      </c>
      <c r="P209" s="35">
        <f t="shared" si="162"/>
        <v>0</v>
      </c>
      <c r="Q209" s="35">
        <f t="shared" si="162"/>
        <v>0</v>
      </c>
      <c r="R209" s="96">
        <f t="shared" si="154"/>
        <v>0</v>
      </c>
      <c r="S209" s="35">
        <f t="shared" si="158"/>
        <v>0</v>
      </c>
      <c r="T209" s="28">
        <f t="shared" si="155"/>
        <v>0</v>
      </c>
      <c r="U209" s="28">
        <f t="shared" si="156"/>
        <v>0</v>
      </c>
      <c r="V209" s="51">
        <v>0</v>
      </c>
      <c r="W209" s="51">
        <v>0</v>
      </c>
      <c r="X209" s="51">
        <v>0</v>
      </c>
      <c r="Y209" s="44">
        <f t="shared" si="135"/>
        <v>0</v>
      </c>
      <c r="Z209" s="35">
        <f t="shared" si="157"/>
        <v>0</v>
      </c>
      <c r="AA209" s="35">
        <f t="shared" si="159"/>
        <v>0</v>
      </c>
      <c r="AB209" s="42">
        <v>0</v>
      </c>
      <c r="AC209" s="35">
        <f t="shared" si="160"/>
        <v>0</v>
      </c>
      <c r="AD209" s="35">
        <f t="shared" si="163"/>
        <v>0</v>
      </c>
      <c r="AE209" s="35">
        <f t="shared" si="163"/>
        <v>0</v>
      </c>
      <c r="AF209" s="35">
        <f t="shared" si="163"/>
        <v>0</v>
      </c>
      <c r="AH209" s="35">
        <f t="shared" si="164"/>
        <v>0</v>
      </c>
      <c r="AI209" s="35">
        <f t="shared" si="164"/>
        <v>0</v>
      </c>
      <c r="AJ209" s="35">
        <f t="shared" si="164"/>
        <v>0</v>
      </c>
      <c r="AK209" s="35">
        <f t="shared" si="164"/>
        <v>0</v>
      </c>
      <c r="AL209" s="35">
        <f t="shared" si="164"/>
        <v>0</v>
      </c>
      <c r="AM209" s="35">
        <f t="shared" si="164"/>
        <v>0</v>
      </c>
      <c r="AN209" s="35">
        <f t="shared" si="164"/>
        <v>0</v>
      </c>
      <c r="AO209" s="35">
        <f t="shared" si="164"/>
        <v>0</v>
      </c>
      <c r="AP209" s="35">
        <f t="shared" si="164"/>
        <v>0</v>
      </c>
      <c r="AQ209" s="35">
        <f t="shared" si="164"/>
        <v>0</v>
      </c>
      <c r="AR209" s="35">
        <f t="shared" si="165"/>
        <v>0</v>
      </c>
      <c r="AS209" s="35">
        <f t="shared" si="165"/>
        <v>0</v>
      </c>
      <c r="AT209" s="35">
        <f t="shared" si="165"/>
        <v>0</v>
      </c>
      <c r="AU209" s="35">
        <f t="shared" si="165"/>
        <v>0</v>
      </c>
      <c r="AV209" s="35">
        <f t="shared" si="165"/>
        <v>0</v>
      </c>
      <c r="AW209" s="35">
        <f t="shared" si="165"/>
        <v>0</v>
      </c>
      <c r="AX209" s="35">
        <f t="shared" si="165"/>
        <v>0</v>
      </c>
      <c r="AY209" s="35">
        <f t="shared" si="165"/>
        <v>0</v>
      </c>
      <c r="BA209" s="35">
        <f t="shared" si="166"/>
        <v>0</v>
      </c>
      <c r="BB209" s="35">
        <f t="shared" si="166"/>
        <v>0</v>
      </c>
      <c r="BC209" s="35">
        <f t="shared" si="166"/>
        <v>0</v>
      </c>
      <c r="BD209" s="35">
        <f t="shared" si="166"/>
        <v>0</v>
      </c>
      <c r="BE209" s="35">
        <f t="shared" si="166"/>
        <v>0</v>
      </c>
      <c r="BF209" s="35">
        <f t="shared" si="166"/>
        <v>0</v>
      </c>
      <c r="BH209" s="47">
        <f t="shared" si="136"/>
        <v>0</v>
      </c>
      <c r="BI209" s="18"/>
    </row>
    <row r="210" ht="15" spans="1:61">
      <c r="A210" s="45" t="s">
        <v>10878</v>
      </c>
      <c r="B210" s="33">
        <f t="shared" si="149"/>
        <v>0</v>
      </c>
      <c r="C210" s="41" t="s">
        <v>10879</v>
      </c>
      <c r="D210" s="96">
        <f t="shared" si="150"/>
        <v>0</v>
      </c>
      <c r="E210" s="35">
        <f t="shared" si="151"/>
        <v>0</v>
      </c>
      <c r="F210" s="46">
        <f t="shared" si="152"/>
        <v>0</v>
      </c>
      <c r="G210" s="107">
        <f t="shared" si="153"/>
        <v>0</v>
      </c>
      <c r="H210" s="97">
        <f t="shared" si="125"/>
        <v>0</v>
      </c>
      <c r="I210" s="97">
        <f t="shared" si="126"/>
        <v>0</v>
      </c>
      <c r="J210" s="97">
        <f t="shared" si="127"/>
        <v>0</v>
      </c>
      <c r="K210" s="42">
        <v>0</v>
      </c>
      <c r="L210" s="35">
        <f t="shared" si="161"/>
        <v>0</v>
      </c>
      <c r="M210" s="35">
        <f t="shared" si="161"/>
        <v>0</v>
      </c>
      <c r="N210" s="97">
        <f t="shared" si="129"/>
        <v>0</v>
      </c>
      <c r="O210" s="35">
        <f t="shared" si="162"/>
        <v>0</v>
      </c>
      <c r="P210" s="35">
        <f t="shared" si="162"/>
        <v>0</v>
      </c>
      <c r="Q210" s="35">
        <f t="shared" si="162"/>
        <v>0</v>
      </c>
      <c r="R210" s="96">
        <f t="shared" si="154"/>
        <v>0</v>
      </c>
      <c r="S210" s="35">
        <f t="shared" si="158"/>
        <v>0</v>
      </c>
      <c r="T210" s="28">
        <f t="shared" si="155"/>
        <v>0</v>
      </c>
      <c r="U210" s="28">
        <f t="shared" si="156"/>
        <v>0</v>
      </c>
      <c r="V210" s="51">
        <v>0</v>
      </c>
      <c r="W210" s="51">
        <v>0</v>
      </c>
      <c r="X210" s="51">
        <v>0</v>
      </c>
      <c r="Y210" s="44">
        <f t="shared" si="135"/>
        <v>0</v>
      </c>
      <c r="Z210" s="35">
        <f t="shared" si="157"/>
        <v>0</v>
      </c>
      <c r="AA210" s="35">
        <f t="shared" si="159"/>
        <v>0</v>
      </c>
      <c r="AB210" s="42">
        <v>0</v>
      </c>
      <c r="AC210" s="35">
        <f t="shared" si="160"/>
        <v>0</v>
      </c>
      <c r="AD210" s="35">
        <f t="shared" si="163"/>
        <v>0</v>
      </c>
      <c r="AE210" s="35">
        <f t="shared" si="163"/>
        <v>0</v>
      </c>
      <c r="AF210" s="35">
        <f t="shared" si="163"/>
        <v>0</v>
      </c>
      <c r="AH210" s="35">
        <f t="shared" si="164"/>
        <v>0</v>
      </c>
      <c r="AI210" s="35">
        <f t="shared" si="164"/>
        <v>0</v>
      </c>
      <c r="AJ210" s="35">
        <f t="shared" si="164"/>
        <v>0</v>
      </c>
      <c r="AK210" s="35">
        <f t="shared" si="164"/>
        <v>0</v>
      </c>
      <c r="AL210" s="35">
        <f t="shared" si="164"/>
        <v>0</v>
      </c>
      <c r="AM210" s="35">
        <f t="shared" si="164"/>
        <v>0</v>
      </c>
      <c r="AN210" s="35">
        <f t="shared" si="164"/>
        <v>0</v>
      </c>
      <c r="AO210" s="35">
        <f t="shared" si="164"/>
        <v>0</v>
      </c>
      <c r="AP210" s="35">
        <f t="shared" si="164"/>
        <v>0</v>
      </c>
      <c r="AQ210" s="35">
        <f t="shared" si="164"/>
        <v>0</v>
      </c>
      <c r="AR210" s="35">
        <f t="shared" si="165"/>
        <v>0</v>
      </c>
      <c r="AS210" s="35">
        <f t="shared" si="165"/>
        <v>0</v>
      </c>
      <c r="AT210" s="35">
        <f t="shared" si="165"/>
        <v>0</v>
      </c>
      <c r="AU210" s="35">
        <f t="shared" si="165"/>
        <v>0</v>
      </c>
      <c r="AV210" s="35">
        <f t="shared" si="165"/>
        <v>0</v>
      </c>
      <c r="AW210" s="35">
        <f t="shared" si="165"/>
        <v>0</v>
      </c>
      <c r="AX210" s="35">
        <f t="shared" si="165"/>
        <v>0</v>
      </c>
      <c r="AY210" s="35">
        <f t="shared" si="165"/>
        <v>0</v>
      </c>
      <c r="BA210" s="35">
        <f t="shared" si="166"/>
        <v>0</v>
      </c>
      <c r="BB210" s="35">
        <f t="shared" si="166"/>
        <v>0</v>
      </c>
      <c r="BC210" s="35">
        <f t="shared" si="166"/>
        <v>0</v>
      </c>
      <c r="BD210" s="35">
        <f t="shared" si="166"/>
        <v>0</v>
      </c>
      <c r="BE210" s="35">
        <f t="shared" si="166"/>
        <v>0</v>
      </c>
      <c r="BF210" s="35">
        <f t="shared" si="166"/>
        <v>0</v>
      </c>
      <c r="BH210" s="47">
        <f t="shared" si="136"/>
        <v>0</v>
      </c>
      <c r="BI210" s="6"/>
    </row>
    <row r="211" ht="15" spans="1:61">
      <c r="A211" s="45" t="s">
        <v>10880</v>
      </c>
      <c r="B211" s="33">
        <f t="shared" si="149"/>
        <v>0</v>
      </c>
      <c r="C211" s="41" t="s">
        <v>10881</v>
      </c>
      <c r="D211" s="96">
        <f t="shared" si="150"/>
        <v>0</v>
      </c>
      <c r="E211" s="35">
        <f t="shared" si="151"/>
        <v>0</v>
      </c>
      <c r="F211" s="46">
        <f t="shared" si="152"/>
        <v>0</v>
      </c>
      <c r="G211" s="107">
        <f t="shared" si="153"/>
        <v>0</v>
      </c>
      <c r="H211" s="97">
        <f t="shared" si="125"/>
        <v>0</v>
      </c>
      <c r="I211" s="97">
        <f t="shared" si="126"/>
        <v>0</v>
      </c>
      <c r="J211" s="97">
        <f t="shared" si="127"/>
        <v>0</v>
      </c>
      <c r="K211" s="42">
        <v>0</v>
      </c>
      <c r="L211" s="35">
        <f t="shared" si="161"/>
        <v>0</v>
      </c>
      <c r="M211" s="35">
        <f t="shared" si="161"/>
        <v>0</v>
      </c>
      <c r="N211" s="97">
        <f t="shared" si="129"/>
        <v>0</v>
      </c>
      <c r="O211" s="35">
        <f t="shared" si="162"/>
        <v>0</v>
      </c>
      <c r="P211" s="35">
        <f t="shared" si="162"/>
        <v>0</v>
      </c>
      <c r="Q211" s="35">
        <f t="shared" si="162"/>
        <v>0</v>
      </c>
      <c r="R211" s="96">
        <f t="shared" si="154"/>
        <v>0</v>
      </c>
      <c r="S211" s="35">
        <f t="shared" si="158"/>
        <v>0</v>
      </c>
      <c r="T211" s="28">
        <f t="shared" si="155"/>
        <v>0</v>
      </c>
      <c r="U211" s="28">
        <f t="shared" si="156"/>
        <v>0</v>
      </c>
      <c r="V211" s="51">
        <v>0</v>
      </c>
      <c r="W211" s="51">
        <v>0</v>
      </c>
      <c r="X211" s="51">
        <v>0</v>
      </c>
      <c r="Y211" s="44">
        <f t="shared" si="135"/>
        <v>0</v>
      </c>
      <c r="Z211" s="35">
        <f t="shared" si="157"/>
        <v>0</v>
      </c>
      <c r="AA211" s="35">
        <f t="shared" si="159"/>
        <v>0</v>
      </c>
      <c r="AB211" s="42">
        <v>0</v>
      </c>
      <c r="AC211" s="35">
        <f t="shared" si="160"/>
        <v>0</v>
      </c>
      <c r="AD211" s="35">
        <f t="shared" si="163"/>
        <v>0</v>
      </c>
      <c r="AE211" s="35">
        <f t="shared" si="163"/>
        <v>0</v>
      </c>
      <c r="AF211" s="35">
        <f t="shared" si="163"/>
        <v>0</v>
      </c>
      <c r="AH211" s="35">
        <f t="shared" si="164"/>
        <v>0</v>
      </c>
      <c r="AI211" s="35">
        <f t="shared" si="164"/>
        <v>0</v>
      </c>
      <c r="AJ211" s="35">
        <f t="shared" si="164"/>
        <v>0</v>
      </c>
      <c r="AK211" s="35">
        <f t="shared" si="164"/>
        <v>0</v>
      </c>
      <c r="AL211" s="35">
        <f t="shared" si="164"/>
        <v>0</v>
      </c>
      <c r="AM211" s="35">
        <f t="shared" si="164"/>
        <v>0</v>
      </c>
      <c r="AN211" s="35">
        <f t="shared" si="164"/>
        <v>0</v>
      </c>
      <c r="AO211" s="35">
        <f t="shared" si="164"/>
        <v>0</v>
      </c>
      <c r="AP211" s="35">
        <f t="shared" si="164"/>
        <v>0</v>
      </c>
      <c r="AQ211" s="35">
        <f t="shared" si="164"/>
        <v>0</v>
      </c>
      <c r="AR211" s="35">
        <f t="shared" si="165"/>
        <v>0</v>
      </c>
      <c r="AS211" s="35">
        <f t="shared" si="165"/>
        <v>0</v>
      </c>
      <c r="AT211" s="35">
        <f t="shared" si="165"/>
        <v>0</v>
      </c>
      <c r="AU211" s="35">
        <f t="shared" si="165"/>
        <v>0</v>
      </c>
      <c r="AV211" s="35">
        <f t="shared" si="165"/>
        <v>0</v>
      </c>
      <c r="AW211" s="35">
        <f t="shared" si="165"/>
        <v>0</v>
      </c>
      <c r="AX211" s="35">
        <f t="shared" si="165"/>
        <v>0</v>
      </c>
      <c r="AY211" s="35">
        <f t="shared" si="165"/>
        <v>0</v>
      </c>
      <c r="BA211" s="35">
        <f t="shared" si="166"/>
        <v>0</v>
      </c>
      <c r="BB211" s="35">
        <f t="shared" si="166"/>
        <v>0</v>
      </c>
      <c r="BC211" s="35">
        <f t="shared" si="166"/>
        <v>0</v>
      </c>
      <c r="BD211" s="35">
        <f t="shared" si="166"/>
        <v>0</v>
      </c>
      <c r="BE211" s="35">
        <f t="shared" si="166"/>
        <v>0</v>
      </c>
      <c r="BF211" s="35">
        <f t="shared" si="166"/>
        <v>0</v>
      </c>
      <c r="BH211" s="47">
        <f t="shared" si="136"/>
        <v>0</v>
      </c>
      <c r="BI211" s="6"/>
    </row>
    <row r="212" ht="15" spans="1:61">
      <c r="A212" s="45" t="s">
        <v>10882</v>
      </c>
      <c r="B212" s="33">
        <f t="shared" si="149"/>
        <v>0</v>
      </c>
      <c r="C212" s="41" t="s">
        <v>10883</v>
      </c>
      <c r="D212" s="96">
        <f t="shared" si="150"/>
        <v>0</v>
      </c>
      <c r="E212" s="35">
        <f t="shared" si="151"/>
        <v>0</v>
      </c>
      <c r="F212" s="46">
        <f t="shared" si="152"/>
        <v>0</v>
      </c>
      <c r="G212" s="107">
        <f t="shared" si="153"/>
        <v>0</v>
      </c>
      <c r="H212" s="97">
        <f t="shared" si="125"/>
        <v>0</v>
      </c>
      <c r="I212" s="97">
        <f t="shared" si="126"/>
        <v>0</v>
      </c>
      <c r="J212" s="97">
        <f t="shared" si="127"/>
        <v>0</v>
      </c>
      <c r="K212" s="42">
        <v>0</v>
      </c>
      <c r="L212" s="35">
        <f t="shared" si="161"/>
        <v>0</v>
      </c>
      <c r="M212" s="35">
        <f t="shared" si="161"/>
        <v>0</v>
      </c>
      <c r="N212" s="97">
        <f t="shared" si="129"/>
        <v>0</v>
      </c>
      <c r="O212" s="35">
        <f t="shared" si="162"/>
        <v>0</v>
      </c>
      <c r="P212" s="35">
        <f t="shared" si="162"/>
        <v>0</v>
      </c>
      <c r="Q212" s="35">
        <f t="shared" si="162"/>
        <v>0</v>
      </c>
      <c r="R212" s="96">
        <f t="shared" si="154"/>
        <v>0</v>
      </c>
      <c r="S212" s="35">
        <f t="shared" si="158"/>
        <v>0</v>
      </c>
      <c r="T212" s="28">
        <f t="shared" si="155"/>
        <v>0</v>
      </c>
      <c r="U212" s="28">
        <f t="shared" si="156"/>
        <v>0</v>
      </c>
      <c r="V212" s="51">
        <v>0</v>
      </c>
      <c r="W212" s="51">
        <v>0</v>
      </c>
      <c r="X212" s="51">
        <v>0</v>
      </c>
      <c r="Y212" s="44">
        <f t="shared" si="135"/>
        <v>0</v>
      </c>
      <c r="Z212" s="35">
        <f t="shared" si="157"/>
        <v>0</v>
      </c>
      <c r="AA212" s="35">
        <f t="shared" si="159"/>
        <v>0</v>
      </c>
      <c r="AB212" s="42">
        <v>0</v>
      </c>
      <c r="AC212" s="35">
        <f t="shared" si="160"/>
        <v>0</v>
      </c>
      <c r="AD212" s="35">
        <f t="shared" si="163"/>
        <v>0</v>
      </c>
      <c r="AE212" s="35">
        <f t="shared" si="163"/>
        <v>0</v>
      </c>
      <c r="AF212" s="35">
        <f t="shared" si="163"/>
        <v>0</v>
      </c>
      <c r="AH212" s="35">
        <f t="shared" si="164"/>
        <v>0</v>
      </c>
      <c r="AI212" s="35">
        <f t="shared" si="164"/>
        <v>0</v>
      </c>
      <c r="AJ212" s="35">
        <f t="shared" si="164"/>
        <v>0</v>
      </c>
      <c r="AK212" s="35">
        <f t="shared" si="164"/>
        <v>0</v>
      </c>
      <c r="AL212" s="35">
        <f t="shared" si="164"/>
        <v>0</v>
      </c>
      <c r="AM212" s="35">
        <f t="shared" si="164"/>
        <v>0</v>
      </c>
      <c r="AN212" s="35">
        <f t="shared" si="164"/>
        <v>0</v>
      </c>
      <c r="AO212" s="35">
        <f t="shared" si="164"/>
        <v>0</v>
      </c>
      <c r="AP212" s="35">
        <f t="shared" si="164"/>
        <v>0</v>
      </c>
      <c r="AQ212" s="35">
        <f t="shared" si="164"/>
        <v>0</v>
      </c>
      <c r="AR212" s="35">
        <f t="shared" si="165"/>
        <v>0</v>
      </c>
      <c r="AS212" s="35">
        <f t="shared" si="165"/>
        <v>0</v>
      </c>
      <c r="AT212" s="35">
        <f t="shared" si="165"/>
        <v>0</v>
      </c>
      <c r="AU212" s="35">
        <f t="shared" si="165"/>
        <v>0</v>
      </c>
      <c r="AV212" s="35">
        <f t="shared" si="165"/>
        <v>0</v>
      </c>
      <c r="AW212" s="35">
        <f t="shared" si="165"/>
        <v>0</v>
      </c>
      <c r="AX212" s="35">
        <f t="shared" si="165"/>
        <v>0</v>
      </c>
      <c r="AY212" s="35">
        <f t="shared" si="165"/>
        <v>0</v>
      </c>
      <c r="BA212" s="35">
        <f t="shared" si="166"/>
        <v>0</v>
      </c>
      <c r="BB212" s="35">
        <f t="shared" si="166"/>
        <v>0</v>
      </c>
      <c r="BC212" s="35">
        <f t="shared" si="166"/>
        <v>0</v>
      </c>
      <c r="BD212" s="35">
        <f t="shared" si="166"/>
        <v>0</v>
      </c>
      <c r="BE212" s="35">
        <f t="shared" si="166"/>
        <v>0</v>
      </c>
      <c r="BF212" s="35">
        <f t="shared" si="166"/>
        <v>0</v>
      </c>
      <c r="BH212" s="47">
        <f t="shared" si="136"/>
        <v>0</v>
      </c>
      <c r="BI212" s="18"/>
    </row>
    <row r="213" ht="15" spans="1:61">
      <c r="A213" s="45" t="s">
        <v>10884</v>
      </c>
      <c r="B213" s="33">
        <f t="shared" si="149"/>
        <v>0</v>
      </c>
      <c r="C213" s="41" t="s">
        <v>10885</v>
      </c>
      <c r="D213" s="96">
        <f t="shared" si="150"/>
        <v>0</v>
      </c>
      <c r="E213" s="35">
        <f t="shared" si="151"/>
        <v>0</v>
      </c>
      <c r="F213" s="46">
        <f t="shared" si="152"/>
        <v>0</v>
      </c>
      <c r="G213" s="107">
        <f t="shared" si="153"/>
        <v>0</v>
      </c>
      <c r="H213" s="97">
        <f t="shared" si="125"/>
        <v>0</v>
      </c>
      <c r="I213" s="97">
        <f t="shared" si="126"/>
        <v>0</v>
      </c>
      <c r="J213" s="97">
        <f t="shared" si="127"/>
        <v>0</v>
      </c>
      <c r="K213" s="42">
        <v>0</v>
      </c>
      <c r="L213" s="35">
        <f t="shared" si="161"/>
        <v>0</v>
      </c>
      <c r="M213" s="35">
        <f t="shared" si="161"/>
        <v>0</v>
      </c>
      <c r="N213" s="97">
        <f t="shared" si="129"/>
        <v>0</v>
      </c>
      <c r="O213" s="35">
        <f t="shared" si="162"/>
        <v>0</v>
      </c>
      <c r="P213" s="35">
        <f t="shared" si="162"/>
        <v>0</v>
      </c>
      <c r="Q213" s="35">
        <f t="shared" si="162"/>
        <v>0</v>
      </c>
      <c r="R213" s="96">
        <f t="shared" si="154"/>
        <v>0</v>
      </c>
      <c r="S213" s="35">
        <f t="shared" si="158"/>
        <v>0</v>
      </c>
      <c r="T213" s="28">
        <f t="shared" si="155"/>
        <v>0</v>
      </c>
      <c r="U213" s="28">
        <f t="shared" si="156"/>
        <v>0</v>
      </c>
      <c r="V213" s="51">
        <v>0</v>
      </c>
      <c r="W213" s="51">
        <v>0</v>
      </c>
      <c r="X213" s="51">
        <v>0</v>
      </c>
      <c r="Y213" s="44">
        <f t="shared" si="135"/>
        <v>0</v>
      </c>
      <c r="Z213" s="35">
        <f t="shared" si="157"/>
        <v>0</v>
      </c>
      <c r="AA213" s="35">
        <f t="shared" si="159"/>
        <v>0</v>
      </c>
      <c r="AB213" s="42">
        <v>0</v>
      </c>
      <c r="AC213" s="35">
        <f t="shared" si="160"/>
        <v>0</v>
      </c>
      <c r="AD213" s="35">
        <f t="shared" si="163"/>
        <v>0</v>
      </c>
      <c r="AE213" s="35">
        <f t="shared" si="163"/>
        <v>0</v>
      </c>
      <c r="AF213" s="35">
        <f t="shared" si="163"/>
        <v>0</v>
      </c>
      <c r="AH213" s="35">
        <f t="shared" si="164"/>
        <v>0</v>
      </c>
      <c r="AI213" s="35">
        <f t="shared" si="164"/>
        <v>0</v>
      </c>
      <c r="AJ213" s="35">
        <f t="shared" si="164"/>
        <v>0</v>
      </c>
      <c r="AK213" s="35">
        <f t="shared" si="164"/>
        <v>0</v>
      </c>
      <c r="AL213" s="35">
        <f t="shared" si="164"/>
        <v>0</v>
      </c>
      <c r="AM213" s="35">
        <f t="shared" si="164"/>
        <v>0</v>
      </c>
      <c r="AN213" s="35">
        <f t="shared" si="164"/>
        <v>0</v>
      </c>
      <c r="AO213" s="35">
        <f t="shared" si="164"/>
        <v>0</v>
      </c>
      <c r="AP213" s="35">
        <f t="shared" si="164"/>
        <v>0</v>
      </c>
      <c r="AQ213" s="35">
        <f t="shared" si="164"/>
        <v>0</v>
      </c>
      <c r="AR213" s="35">
        <f t="shared" si="165"/>
        <v>0</v>
      </c>
      <c r="AS213" s="35">
        <f t="shared" si="165"/>
        <v>0</v>
      </c>
      <c r="AT213" s="35">
        <f t="shared" si="165"/>
        <v>0</v>
      </c>
      <c r="AU213" s="35">
        <f t="shared" si="165"/>
        <v>0</v>
      </c>
      <c r="AV213" s="35">
        <f t="shared" si="165"/>
        <v>0</v>
      </c>
      <c r="AW213" s="35">
        <f t="shared" si="165"/>
        <v>0</v>
      </c>
      <c r="AX213" s="35">
        <f t="shared" si="165"/>
        <v>0</v>
      </c>
      <c r="AY213" s="35">
        <f t="shared" si="165"/>
        <v>0</v>
      </c>
      <c r="BA213" s="35">
        <f t="shared" si="166"/>
        <v>0</v>
      </c>
      <c r="BB213" s="35">
        <f t="shared" si="166"/>
        <v>0</v>
      </c>
      <c r="BC213" s="35">
        <f t="shared" si="166"/>
        <v>0</v>
      </c>
      <c r="BD213" s="35">
        <f t="shared" si="166"/>
        <v>0</v>
      </c>
      <c r="BE213" s="35">
        <f t="shared" si="166"/>
        <v>0</v>
      </c>
      <c r="BF213" s="35">
        <f t="shared" si="166"/>
        <v>0</v>
      </c>
      <c r="BH213" s="47">
        <f t="shared" si="136"/>
        <v>0</v>
      </c>
      <c r="BI213" s="18"/>
    </row>
    <row r="214" ht="15" spans="1:61">
      <c r="A214" s="45" t="s">
        <v>10886</v>
      </c>
      <c r="B214" s="33">
        <f t="shared" si="149"/>
        <v>0</v>
      </c>
      <c r="C214" s="41" t="s">
        <v>10887</v>
      </c>
      <c r="D214" s="96">
        <f t="shared" si="150"/>
        <v>0</v>
      </c>
      <c r="E214" s="35">
        <f t="shared" si="151"/>
        <v>0</v>
      </c>
      <c r="F214" s="46">
        <f t="shared" si="152"/>
        <v>0</v>
      </c>
      <c r="G214" s="107">
        <f t="shared" si="153"/>
        <v>0</v>
      </c>
      <c r="H214" s="97">
        <f t="shared" si="125"/>
        <v>0</v>
      </c>
      <c r="I214" s="97">
        <f t="shared" si="126"/>
        <v>0</v>
      </c>
      <c r="J214" s="97">
        <f t="shared" si="127"/>
        <v>0</v>
      </c>
      <c r="K214" s="42">
        <v>0</v>
      </c>
      <c r="L214" s="35">
        <f t="shared" si="161"/>
        <v>0</v>
      </c>
      <c r="M214" s="35">
        <f t="shared" si="161"/>
        <v>0</v>
      </c>
      <c r="N214" s="97">
        <f t="shared" si="129"/>
        <v>0</v>
      </c>
      <c r="O214" s="35">
        <f t="shared" si="162"/>
        <v>0</v>
      </c>
      <c r="P214" s="35">
        <f t="shared" si="162"/>
        <v>0</v>
      </c>
      <c r="Q214" s="35">
        <f t="shared" si="162"/>
        <v>0</v>
      </c>
      <c r="R214" s="96">
        <f t="shared" si="154"/>
        <v>0</v>
      </c>
      <c r="S214" s="35">
        <f t="shared" si="158"/>
        <v>0</v>
      </c>
      <c r="T214" s="28">
        <f t="shared" si="155"/>
        <v>0</v>
      </c>
      <c r="U214" s="28">
        <f t="shared" si="156"/>
        <v>0</v>
      </c>
      <c r="V214" s="51">
        <v>0</v>
      </c>
      <c r="W214" s="51">
        <v>0</v>
      </c>
      <c r="X214" s="51">
        <v>0</v>
      </c>
      <c r="Y214" s="44">
        <f t="shared" si="135"/>
        <v>0</v>
      </c>
      <c r="Z214" s="35">
        <f t="shared" si="157"/>
        <v>0</v>
      </c>
      <c r="AA214" s="35">
        <f t="shared" si="159"/>
        <v>0</v>
      </c>
      <c r="AB214" s="42">
        <v>0</v>
      </c>
      <c r="AC214" s="35">
        <f t="shared" si="160"/>
        <v>0</v>
      </c>
      <c r="AD214" s="35">
        <f t="shared" si="163"/>
        <v>0</v>
      </c>
      <c r="AE214" s="35">
        <f t="shared" si="163"/>
        <v>0</v>
      </c>
      <c r="AF214" s="35">
        <f t="shared" si="163"/>
        <v>0</v>
      </c>
      <c r="AH214" s="35">
        <f t="shared" si="164"/>
        <v>0</v>
      </c>
      <c r="AI214" s="35">
        <f t="shared" si="164"/>
        <v>0</v>
      </c>
      <c r="AJ214" s="35">
        <f t="shared" si="164"/>
        <v>0</v>
      </c>
      <c r="AK214" s="35">
        <f t="shared" si="164"/>
        <v>0</v>
      </c>
      <c r="AL214" s="35">
        <f t="shared" si="164"/>
        <v>0</v>
      </c>
      <c r="AM214" s="35">
        <f t="shared" si="164"/>
        <v>0</v>
      </c>
      <c r="AN214" s="35">
        <f t="shared" si="164"/>
        <v>0</v>
      </c>
      <c r="AO214" s="35">
        <f t="shared" si="164"/>
        <v>0</v>
      </c>
      <c r="AP214" s="35">
        <f t="shared" si="164"/>
        <v>0</v>
      </c>
      <c r="AQ214" s="35">
        <f t="shared" si="164"/>
        <v>0</v>
      </c>
      <c r="AR214" s="35">
        <f t="shared" si="165"/>
        <v>0</v>
      </c>
      <c r="AS214" s="35">
        <f t="shared" si="165"/>
        <v>0</v>
      </c>
      <c r="AT214" s="35">
        <f t="shared" si="165"/>
        <v>0</v>
      </c>
      <c r="AU214" s="35">
        <f t="shared" si="165"/>
        <v>0</v>
      </c>
      <c r="AV214" s="35">
        <f t="shared" si="165"/>
        <v>0</v>
      </c>
      <c r="AW214" s="35">
        <f t="shared" si="165"/>
        <v>0</v>
      </c>
      <c r="AX214" s="35">
        <f t="shared" si="165"/>
        <v>0</v>
      </c>
      <c r="AY214" s="35">
        <f t="shared" si="165"/>
        <v>0</v>
      </c>
      <c r="BA214" s="35">
        <f t="shared" si="166"/>
        <v>0</v>
      </c>
      <c r="BB214" s="35">
        <f t="shared" si="166"/>
        <v>0</v>
      </c>
      <c r="BC214" s="35">
        <f t="shared" si="166"/>
        <v>0</v>
      </c>
      <c r="BD214" s="35">
        <f t="shared" si="166"/>
        <v>0</v>
      </c>
      <c r="BE214" s="35">
        <f t="shared" si="166"/>
        <v>0</v>
      </c>
      <c r="BF214" s="35">
        <f t="shared" si="166"/>
        <v>0</v>
      </c>
      <c r="BH214" s="47">
        <f t="shared" si="136"/>
        <v>0</v>
      </c>
      <c r="BI214" s="6"/>
    </row>
    <row r="215" ht="15" spans="1:61">
      <c r="A215" s="45" t="s">
        <v>10888</v>
      </c>
      <c r="B215" s="33">
        <f t="shared" si="149"/>
        <v>0</v>
      </c>
      <c r="C215" s="41" t="s">
        <v>10889</v>
      </c>
      <c r="D215" s="96">
        <f t="shared" si="150"/>
        <v>0</v>
      </c>
      <c r="E215" s="35">
        <f t="shared" si="151"/>
        <v>0</v>
      </c>
      <c r="F215" s="46">
        <f t="shared" si="152"/>
        <v>0</v>
      </c>
      <c r="G215" s="107">
        <f t="shared" si="153"/>
        <v>0</v>
      </c>
      <c r="H215" s="97">
        <f t="shared" si="125"/>
        <v>0</v>
      </c>
      <c r="I215" s="97">
        <f t="shared" si="126"/>
        <v>0</v>
      </c>
      <c r="J215" s="97">
        <f t="shared" si="127"/>
        <v>0</v>
      </c>
      <c r="K215" s="42">
        <v>0</v>
      </c>
      <c r="L215" s="35">
        <f t="shared" si="161"/>
        <v>0</v>
      </c>
      <c r="M215" s="35">
        <f t="shared" si="161"/>
        <v>0</v>
      </c>
      <c r="N215" s="97">
        <f t="shared" si="129"/>
        <v>0</v>
      </c>
      <c r="O215" s="35">
        <f t="shared" si="162"/>
        <v>0</v>
      </c>
      <c r="P215" s="35">
        <f t="shared" si="162"/>
        <v>0</v>
      </c>
      <c r="Q215" s="35">
        <f t="shared" si="162"/>
        <v>0</v>
      </c>
      <c r="R215" s="96">
        <f t="shared" si="154"/>
        <v>0</v>
      </c>
      <c r="S215" s="35">
        <f t="shared" si="158"/>
        <v>0</v>
      </c>
      <c r="T215" s="28">
        <f t="shared" si="155"/>
        <v>0</v>
      </c>
      <c r="U215" s="28">
        <f t="shared" si="156"/>
        <v>0</v>
      </c>
      <c r="V215" s="51">
        <v>0</v>
      </c>
      <c r="W215" s="51">
        <v>0</v>
      </c>
      <c r="X215" s="51">
        <v>0</v>
      </c>
      <c r="Y215" s="44">
        <f t="shared" si="135"/>
        <v>0</v>
      </c>
      <c r="Z215" s="35">
        <f t="shared" si="157"/>
        <v>0</v>
      </c>
      <c r="AA215" s="35">
        <f t="shared" si="159"/>
        <v>0</v>
      </c>
      <c r="AB215" s="42">
        <v>0</v>
      </c>
      <c r="AC215" s="35">
        <f t="shared" si="160"/>
        <v>0</v>
      </c>
      <c r="AD215" s="35">
        <f t="shared" si="163"/>
        <v>0</v>
      </c>
      <c r="AE215" s="35">
        <f t="shared" si="163"/>
        <v>0</v>
      </c>
      <c r="AF215" s="35">
        <f t="shared" si="163"/>
        <v>0</v>
      </c>
      <c r="AH215" s="35">
        <f t="shared" si="164"/>
        <v>0</v>
      </c>
      <c r="AI215" s="35">
        <f t="shared" si="164"/>
        <v>0</v>
      </c>
      <c r="AJ215" s="35">
        <f t="shared" si="164"/>
        <v>0</v>
      </c>
      <c r="AK215" s="35">
        <f t="shared" si="164"/>
        <v>0</v>
      </c>
      <c r="AL215" s="35">
        <f t="shared" si="164"/>
        <v>0</v>
      </c>
      <c r="AM215" s="35">
        <f t="shared" si="164"/>
        <v>0</v>
      </c>
      <c r="AN215" s="35">
        <f t="shared" si="164"/>
        <v>0</v>
      </c>
      <c r="AO215" s="35">
        <f t="shared" si="164"/>
        <v>0</v>
      </c>
      <c r="AP215" s="35">
        <f t="shared" si="164"/>
        <v>0</v>
      </c>
      <c r="AQ215" s="35">
        <f t="shared" si="164"/>
        <v>0</v>
      </c>
      <c r="AR215" s="35">
        <f t="shared" si="165"/>
        <v>0</v>
      </c>
      <c r="AS215" s="35">
        <f t="shared" si="165"/>
        <v>0</v>
      </c>
      <c r="AT215" s="35">
        <f t="shared" si="165"/>
        <v>0</v>
      </c>
      <c r="AU215" s="35">
        <f t="shared" si="165"/>
        <v>0</v>
      </c>
      <c r="AV215" s="35">
        <f t="shared" si="165"/>
        <v>0</v>
      </c>
      <c r="AW215" s="35">
        <f t="shared" si="165"/>
        <v>0</v>
      </c>
      <c r="AX215" s="35">
        <f t="shared" si="165"/>
        <v>0</v>
      </c>
      <c r="AY215" s="35">
        <f t="shared" si="165"/>
        <v>0</v>
      </c>
      <c r="BA215" s="35">
        <f t="shared" si="166"/>
        <v>0</v>
      </c>
      <c r="BB215" s="35">
        <f t="shared" si="166"/>
        <v>0</v>
      </c>
      <c r="BC215" s="35">
        <f t="shared" si="166"/>
        <v>0</v>
      </c>
      <c r="BD215" s="35">
        <f t="shared" si="166"/>
        <v>0</v>
      </c>
      <c r="BE215" s="35">
        <f t="shared" si="166"/>
        <v>0</v>
      </c>
      <c r="BF215" s="35">
        <f t="shared" si="166"/>
        <v>0</v>
      </c>
      <c r="BH215" s="47">
        <f t="shared" si="136"/>
        <v>0</v>
      </c>
      <c r="BI215" s="6"/>
    </row>
    <row r="216" ht="15" spans="1:61">
      <c r="A216" s="45" t="s">
        <v>10890</v>
      </c>
      <c r="B216" s="33">
        <f t="shared" si="149"/>
        <v>0</v>
      </c>
      <c r="C216" s="41" t="s">
        <v>10891</v>
      </c>
      <c r="D216" s="96">
        <f t="shared" si="150"/>
        <v>0</v>
      </c>
      <c r="E216" s="35">
        <f t="shared" si="151"/>
        <v>0</v>
      </c>
      <c r="F216" s="46">
        <f t="shared" si="152"/>
        <v>0</v>
      </c>
      <c r="G216" s="107">
        <f t="shared" si="153"/>
        <v>0</v>
      </c>
      <c r="H216" s="97">
        <f t="shared" si="125"/>
        <v>0</v>
      </c>
      <c r="I216" s="97">
        <f t="shared" si="126"/>
        <v>0</v>
      </c>
      <c r="J216" s="97">
        <f t="shared" si="127"/>
        <v>0</v>
      </c>
      <c r="K216" s="42">
        <v>0</v>
      </c>
      <c r="L216" s="35">
        <f t="shared" si="161"/>
        <v>0</v>
      </c>
      <c r="M216" s="35">
        <f t="shared" si="161"/>
        <v>0</v>
      </c>
      <c r="N216" s="97">
        <f t="shared" si="129"/>
        <v>0</v>
      </c>
      <c r="O216" s="35">
        <f t="shared" si="162"/>
        <v>0</v>
      </c>
      <c r="P216" s="35">
        <f t="shared" si="162"/>
        <v>0</v>
      </c>
      <c r="Q216" s="35">
        <f t="shared" si="162"/>
        <v>0</v>
      </c>
      <c r="R216" s="96">
        <f t="shared" si="154"/>
        <v>0</v>
      </c>
      <c r="S216" s="35">
        <f t="shared" si="158"/>
        <v>0</v>
      </c>
      <c r="T216" s="28">
        <f t="shared" si="155"/>
        <v>0</v>
      </c>
      <c r="U216" s="28">
        <f t="shared" si="156"/>
        <v>0</v>
      </c>
      <c r="V216" s="51">
        <v>0</v>
      </c>
      <c r="W216" s="51">
        <v>0</v>
      </c>
      <c r="X216" s="51">
        <v>0</v>
      </c>
      <c r="Y216" s="44">
        <f t="shared" si="135"/>
        <v>0</v>
      </c>
      <c r="Z216" s="35">
        <f t="shared" si="157"/>
        <v>0</v>
      </c>
      <c r="AA216" s="35">
        <f t="shared" si="159"/>
        <v>0</v>
      </c>
      <c r="AB216" s="42">
        <v>0</v>
      </c>
      <c r="AC216" s="35">
        <f t="shared" si="160"/>
        <v>0</v>
      </c>
      <c r="AD216" s="35">
        <f t="shared" si="163"/>
        <v>0</v>
      </c>
      <c r="AE216" s="35">
        <f t="shared" si="163"/>
        <v>0</v>
      </c>
      <c r="AF216" s="35">
        <f t="shared" si="163"/>
        <v>0</v>
      </c>
      <c r="AH216" s="35">
        <f t="shared" si="164"/>
        <v>0</v>
      </c>
      <c r="AI216" s="35">
        <f t="shared" si="164"/>
        <v>0</v>
      </c>
      <c r="AJ216" s="35">
        <f t="shared" si="164"/>
        <v>0</v>
      </c>
      <c r="AK216" s="35">
        <f t="shared" si="164"/>
        <v>0</v>
      </c>
      <c r="AL216" s="35">
        <f t="shared" si="164"/>
        <v>0</v>
      </c>
      <c r="AM216" s="35">
        <f t="shared" si="164"/>
        <v>0</v>
      </c>
      <c r="AN216" s="35">
        <f t="shared" si="164"/>
        <v>0</v>
      </c>
      <c r="AO216" s="35">
        <f t="shared" si="164"/>
        <v>0</v>
      </c>
      <c r="AP216" s="35">
        <f t="shared" si="164"/>
        <v>0</v>
      </c>
      <c r="AQ216" s="35">
        <f t="shared" si="164"/>
        <v>0</v>
      </c>
      <c r="AR216" s="35">
        <f t="shared" si="165"/>
        <v>0</v>
      </c>
      <c r="AS216" s="35">
        <f t="shared" si="165"/>
        <v>0</v>
      </c>
      <c r="AT216" s="35">
        <f t="shared" si="165"/>
        <v>0</v>
      </c>
      <c r="AU216" s="35">
        <f t="shared" si="165"/>
        <v>0</v>
      </c>
      <c r="AV216" s="35">
        <f t="shared" si="165"/>
        <v>0</v>
      </c>
      <c r="AW216" s="35">
        <f t="shared" si="165"/>
        <v>0</v>
      </c>
      <c r="AX216" s="35">
        <f t="shared" si="165"/>
        <v>0</v>
      </c>
      <c r="AY216" s="35">
        <f t="shared" si="165"/>
        <v>0</v>
      </c>
      <c r="BA216" s="35">
        <f t="shared" si="166"/>
        <v>0</v>
      </c>
      <c r="BB216" s="35">
        <f t="shared" si="166"/>
        <v>0</v>
      </c>
      <c r="BC216" s="35">
        <f t="shared" si="166"/>
        <v>0</v>
      </c>
      <c r="BD216" s="35">
        <f t="shared" si="166"/>
        <v>0</v>
      </c>
      <c r="BE216" s="35">
        <f t="shared" si="166"/>
        <v>0</v>
      </c>
      <c r="BF216" s="35">
        <f t="shared" si="166"/>
        <v>0</v>
      </c>
      <c r="BH216" s="47">
        <f t="shared" si="136"/>
        <v>0</v>
      </c>
      <c r="BI216" s="18"/>
    </row>
    <row r="217" ht="15" spans="1:61">
      <c r="A217" s="45" t="s">
        <v>10892</v>
      </c>
      <c r="B217" s="33">
        <f t="shared" si="149"/>
        <v>0</v>
      </c>
      <c r="C217" s="41" t="s">
        <v>10893</v>
      </c>
      <c r="D217" s="96">
        <f t="shared" si="150"/>
        <v>0</v>
      </c>
      <c r="E217" s="35">
        <f t="shared" si="151"/>
        <v>0</v>
      </c>
      <c r="F217" s="46">
        <f t="shared" si="152"/>
        <v>0</v>
      </c>
      <c r="G217" s="107">
        <f t="shared" si="153"/>
        <v>0</v>
      </c>
      <c r="H217" s="97">
        <f t="shared" si="125"/>
        <v>0</v>
      </c>
      <c r="I217" s="97">
        <f t="shared" si="126"/>
        <v>0</v>
      </c>
      <c r="J217" s="97">
        <f t="shared" si="127"/>
        <v>0</v>
      </c>
      <c r="K217" s="42">
        <v>0</v>
      </c>
      <c r="L217" s="35">
        <f t="shared" si="161"/>
        <v>0</v>
      </c>
      <c r="M217" s="35">
        <f t="shared" si="161"/>
        <v>0</v>
      </c>
      <c r="N217" s="97">
        <f t="shared" si="129"/>
        <v>0</v>
      </c>
      <c r="O217" s="35">
        <f t="shared" si="162"/>
        <v>0</v>
      </c>
      <c r="P217" s="35">
        <f t="shared" si="162"/>
        <v>0</v>
      </c>
      <c r="Q217" s="35">
        <f t="shared" si="162"/>
        <v>0</v>
      </c>
      <c r="R217" s="96">
        <f t="shared" si="154"/>
        <v>0</v>
      </c>
      <c r="S217" s="35">
        <f t="shared" si="158"/>
        <v>0</v>
      </c>
      <c r="T217" s="28">
        <f t="shared" si="155"/>
        <v>0</v>
      </c>
      <c r="U217" s="28">
        <f t="shared" si="156"/>
        <v>0</v>
      </c>
      <c r="V217" s="51">
        <v>0</v>
      </c>
      <c r="W217" s="51">
        <v>0</v>
      </c>
      <c r="X217" s="51">
        <v>0</v>
      </c>
      <c r="Y217" s="44">
        <f t="shared" si="135"/>
        <v>0</v>
      </c>
      <c r="Z217" s="35">
        <f t="shared" si="157"/>
        <v>0</v>
      </c>
      <c r="AA217" s="35">
        <f t="shared" si="159"/>
        <v>0</v>
      </c>
      <c r="AB217" s="42">
        <v>0</v>
      </c>
      <c r="AC217" s="35">
        <f t="shared" si="160"/>
        <v>0</v>
      </c>
      <c r="AD217" s="35">
        <f t="shared" si="163"/>
        <v>0</v>
      </c>
      <c r="AE217" s="35">
        <f t="shared" si="163"/>
        <v>0</v>
      </c>
      <c r="AF217" s="35">
        <f t="shared" si="163"/>
        <v>0</v>
      </c>
      <c r="AH217" s="35">
        <f t="shared" si="164"/>
        <v>0</v>
      </c>
      <c r="AI217" s="35">
        <f t="shared" si="164"/>
        <v>0</v>
      </c>
      <c r="AJ217" s="35">
        <f t="shared" si="164"/>
        <v>0</v>
      </c>
      <c r="AK217" s="35">
        <f t="shared" si="164"/>
        <v>0</v>
      </c>
      <c r="AL217" s="35">
        <f t="shared" si="164"/>
        <v>0</v>
      </c>
      <c r="AM217" s="35">
        <f t="shared" si="164"/>
        <v>0</v>
      </c>
      <c r="AN217" s="35">
        <f t="shared" si="164"/>
        <v>0</v>
      </c>
      <c r="AO217" s="35">
        <f t="shared" si="164"/>
        <v>0</v>
      </c>
      <c r="AP217" s="35">
        <f t="shared" si="164"/>
        <v>0</v>
      </c>
      <c r="AQ217" s="35">
        <f t="shared" si="164"/>
        <v>0</v>
      </c>
      <c r="AR217" s="35">
        <f t="shared" si="165"/>
        <v>0</v>
      </c>
      <c r="AS217" s="35">
        <f t="shared" si="165"/>
        <v>0</v>
      </c>
      <c r="AT217" s="35">
        <f t="shared" si="165"/>
        <v>0</v>
      </c>
      <c r="AU217" s="35">
        <f t="shared" si="165"/>
        <v>0</v>
      </c>
      <c r="AV217" s="35">
        <f t="shared" si="165"/>
        <v>0</v>
      </c>
      <c r="AW217" s="35">
        <f t="shared" si="165"/>
        <v>0</v>
      </c>
      <c r="AX217" s="35">
        <f t="shared" si="165"/>
        <v>0</v>
      </c>
      <c r="AY217" s="35">
        <f t="shared" si="165"/>
        <v>0</v>
      </c>
      <c r="BA217" s="35">
        <f t="shared" si="166"/>
        <v>0</v>
      </c>
      <c r="BB217" s="35">
        <f t="shared" si="166"/>
        <v>0</v>
      </c>
      <c r="BC217" s="35">
        <f t="shared" si="166"/>
        <v>0</v>
      </c>
      <c r="BD217" s="35">
        <f t="shared" si="166"/>
        <v>0</v>
      </c>
      <c r="BE217" s="35">
        <f t="shared" si="166"/>
        <v>0</v>
      </c>
      <c r="BF217" s="35">
        <f t="shared" si="166"/>
        <v>0</v>
      </c>
      <c r="BH217" s="47">
        <f t="shared" si="136"/>
        <v>0</v>
      </c>
      <c r="BI217" s="18"/>
    </row>
    <row r="218" ht="15" spans="1:61">
      <c r="A218" s="45" t="s">
        <v>10894</v>
      </c>
      <c r="B218" s="33">
        <f t="shared" si="149"/>
        <v>0</v>
      </c>
      <c r="C218" s="41" t="s">
        <v>10895</v>
      </c>
      <c r="D218" s="96">
        <f t="shared" si="150"/>
        <v>0</v>
      </c>
      <c r="E218" s="35">
        <f t="shared" si="151"/>
        <v>0</v>
      </c>
      <c r="F218" s="46">
        <f t="shared" si="152"/>
        <v>0</v>
      </c>
      <c r="G218" s="107">
        <f t="shared" si="153"/>
        <v>0</v>
      </c>
      <c r="H218" s="97">
        <f t="shared" si="125"/>
        <v>0</v>
      </c>
      <c r="I218" s="97">
        <f t="shared" si="126"/>
        <v>0</v>
      </c>
      <c r="J218" s="97">
        <f t="shared" si="127"/>
        <v>0</v>
      </c>
      <c r="K218" s="42">
        <v>0</v>
      </c>
      <c r="L218" s="35">
        <f t="shared" si="161"/>
        <v>0</v>
      </c>
      <c r="M218" s="35">
        <f t="shared" si="161"/>
        <v>0</v>
      </c>
      <c r="N218" s="97">
        <f t="shared" si="129"/>
        <v>0</v>
      </c>
      <c r="O218" s="35">
        <f t="shared" si="162"/>
        <v>0</v>
      </c>
      <c r="P218" s="35">
        <f t="shared" si="162"/>
        <v>0</v>
      </c>
      <c r="Q218" s="35">
        <f t="shared" si="162"/>
        <v>0</v>
      </c>
      <c r="R218" s="96">
        <f t="shared" si="154"/>
        <v>0</v>
      </c>
      <c r="S218" s="35">
        <f t="shared" si="158"/>
        <v>0</v>
      </c>
      <c r="T218" s="28">
        <f t="shared" si="155"/>
        <v>0</v>
      </c>
      <c r="U218" s="28">
        <f t="shared" si="156"/>
        <v>0</v>
      </c>
      <c r="V218" s="51">
        <v>0</v>
      </c>
      <c r="W218" s="51">
        <v>0</v>
      </c>
      <c r="X218" s="51">
        <v>0</v>
      </c>
      <c r="Y218" s="44">
        <f t="shared" si="135"/>
        <v>0</v>
      </c>
      <c r="Z218" s="35">
        <f t="shared" si="157"/>
        <v>0</v>
      </c>
      <c r="AA218" s="35">
        <f t="shared" si="159"/>
        <v>0</v>
      </c>
      <c r="AB218" s="42">
        <v>0</v>
      </c>
      <c r="AC218" s="35">
        <f t="shared" si="160"/>
        <v>0</v>
      </c>
      <c r="AD218" s="35">
        <f t="shared" si="163"/>
        <v>0</v>
      </c>
      <c r="AE218" s="35">
        <f t="shared" si="163"/>
        <v>0</v>
      </c>
      <c r="AF218" s="35">
        <f t="shared" si="163"/>
        <v>0</v>
      </c>
      <c r="AH218" s="35">
        <f t="shared" ref="AH218:AQ227" si="167">SUMPRODUCT(AH$374:AH$599*(LEFT($A$374:$A$599,LEN($A218))=$A218))</f>
        <v>0</v>
      </c>
      <c r="AI218" s="35">
        <f t="shared" si="167"/>
        <v>0</v>
      </c>
      <c r="AJ218" s="35">
        <f t="shared" si="167"/>
        <v>0</v>
      </c>
      <c r="AK218" s="35">
        <f t="shared" si="167"/>
        <v>0</v>
      </c>
      <c r="AL218" s="35">
        <f t="shared" si="167"/>
        <v>0</v>
      </c>
      <c r="AM218" s="35">
        <f t="shared" si="167"/>
        <v>0</v>
      </c>
      <c r="AN218" s="35">
        <f t="shared" si="167"/>
        <v>0</v>
      </c>
      <c r="AO218" s="35">
        <f t="shared" si="167"/>
        <v>0</v>
      </c>
      <c r="AP218" s="35">
        <f t="shared" si="167"/>
        <v>0</v>
      </c>
      <c r="AQ218" s="35">
        <f t="shared" si="167"/>
        <v>0</v>
      </c>
      <c r="AR218" s="35">
        <f t="shared" ref="AR218:AY227" si="168">SUMPRODUCT(AR$374:AR$599*(LEFT($A$374:$A$599,LEN($A218))=$A218))</f>
        <v>0</v>
      </c>
      <c r="AS218" s="35">
        <f t="shared" si="168"/>
        <v>0</v>
      </c>
      <c r="AT218" s="35">
        <f t="shared" si="168"/>
        <v>0</v>
      </c>
      <c r="AU218" s="35">
        <f t="shared" si="168"/>
        <v>0</v>
      </c>
      <c r="AV218" s="35">
        <f t="shared" si="168"/>
        <v>0</v>
      </c>
      <c r="AW218" s="35">
        <f t="shared" si="168"/>
        <v>0</v>
      </c>
      <c r="AX218" s="35">
        <f t="shared" si="168"/>
        <v>0</v>
      </c>
      <c r="AY218" s="35">
        <f t="shared" si="168"/>
        <v>0</v>
      </c>
      <c r="BA218" s="35">
        <f t="shared" ref="BA218:BF227" si="169">SUMPRODUCT(BA$374:BA$599*(LEFT($A$374:$A$599,LEN($A218))=$A218))</f>
        <v>0</v>
      </c>
      <c r="BB218" s="35">
        <f t="shared" si="169"/>
        <v>0</v>
      </c>
      <c r="BC218" s="35">
        <f t="shared" si="169"/>
        <v>0</v>
      </c>
      <c r="BD218" s="35">
        <f t="shared" si="169"/>
        <v>0</v>
      </c>
      <c r="BE218" s="35">
        <f t="shared" si="169"/>
        <v>0</v>
      </c>
      <c r="BF218" s="35">
        <f t="shared" si="169"/>
        <v>0</v>
      </c>
      <c r="BH218" s="47">
        <f t="shared" si="136"/>
        <v>0</v>
      </c>
      <c r="BI218" s="6"/>
    </row>
    <row r="219" ht="15" spans="1:61">
      <c r="A219" s="45" t="s">
        <v>10896</v>
      </c>
      <c r="B219" s="33">
        <f t="shared" si="149"/>
        <v>0</v>
      </c>
      <c r="C219" s="41" t="s">
        <v>10897</v>
      </c>
      <c r="D219" s="96">
        <f t="shared" si="150"/>
        <v>0</v>
      </c>
      <c r="E219" s="35">
        <f t="shared" si="151"/>
        <v>0</v>
      </c>
      <c r="F219" s="46">
        <f t="shared" si="152"/>
        <v>0</v>
      </c>
      <c r="G219" s="107">
        <f t="shared" si="153"/>
        <v>0</v>
      </c>
      <c r="H219" s="97">
        <f t="shared" si="125"/>
        <v>0</v>
      </c>
      <c r="I219" s="97">
        <f t="shared" si="126"/>
        <v>0</v>
      </c>
      <c r="J219" s="97">
        <f t="shared" si="127"/>
        <v>0</v>
      </c>
      <c r="K219" s="38">
        <v>0</v>
      </c>
      <c r="L219" s="35">
        <f t="shared" si="161"/>
        <v>0</v>
      </c>
      <c r="M219" s="35">
        <f t="shared" si="161"/>
        <v>0</v>
      </c>
      <c r="N219" s="97">
        <f t="shared" si="129"/>
        <v>0</v>
      </c>
      <c r="O219" s="35">
        <f t="shared" si="162"/>
        <v>0</v>
      </c>
      <c r="P219" s="35">
        <f t="shared" si="162"/>
        <v>0</v>
      </c>
      <c r="Q219" s="35">
        <f t="shared" si="162"/>
        <v>0</v>
      </c>
      <c r="R219" s="96">
        <f t="shared" si="154"/>
        <v>0</v>
      </c>
      <c r="S219" s="35">
        <f t="shared" si="158"/>
        <v>0</v>
      </c>
      <c r="T219" s="28">
        <f t="shared" si="155"/>
        <v>0</v>
      </c>
      <c r="U219" s="28">
        <f t="shared" si="156"/>
        <v>0</v>
      </c>
      <c r="V219" s="51">
        <v>0</v>
      </c>
      <c r="W219" s="51">
        <v>0</v>
      </c>
      <c r="X219" s="51">
        <v>0</v>
      </c>
      <c r="Y219" s="44">
        <f t="shared" si="135"/>
        <v>0</v>
      </c>
      <c r="Z219" s="35">
        <f t="shared" si="157"/>
        <v>0</v>
      </c>
      <c r="AA219" s="35">
        <f t="shared" si="159"/>
        <v>0</v>
      </c>
      <c r="AB219" s="42">
        <v>0</v>
      </c>
      <c r="AC219" s="35">
        <f t="shared" si="160"/>
        <v>0</v>
      </c>
      <c r="AD219" s="35">
        <f t="shared" si="163"/>
        <v>0</v>
      </c>
      <c r="AE219" s="35">
        <f t="shared" si="163"/>
        <v>0</v>
      </c>
      <c r="AF219" s="35">
        <f t="shared" si="163"/>
        <v>0</v>
      </c>
      <c r="AH219" s="35">
        <f t="shared" si="167"/>
        <v>0</v>
      </c>
      <c r="AI219" s="35">
        <f t="shared" si="167"/>
        <v>0</v>
      </c>
      <c r="AJ219" s="35">
        <f t="shared" si="167"/>
        <v>0</v>
      </c>
      <c r="AK219" s="35">
        <f t="shared" si="167"/>
        <v>0</v>
      </c>
      <c r="AL219" s="35">
        <f t="shared" si="167"/>
        <v>0</v>
      </c>
      <c r="AM219" s="35">
        <f t="shared" si="167"/>
        <v>0</v>
      </c>
      <c r="AN219" s="35">
        <f t="shared" si="167"/>
        <v>0</v>
      </c>
      <c r="AO219" s="35">
        <f t="shared" si="167"/>
        <v>0</v>
      </c>
      <c r="AP219" s="35">
        <f t="shared" si="167"/>
        <v>0</v>
      </c>
      <c r="AQ219" s="35">
        <f t="shared" si="167"/>
        <v>0</v>
      </c>
      <c r="AR219" s="35">
        <f t="shared" si="168"/>
        <v>0</v>
      </c>
      <c r="AS219" s="35">
        <f t="shared" si="168"/>
        <v>0</v>
      </c>
      <c r="AT219" s="35">
        <f t="shared" si="168"/>
        <v>0</v>
      </c>
      <c r="AU219" s="35">
        <f t="shared" si="168"/>
        <v>0</v>
      </c>
      <c r="AV219" s="35">
        <f t="shared" si="168"/>
        <v>0</v>
      </c>
      <c r="AW219" s="35">
        <f t="shared" si="168"/>
        <v>0</v>
      </c>
      <c r="AX219" s="35">
        <f t="shared" si="168"/>
        <v>0</v>
      </c>
      <c r="AY219" s="35">
        <f t="shared" si="168"/>
        <v>0</v>
      </c>
      <c r="BA219" s="35">
        <f t="shared" si="169"/>
        <v>0</v>
      </c>
      <c r="BB219" s="35">
        <f t="shared" si="169"/>
        <v>0</v>
      </c>
      <c r="BC219" s="35">
        <f t="shared" si="169"/>
        <v>0</v>
      </c>
      <c r="BD219" s="35">
        <f t="shared" si="169"/>
        <v>0</v>
      </c>
      <c r="BE219" s="35">
        <f t="shared" si="169"/>
        <v>0</v>
      </c>
      <c r="BF219" s="35">
        <f t="shared" si="169"/>
        <v>0</v>
      </c>
      <c r="BH219" s="47">
        <f t="shared" si="136"/>
        <v>0</v>
      </c>
      <c r="BI219" s="6"/>
    </row>
    <row r="220" ht="15" spans="1:61">
      <c r="A220" s="45" t="s">
        <v>10898</v>
      </c>
      <c r="B220" s="33">
        <f t="shared" si="149"/>
        <v>0</v>
      </c>
      <c r="C220" s="41" t="s">
        <v>10899</v>
      </c>
      <c r="D220" s="96">
        <f t="shared" si="150"/>
        <v>0</v>
      </c>
      <c r="E220" s="35">
        <f t="shared" si="151"/>
        <v>0</v>
      </c>
      <c r="F220" s="46">
        <f t="shared" si="152"/>
        <v>0</v>
      </c>
      <c r="G220" s="107">
        <f t="shared" si="153"/>
        <v>0</v>
      </c>
      <c r="H220" s="97">
        <f t="shared" si="125"/>
        <v>0</v>
      </c>
      <c r="I220" s="97">
        <f t="shared" si="126"/>
        <v>0</v>
      </c>
      <c r="J220" s="97">
        <f t="shared" si="127"/>
        <v>0</v>
      </c>
      <c r="K220" s="42">
        <v>0</v>
      </c>
      <c r="L220" s="35">
        <f t="shared" si="161"/>
        <v>0</v>
      </c>
      <c r="M220" s="35">
        <f t="shared" si="161"/>
        <v>0</v>
      </c>
      <c r="N220" s="97">
        <f t="shared" si="129"/>
        <v>0</v>
      </c>
      <c r="O220" s="35">
        <f t="shared" si="162"/>
        <v>0</v>
      </c>
      <c r="P220" s="35">
        <f t="shared" si="162"/>
        <v>0</v>
      </c>
      <c r="Q220" s="35">
        <f t="shared" si="162"/>
        <v>0</v>
      </c>
      <c r="R220" s="96">
        <f t="shared" si="154"/>
        <v>0</v>
      </c>
      <c r="S220" s="35">
        <f t="shared" si="158"/>
        <v>0</v>
      </c>
      <c r="T220" s="28">
        <f t="shared" si="155"/>
        <v>0</v>
      </c>
      <c r="U220" s="28">
        <f t="shared" si="156"/>
        <v>0</v>
      </c>
      <c r="V220" s="51">
        <v>0</v>
      </c>
      <c r="W220" s="51">
        <v>0</v>
      </c>
      <c r="X220" s="51">
        <v>0</v>
      </c>
      <c r="Y220" s="44">
        <f t="shared" si="135"/>
        <v>0</v>
      </c>
      <c r="Z220" s="35">
        <f t="shared" si="157"/>
        <v>0</v>
      </c>
      <c r="AA220" s="35">
        <f t="shared" si="159"/>
        <v>0</v>
      </c>
      <c r="AB220" s="42">
        <v>0</v>
      </c>
      <c r="AC220" s="35">
        <f t="shared" si="160"/>
        <v>0</v>
      </c>
      <c r="AD220" s="35">
        <f t="shared" si="163"/>
        <v>0</v>
      </c>
      <c r="AE220" s="35">
        <f t="shared" si="163"/>
        <v>0</v>
      </c>
      <c r="AF220" s="35">
        <f t="shared" si="163"/>
        <v>0</v>
      </c>
      <c r="AH220" s="35">
        <f t="shared" si="167"/>
        <v>0</v>
      </c>
      <c r="AI220" s="35">
        <f t="shared" si="167"/>
        <v>0</v>
      </c>
      <c r="AJ220" s="35">
        <f t="shared" si="167"/>
        <v>0</v>
      </c>
      <c r="AK220" s="35">
        <f t="shared" si="167"/>
        <v>0</v>
      </c>
      <c r="AL220" s="35">
        <f t="shared" si="167"/>
        <v>0</v>
      </c>
      <c r="AM220" s="35">
        <f t="shared" si="167"/>
        <v>0</v>
      </c>
      <c r="AN220" s="35">
        <f t="shared" si="167"/>
        <v>0</v>
      </c>
      <c r="AO220" s="35">
        <f t="shared" si="167"/>
        <v>0</v>
      </c>
      <c r="AP220" s="35">
        <f t="shared" si="167"/>
        <v>0</v>
      </c>
      <c r="AQ220" s="35">
        <f t="shared" si="167"/>
        <v>0</v>
      </c>
      <c r="AR220" s="35">
        <f t="shared" si="168"/>
        <v>0</v>
      </c>
      <c r="AS220" s="35">
        <f t="shared" si="168"/>
        <v>0</v>
      </c>
      <c r="AT220" s="35">
        <f t="shared" si="168"/>
        <v>0</v>
      </c>
      <c r="AU220" s="35">
        <f t="shared" si="168"/>
        <v>0</v>
      </c>
      <c r="AV220" s="35">
        <f t="shared" si="168"/>
        <v>0</v>
      </c>
      <c r="AW220" s="35">
        <f t="shared" si="168"/>
        <v>0</v>
      </c>
      <c r="AX220" s="35">
        <f t="shared" si="168"/>
        <v>0</v>
      </c>
      <c r="AY220" s="35">
        <f t="shared" si="168"/>
        <v>0</v>
      </c>
      <c r="BA220" s="35">
        <f t="shared" si="169"/>
        <v>0</v>
      </c>
      <c r="BB220" s="35">
        <f t="shared" si="169"/>
        <v>0</v>
      </c>
      <c r="BC220" s="35">
        <f t="shared" si="169"/>
        <v>0</v>
      </c>
      <c r="BD220" s="35">
        <f t="shared" si="169"/>
        <v>0</v>
      </c>
      <c r="BE220" s="35">
        <f t="shared" si="169"/>
        <v>0</v>
      </c>
      <c r="BF220" s="35">
        <f t="shared" si="169"/>
        <v>0</v>
      </c>
      <c r="BH220" s="47">
        <f t="shared" si="136"/>
        <v>0</v>
      </c>
      <c r="BI220" s="18"/>
    </row>
    <row r="221" ht="15" spans="1:61">
      <c r="A221" s="45" t="s">
        <v>10900</v>
      </c>
      <c r="B221" s="33">
        <f t="shared" si="149"/>
        <v>0</v>
      </c>
      <c r="C221" s="41" t="s">
        <v>10901</v>
      </c>
      <c r="D221" s="96">
        <f t="shared" si="150"/>
        <v>0</v>
      </c>
      <c r="E221" s="35">
        <f t="shared" si="151"/>
        <v>0</v>
      </c>
      <c r="F221" s="46">
        <f t="shared" si="152"/>
        <v>0</v>
      </c>
      <c r="G221" s="107">
        <f t="shared" si="153"/>
        <v>0</v>
      </c>
      <c r="H221" s="97">
        <f t="shared" si="125"/>
        <v>0</v>
      </c>
      <c r="I221" s="97">
        <f t="shared" si="126"/>
        <v>0</v>
      </c>
      <c r="J221" s="97">
        <f t="shared" si="127"/>
        <v>0</v>
      </c>
      <c r="K221" s="42">
        <v>0</v>
      </c>
      <c r="L221" s="35">
        <f t="shared" si="161"/>
        <v>0</v>
      </c>
      <c r="M221" s="35">
        <f t="shared" si="161"/>
        <v>0</v>
      </c>
      <c r="N221" s="97">
        <f t="shared" si="129"/>
        <v>0</v>
      </c>
      <c r="O221" s="35">
        <f t="shared" si="162"/>
        <v>0</v>
      </c>
      <c r="P221" s="35">
        <f t="shared" si="162"/>
        <v>0</v>
      </c>
      <c r="Q221" s="35">
        <f t="shared" si="162"/>
        <v>0</v>
      </c>
      <c r="R221" s="96">
        <f t="shared" si="154"/>
        <v>0</v>
      </c>
      <c r="S221" s="35">
        <f t="shared" si="158"/>
        <v>0</v>
      </c>
      <c r="T221" s="28">
        <f t="shared" si="155"/>
        <v>0</v>
      </c>
      <c r="U221" s="28">
        <f t="shared" si="156"/>
        <v>0</v>
      </c>
      <c r="V221" s="51">
        <v>0</v>
      </c>
      <c r="W221" s="51">
        <v>0</v>
      </c>
      <c r="X221" s="51">
        <v>0</v>
      </c>
      <c r="Y221" s="44">
        <f t="shared" si="135"/>
        <v>0</v>
      </c>
      <c r="Z221" s="35">
        <f t="shared" si="157"/>
        <v>0</v>
      </c>
      <c r="AA221" s="35">
        <f t="shared" si="159"/>
        <v>0</v>
      </c>
      <c r="AB221" s="42">
        <v>0</v>
      </c>
      <c r="AC221" s="35">
        <f t="shared" si="160"/>
        <v>0</v>
      </c>
      <c r="AD221" s="35">
        <f t="shared" si="163"/>
        <v>0</v>
      </c>
      <c r="AE221" s="35">
        <f t="shared" si="163"/>
        <v>0</v>
      </c>
      <c r="AF221" s="35">
        <f t="shared" si="163"/>
        <v>0</v>
      </c>
      <c r="AH221" s="35">
        <f t="shared" si="167"/>
        <v>0</v>
      </c>
      <c r="AI221" s="35">
        <f t="shared" si="167"/>
        <v>0</v>
      </c>
      <c r="AJ221" s="35">
        <f t="shared" si="167"/>
        <v>0</v>
      </c>
      <c r="AK221" s="35">
        <f t="shared" si="167"/>
        <v>0</v>
      </c>
      <c r="AL221" s="35">
        <f t="shared" si="167"/>
        <v>0</v>
      </c>
      <c r="AM221" s="35">
        <f t="shared" si="167"/>
        <v>0</v>
      </c>
      <c r="AN221" s="35">
        <f t="shared" si="167"/>
        <v>0</v>
      </c>
      <c r="AO221" s="35">
        <f t="shared" si="167"/>
        <v>0</v>
      </c>
      <c r="AP221" s="35">
        <f t="shared" si="167"/>
        <v>0</v>
      </c>
      <c r="AQ221" s="35">
        <f t="shared" si="167"/>
        <v>0</v>
      </c>
      <c r="AR221" s="35">
        <f t="shared" si="168"/>
        <v>0</v>
      </c>
      <c r="AS221" s="35">
        <f t="shared" si="168"/>
        <v>0</v>
      </c>
      <c r="AT221" s="35">
        <f t="shared" si="168"/>
        <v>0</v>
      </c>
      <c r="AU221" s="35">
        <f t="shared" si="168"/>
        <v>0</v>
      </c>
      <c r="AV221" s="35">
        <f t="shared" si="168"/>
        <v>0</v>
      </c>
      <c r="AW221" s="35">
        <f t="shared" si="168"/>
        <v>0</v>
      </c>
      <c r="AX221" s="35">
        <f t="shared" si="168"/>
        <v>0</v>
      </c>
      <c r="AY221" s="35">
        <f t="shared" si="168"/>
        <v>0</v>
      </c>
      <c r="BA221" s="35">
        <f t="shared" si="169"/>
        <v>0</v>
      </c>
      <c r="BB221" s="35">
        <f t="shared" si="169"/>
        <v>0</v>
      </c>
      <c r="BC221" s="35">
        <f t="shared" si="169"/>
        <v>0</v>
      </c>
      <c r="BD221" s="35">
        <f t="shared" si="169"/>
        <v>0</v>
      </c>
      <c r="BE221" s="35">
        <f t="shared" si="169"/>
        <v>0</v>
      </c>
      <c r="BF221" s="35">
        <f t="shared" si="169"/>
        <v>0</v>
      </c>
      <c r="BH221" s="47">
        <f t="shared" si="136"/>
        <v>0</v>
      </c>
      <c r="BI221" s="18"/>
    </row>
    <row r="222" ht="15" spans="1:61">
      <c r="A222" s="45" t="s">
        <v>10902</v>
      </c>
      <c r="B222" s="33">
        <f t="shared" si="149"/>
        <v>0</v>
      </c>
      <c r="C222" s="41" t="s">
        <v>10903</v>
      </c>
      <c r="D222" s="96">
        <f t="shared" si="150"/>
        <v>0</v>
      </c>
      <c r="E222" s="35">
        <f t="shared" si="151"/>
        <v>0</v>
      </c>
      <c r="F222" s="46">
        <f t="shared" si="152"/>
        <v>0</v>
      </c>
      <c r="G222" s="107">
        <f t="shared" si="153"/>
        <v>0</v>
      </c>
      <c r="H222" s="97">
        <f t="shared" si="125"/>
        <v>0</v>
      </c>
      <c r="I222" s="97">
        <f t="shared" si="126"/>
        <v>0</v>
      </c>
      <c r="J222" s="97">
        <f t="shared" si="127"/>
        <v>0</v>
      </c>
      <c r="K222" s="42">
        <v>0</v>
      </c>
      <c r="L222" s="35">
        <f t="shared" si="161"/>
        <v>0</v>
      </c>
      <c r="M222" s="35">
        <f t="shared" si="161"/>
        <v>0</v>
      </c>
      <c r="N222" s="97">
        <f t="shared" si="129"/>
        <v>0</v>
      </c>
      <c r="O222" s="35">
        <f t="shared" si="162"/>
        <v>0</v>
      </c>
      <c r="P222" s="35">
        <f t="shared" si="162"/>
        <v>0</v>
      </c>
      <c r="Q222" s="35">
        <f t="shared" si="162"/>
        <v>0</v>
      </c>
      <c r="R222" s="96">
        <f t="shared" si="154"/>
        <v>0</v>
      </c>
      <c r="S222" s="35">
        <f t="shared" si="158"/>
        <v>0</v>
      </c>
      <c r="T222" s="28">
        <f t="shared" si="155"/>
        <v>0</v>
      </c>
      <c r="U222" s="28">
        <f t="shared" si="156"/>
        <v>0</v>
      </c>
      <c r="V222" s="51">
        <v>0</v>
      </c>
      <c r="W222" s="51">
        <v>0</v>
      </c>
      <c r="X222" s="51">
        <v>0</v>
      </c>
      <c r="Y222" s="44">
        <f t="shared" si="135"/>
        <v>0</v>
      </c>
      <c r="Z222" s="35">
        <f t="shared" si="157"/>
        <v>0</v>
      </c>
      <c r="AA222" s="35">
        <f t="shared" si="159"/>
        <v>0</v>
      </c>
      <c r="AB222" s="42">
        <v>0</v>
      </c>
      <c r="AC222" s="35">
        <f t="shared" si="160"/>
        <v>0</v>
      </c>
      <c r="AD222" s="35">
        <f t="shared" si="163"/>
        <v>0</v>
      </c>
      <c r="AE222" s="35">
        <f t="shared" si="163"/>
        <v>0</v>
      </c>
      <c r="AF222" s="35">
        <f t="shared" si="163"/>
        <v>0</v>
      </c>
      <c r="AH222" s="35">
        <f t="shared" si="167"/>
        <v>0</v>
      </c>
      <c r="AI222" s="35">
        <f t="shared" si="167"/>
        <v>0</v>
      </c>
      <c r="AJ222" s="35">
        <f t="shared" si="167"/>
        <v>0</v>
      </c>
      <c r="AK222" s="35">
        <f t="shared" si="167"/>
        <v>0</v>
      </c>
      <c r="AL222" s="35">
        <f t="shared" si="167"/>
        <v>0</v>
      </c>
      <c r="AM222" s="35">
        <f t="shared" si="167"/>
        <v>0</v>
      </c>
      <c r="AN222" s="35">
        <f t="shared" si="167"/>
        <v>0</v>
      </c>
      <c r="AO222" s="35">
        <f t="shared" si="167"/>
        <v>0</v>
      </c>
      <c r="AP222" s="35">
        <f t="shared" si="167"/>
        <v>0</v>
      </c>
      <c r="AQ222" s="35">
        <f t="shared" si="167"/>
        <v>0</v>
      </c>
      <c r="AR222" s="35">
        <f t="shared" si="168"/>
        <v>0</v>
      </c>
      <c r="AS222" s="35">
        <f t="shared" si="168"/>
        <v>0</v>
      </c>
      <c r="AT222" s="35">
        <f t="shared" si="168"/>
        <v>0</v>
      </c>
      <c r="AU222" s="35">
        <f t="shared" si="168"/>
        <v>0</v>
      </c>
      <c r="AV222" s="35">
        <f t="shared" si="168"/>
        <v>0</v>
      </c>
      <c r="AW222" s="35">
        <f t="shared" si="168"/>
        <v>0</v>
      </c>
      <c r="AX222" s="35">
        <f t="shared" si="168"/>
        <v>0</v>
      </c>
      <c r="AY222" s="35">
        <f t="shared" si="168"/>
        <v>0</v>
      </c>
      <c r="BA222" s="35">
        <f t="shared" si="169"/>
        <v>0</v>
      </c>
      <c r="BB222" s="35">
        <f t="shared" si="169"/>
        <v>0</v>
      </c>
      <c r="BC222" s="35">
        <f t="shared" si="169"/>
        <v>0</v>
      </c>
      <c r="BD222" s="35">
        <f t="shared" si="169"/>
        <v>0</v>
      </c>
      <c r="BE222" s="35">
        <f t="shared" si="169"/>
        <v>0</v>
      </c>
      <c r="BF222" s="35">
        <f t="shared" si="169"/>
        <v>0</v>
      </c>
      <c r="BH222" s="47">
        <f t="shared" si="136"/>
        <v>0</v>
      </c>
      <c r="BI222" s="6"/>
    </row>
    <row r="223" ht="15" spans="1:61">
      <c r="A223" s="45" t="s">
        <v>10904</v>
      </c>
      <c r="B223" s="33">
        <f t="shared" si="149"/>
        <v>0</v>
      </c>
      <c r="C223" s="41" t="s">
        <v>10905</v>
      </c>
      <c r="D223" s="96">
        <f t="shared" si="150"/>
        <v>0</v>
      </c>
      <c r="E223" s="35">
        <f t="shared" si="151"/>
        <v>0</v>
      </c>
      <c r="F223" s="46">
        <f t="shared" si="152"/>
        <v>0</v>
      </c>
      <c r="G223" s="107">
        <f t="shared" si="153"/>
        <v>0</v>
      </c>
      <c r="H223" s="97">
        <f t="shared" si="125"/>
        <v>0</v>
      </c>
      <c r="I223" s="97">
        <f t="shared" si="126"/>
        <v>0</v>
      </c>
      <c r="J223" s="97">
        <f t="shared" si="127"/>
        <v>0</v>
      </c>
      <c r="K223" s="42">
        <v>0</v>
      </c>
      <c r="L223" s="35">
        <f t="shared" si="161"/>
        <v>0</v>
      </c>
      <c r="M223" s="35">
        <f t="shared" si="161"/>
        <v>0</v>
      </c>
      <c r="N223" s="97">
        <f t="shared" si="129"/>
        <v>0</v>
      </c>
      <c r="O223" s="35">
        <f t="shared" si="162"/>
        <v>0</v>
      </c>
      <c r="P223" s="35">
        <f t="shared" si="162"/>
        <v>0</v>
      </c>
      <c r="Q223" s="35">
        <f t="shared" si="162"/>
        <v>0</v>
      </c>
      <c r="R223" s="96">
        <f t="shared" si="154"/>
        <v>0</v>
      </c>
      <c r="S223" s="35">
        <f t="shared" si="158"/>
        <v>0</v>
      </c>
      <c r="T223" s="28">
        <f t="shared" si="155"/>
        <v>0</v>
      </c>
      <c r="U223" s="28">
        <f t="shared" si="156"/>
        <v>0</v>
      </c>
      <c r="V223" s="51">
        <v>0</v>
      </c>
      <c r="W223" s="51">
        <v>0</v>
      </c>
      <c r="X223" s="51">
        <v>0</v>
      </c>
      <c r="Y223" s="44">
        <f t="shared" si="135"/>
        <v>0</v>
      </c>
      <c r="Z223" s="35">
        <f t="shared" si="157"/>
        <v>0</v>
      </c>
      <c r="AA223" s="35">
        <f t="shared" si="159"/>
        <v>0</v>
      </c>
      <c r="AB223" s="42">
        <v>0</v>
      </c>
      <c r="AC223" s="35">
        <f t="shared" si="160"/>
        <v>0</v>
      </c>
      <c r="AD223" s="35">
        <f t="shared" si="163"/>
        <v>0</v>
      </c>
      <c r="AE223" s="35">
        <f t="shared" si="163"/>
        <v>0</v>
      </c>
      <c r="AF223" s="35">
        <f t="shared" si="163"/>
        <v>0</v>
      </c>
      <c r="AH223" s="35">
        <f t="shared" si="167"/>
        <v>0</v>
      </c>
      <c r="AI223" s="35">
        <f t="shared" si="167"/>
        <v>0</v>
      </c>
      <c r="AJ223" s="35">
        <f t="shared" si="167"/>
        <v>0</v>
      </c>
      <c r="AK223" s="35">
        <f t="shared" si="167"/>
        <v>0</v>
      </c>
      <c r="AL223" s="35">
        <f t="shared" si="167"/>
        <v>0</v>
      </c>
      <c r="AM223" s="35">
        <f t="shared" si="167"/>
        <v>0</v>
      </c>
      <c r="AN223" s="35">
        <f t="shared" si="167"/>
        <v>0</v>
      </c>
      <c r="AO223" s="35">
        <f t="shared" si="167"/>
        <v>0</v>
      </c>
      <c r="AP223" s="35">
        <f t="shared" si="167"/>
        <v>0</v>
      </c>
      <c r="AQ223" s="35">
        <f t="shared" si="167"/>
        <v>0</v>
      </c>
      <c r="AR223" s="35">
        <f t="shared" si="168"/>
        <v>0</v>
      </c>
      <c r="AS223" s="35">
        <f t="shared" si="168"/>
        <v>0</v>
      </c>
      <c r="AT223" s="35">
        <f t="shared" si="168"/>
        <v>0</v>
      </c>
      <c r="AU223" s="35">
        <f t="shared" si="168"/>
        <v>0</v>
      </c>
      <c r="AV223" s="35">
        <f t="shared" si="168"/>
        <v>0</v>
      </c>
      <c r="AW223" s="35">
        <f t="shared" si="168"/>
        <v>0</v>
      </c>
      <c r="AX223" s="35">
        <f t="shared" si="168"/>
        <v>0</v>
      </c>
      <c r="AY223" s="35">
        <f t="shared" si="168"/>
        <v>0</v>
      </c>
      <c r="BA223" s="35">
        <f t="shared" si="169"/>
        <v>0</v>
      </c>
      <c r="BB223" s="35">
        <f t="shared" si="169"/>
        <v>0</v>
      </c>
      <c r="BC223" s="35">
        <f t="shared" si="169"/>
        <v>0</v>
      </c>
      <c r="BD223" s="35">
        <f t="shared" si="169"/>
        <v>0</v>
      </c>
      <c r="BE223" s="35">
        <f t="shared" si="169"/>
        <v>0</v>
      </c>
      <c r="BF223" s="35">
        <f t="shared" si="169"/>
        <v>0</v>
      </c>
      <c r="BH223" s="47">
        <f t="shared" si="136"/>
        <v>0</v>
      </c>
      <c r="BI223" s="6"/>
    </row>
    <row r="224" ht="15" spans="1:61">
      <c r="A224" s="45" t="s">
        <v>10906</v>
      </c>
      <c r="B224" s="33">
        <f t="shared" si="149"/>
        <v>0</v>
      </c>
      <c r="C224" s="41" t="s">
        <v>10907</v>
      </c>
      <c r="D224" s="96">
        <f t="shared" si="150"/>
        <v>0</v>
      </c>
      <c r="E224" s="35">
        <f t="shared" si="151"/>
        <v>0</v>
      </c>
      <c r="F224" s="46">
        <f t="shared" si="152"/>
        <v>0</v>
      </c>
      <c r="G224" s="107">
        <f t="shared" si="153"/>
        <v>0</v>
      </c>
      <c r="H224" s="97">
        <f t="shared" si="125"/>
        <v>0</v>
      </c>
      <c r="I224" s="97">
        <f t="shared" si="126"/>
        <v>0</v>
      </c>
      <c r="J224" s="97">
        <f t="shared" si="127"/>
        <v>0</v>
      </c>
      <c r="K224" s="42">
        <v>0</v>
      </c>
      <c r="L224" s="35">
        <f t="shared" si="161"/>
        <v>0</v>
      </c>
      <c r="M224" s="35">
        <f t="shared" si="161"/>
        <v>0</v>
      </c>
      <c r="N224" s="97">
        <f t="shared" si="129"/>
        <v>0</v>
      </c>
      <c r="O224" s="35">
        <f t="shared" si="162"/>
        <v>0</v>
      </c>
      <c r="P224" s="35">
        <f t="shared" si="162"/>
        <v>0</v>
      </c>
      <c r="Q224" s="35">
        <f t="shared" si="162"/>
        <v>0</v>
      </c>
      <c r="R224" s="96">
        <f t="shared" si="154"/>
        <v>0</v>
      </c>
      <c r="S224" s="35">
        <f t="shared" si="158"/>
        <v>0</v>
      </c>
      <c r="T224" s="28">
        <f t="shared" si="155"/>
        <v>0</v>
      </c>
      <c r="U224" s="28">
        <f t="shared" si="156"/>
        <v>0</v>
      </c>
      <c r="V224" s="51">
        <v>0</v>
      </c>
      <c r="W224" s="51">
        <v>0</v>
      </c>
      <c r="X224" s="51">
        <v>0</v>
      </c>
      <c r="Y224" s="44">
        <f t="shared" si="135"/>
        <v>0</v>
      </c>
      <c r="Z224" s="35">
        <f t="shared" si="157"/>
        <v>0</v>
      </c>
      <c r="AA224" s="35">
        <f t="shared" si="159"/>
        <v>0</v>
      </c>
      <c r="AB224" s="42">
        <v>0</v>
      </c>
      <c r="AC224" s="35">
        <f t="shared" si="160"/>
        <v>0</v>
      </c>
      <c r="AD224" s="35">
        <f t="shared" si="163"/>
        <v>0</v>
      </c>
      <c r="AE224" s="35">
        <f t="shared" si="163"/>
        <v>0</v>
      </c>
      <c r="AF224" s="35">
        <f t="shared" si="163"/>
        <v>0</v>
      </c>
      <c r="AH224" s="35">
        <f t="shared" si="167"/>
        <v>0</v>
      </c>
      <c r="AI224" s="35">
        <f t="shared" si="167"/>
        <v>0</v>
      </c>
      <c r="AJ224" s="35">
        <f t="shared" si="167"/>
        <v>0</v>
      </c>
      <c r="AK224" s="35">
        <f t="shared" si="167"/>
        <v>0</v>
      </c>
      <c r="AL224" s="35">
        <f t="shared" si="167"/>
        <v>0</v>
      </c>
      <c r="AM224" s="35">
        <f t="shared" si="167"/>
        <v>0</v>
      </c>
      <c r="AN224" s="35">
        <f t="shared" si="167"/>
        <v>0</v>
      </c>
      <c r="AO224" s="35">
        <f t="shared" si="167"/>
        <v>0</v>
      </c>
      <c r="AP224" s="35">
        <f t="shared" si="167"/>
        <v>0</v>
      </c>
      <c r="AQ224" s="35">
        <f t="shared" si="167"/>
        <v>0</v>
      </c>
      <c r="AR224" s="35">
        <f t="shared" si="168"/>
        <v>0</v>
      </c>
      <c r="AS224" s="35">
        <f t="shared" si="168"/>
        <v>0</v>
      </c>
      <c r="AT224" s="35">
        <f t="shared" si="168"/>
        <v>0</v>
      </c>
      <c r="AU224" s="35">
        <f t="shared" si="168"/>
        <v>0</v>
      </c>
      <c r="AV224" s="35">
        <f t="shared" si="168"/>
        <v>0</v>
      </c>
      <c r="AW224" s="35">
        <f t="shared" si="168"/>
        <v>0</v>
      </c>
      <c r="AX224" s="35">
        <f t="shared" si="168"/>
        <v>0</v>
      </c>
      <c r="AY224" s="35">
        <f t="shared" si="168"/>
        <v>0</v>
      </c>
      <c r="BA224" s="35">
        <f t="shared" si="169"/>
        <v>0</v>
      </c>
      <c r="BB224" s="35">
        <f t="shared" si="169"/>
        <v>0</v>
      </c>
      <c r="BC224" s="35">
        <f t="shared" si="169"/>
        <v>0</v>
      </c>
      <c r="BD224" s="35">
        <f t="shared" si="169"/>
        <v>0</v>
      </c>
      <c r="BE224" s="35">
        <f t="shared" si="169"/>
        <v>0</v>
      </c>
      <c r="BF224" s="35">
        <f t="shared" si="169"/>
        <v>0</v>
      </c>
      <c r="BH224" s="47">
        <f t="shared" si="136"/>
        <v>0</v>
      </c>
      <c r="BI224" s="18"/>
    </row>
    <row r="225" ht="15" spans="1:61">
      <c r="A225" s="45" t="s">
        <v>10908</v>
      </c>
      <c r="B225" s="33">
        <f t="shared" si="149"/>
        <v>0</v>
      </c>
      <c r="C225" s="41" t="s">
        <v>10909</v>
      </c>
      <c r="D225" s="96">
        <f t="shared" si="150"/>
        <v>0</v>
      </c>
      <c r="E225" s="35">
        <f t="shared" si="151"/>
        <v>0</v>
      </c>
      <c r="F225" s="46">
        <f t="shared" si="152"/>
        <v>0</v>
      </c>
      <c r="G225" s="107">
        <f t="shared" si="153"/>
        <v>0</v>
      </c>
      <c r="H225" s="97">
        <f t="shared" si="125"/>
        <v>0</v>
      </c>
      <c r="I225" s="97">
        <f t="shared" si="126"/>
        <v>0</v>
      </c>
      <c r="J225" s="97">
        <f t="shared" si="127"/>
        <v>0</v>
      </c>
      <c r="K225" s="42">
        <v>0</v>
      </c>
      <c r="L225" s="35">
        <f t="shared" si="161"/>
        <v>0</v>
      </c>
      <c r="M225" s="35">
        <f t="shared" si="161"/>
        <v>0</v>
      </c>
      <c r="N225" s="97">
        <f t="shared" si="129"/>
        <v>0</v>
      </c>
      <c r="O225" s="35">
        <f t="shared" si="162"/>
        <v>0</v>
      </c>
      <c r="P225" s="35">
        <f t="shared" si="162"/>
        <v>0</v>
      </c>
      <c r="Q225" s="35">
        <f t="shared" si="162"/>
        <v>0</v>
      </c>
      <c r="R225" s="96">
        <f t="shared" si="154"/>
        <v>0</v>
      </c>
      <c r="S225" s="35">
        <f t="shared" si="158"/>
        <v>0</v>
      </c>
      <c r="T225" s="28">
        <f t="shared" si="155"/>
        <v>0</v>
      </c>
      <c r="U225" s="28">
        <f t="shared" si="156"/>
        <v>0</v>
      </c>
      <c r="V225" s="51">
        <v>0</v>
      </c>
      <c r="W225" s="51">
        <v>0</v>
      </c>
      <c r="X225" s="51">
        <v>0</v>
      </c>
      <c r="Y225" s="44">
        <f t="shared" si="135"/>
        <v>0</v>
      </c>
      <c r="Z225" s="35">
        <f t="shared" si="157"/>
        <v>0</v>
      </c>
      <c r="AA225" s="35">
        <f t="shared" si="159"/>
        <v>0</v>
      </c>
      <c r="AB225" s="42">
        <v>0</v>
      </c>
      <c r="AC225" s="35">
        <f t="shared" si="160"/>
        <v>0</v>
      </c>
      <c r="AD225" s="35">
        <f t="shared" si="163"/>
        <v>0</v>
      </c>
      <c r="AE225" s="35">
        <f t="shared" si="163"/>
        <v>0</v>
      </c>
      <c r="AF225" s="35">
        <f t="shared" si="163"/>
        <v>0</v>
      </c>
      <c r="AH225" s="35">
        <f t="shared" si="167"/>
        <v>0</v>
      </c>
      <c r="AI225" s="35">
        <f t="shared" si="167"/>
        <v>0</v>
      </c>
      <c r="AJ225" s="35">
        <f t="shared" si="167"/>
        <v>0</v>
      </c>
      <c r="AK225" s="35">
        <f t="shared" si="167"/>
        <v>0</v>
      </c>
      <c r="AL225" s="35">
        <f t="shared" si="167"/>
        <v>0</v>
      </c>
      <c r="AM225" s="35">
        <f t="shared" si="167"/>
        <v>0</v>
      </c>
      <c r="AN225" s="35">
        <f t="shared" si="167"/>
        <v>0</v>
      </c>
      <c r="AO225" s="35">
        <f t="shared" si="167"/>
        <v>0</v>
      </c>
      <c r="AP225" s="35">
        <f t="shared" si="167"/>
        <v>0</v>
      </c>
      <c r="AQ225" s="35">
        <f t="shared" si="167"/>
        <v>0</v>
      </c>
      <c r="AR225" s="35">
        <f t="shared" si="168"/>
        <v>0</v>
      </c>
      <c r="AS225" s="35">
        <f t="shared" si="168"/>
        <v>0</v>
      </c>
      <c r="AT225" s="35">
        <f t="shared" si="168"/>
        <v>0</v>
      </c>
      <c r="AU225" s="35">
        <f t="shared" si="168"/>
        <v>0</v>
      </c>
      <c r="AV225" s="35">
        <f t="shared" si="168"/>
        <v>0</v>
      </c>
      <c r="AW225" s="35">
        <f t="shared" si="168"/>
        <v>0</v>
      </c>
      <c r="AX225" s="35">
        <f t="shared" si="168"/>
        <v>0</v>
      </c>
      <c r="AY225" s="35">
        <f t="shared" si="168"/>
        <v>0</v>
      </c>
      <c r="BA225" s="35">
        <f t="shared" si="169"/>
        <v>0</v>
      </c>
      <c r="BB225" s="35">
        <f t="shared" si="169"/>
        <v>0</v>
      </c>
      <c r="BC225" s="35">
        <f t="shared" si="169"/>
        <v>0</v>
      </c>
      <c r="BD225" s="35">
        <f t="shared" si="169"/>
        <v>0</v>
      </c>
      <c r="BE225" s="35">
        <f t="shared" si="169"/>
        <v>0</v>
      </c>
      <c r="BF225" s="35">
        <f t="shared" si="169"/>
        <v>0</v>
      </c>
      <c r="BH225" s="47">
        <f t="shared" si="136"/>
        <v>0</v>
      </c>
      <c r="BI225" s="18"/>
    </row>
    <row r="226" ht="15" spans="1:61">
      <c r="A226" s="45" t="s">
        <v>10910</v>
      </c>
      <c r="B226" s="33">
        <f t="shared" si="149"/>
        <v>0</v>
      </c>
      <c r="C226" s="41" t="s">
        <v>10911</v>
      </c>
      <c r="D226" s="96">
        <f t="shared" si="150"/>
        <v>0</v>
      </c>
      <c r="E226" s="35">
        <f t="shared" si="151"/>
        <v>0</v>
      </c>
      <c r="F226" s="46">
        <f t="shared" si="152"/>
        <v>0</v>
      </c>
      <c r="G226" s="107">
        <f t="shared" si="153"/>
        <v>0</v>
      </c>
      <c r="H226" s="97">
        <f t="shared" si="125"/>
        <v>0</v>
      </c>
      <c r="I226" s="97">
        <f t="shared" si="126"/>
        <v>0</v>
      </c>
      <c r="J226" s="97">
        <f t="shared" si="127"/>
        <v>0</v>
      </c>
      <c r="K226" s="42">
        <v>0</v>
      </c>
      <c r="L226" s="35">
        <f t="shared" si="161"/>
        <v>0</v>
      </c>
      <c r="M226" s="35">
        <f t="shared" si="161"/>
        <v>0</v>
      </c>
      <c r="N226" s="97">
        <f t="shared" si="129"/>
        <v>0</v>
      </c>
      <c r="O226" s="35">
        <f t="shared" si="162"/>
        <v>0</v>
      </c>
      <c r="P226" s="35">
        <f t="shared" si="162"/>
        <v>0</v>
      </c>
      <c r="Q226" s="35">
        <f t="shared" si="162"/>
        <v>0</v>
      </c>
      <c r="R226" s="96">
        <f t="shared" si="154"/>
        <v>0</v>
      </c>
      <c r="S226" s="35">
        <f t="shared" si="158"/>
        <v>0</v>
      </c>
      <c r="T226" s="28">
        <f t="shared" si="155"/>
        <v>0</v>
      </c>
      <c r="U226" s="28">
        <f t="shared" si="156"/>
        <v>0</v>
      </c>
      <c r="V226" s="51">
        <v>0</v>
      </c>
      <c r="W226" s="51">
        <v>0</v>
      </c>
      <c r="X226" s="51">
        <v>0</v>
      </c>
      <c r="Y226" s="44">
        <f t="shared" si="135"/>
        <v>0</v>
      </c>
      <c r="Z226" s="35">
        <f t="shared" si="157"/>
        <v>0</v>
      </c>
      <c r="AA226" s="35">
        <f t="shared" si="159"/>
        <v>0</v>
      </c>
      <c r="AB226" s="42">
        <v>0</v>
      </c>
      <c r="AC226" s="35">
        <f t="shared" si="160"/>
        <v>0</v>
      </c>
      <c r="AD226" s="35">
        <f t="shared" si="163"/>
        <v>0</v>
      </c>
      <c r="AE226" s="35">
        <f t="shared" si="163"/>
        <v>0</v>
      </c>
      <c r="AF226" s="35">
        <f t="shared" si="163"/>
        <v>0</v>
      </c>
      <c r="AH226" s="35">
        <f t="shared" si="167"/>
        <v>0</v>
      </c>
      <c r="AI226" s="35">
        <f t="shared" si="167"/>
        <v>0</v>
      </c>
      <c r="AJ226" s="35">
        <f t="shared" si="167"/>
        <v>0</v>
      </c>
      <c r="AK226" s="35">
        <f t="shared" si="167"/>
        <v>0</v>
      </c>
      <c r="AL226" s="35">
        <f t="shared" si="167"/>
        <v>0</v>
      </c>
      <c r="AM226" s="35">
        <f t="shared" si="167"/>
        <v>0</v>
      </c>
      <c r="AN226" s="35">
        <f t="shared" si="167"/>
        <v>0</v>
      </c>
      <c r="AO226" s="35">
        <f t="shared" si="167"/>
        <v>0</v>
      </c>
      <c r="AP226" s="35">
        <f t="shared" si="167"/>
        <v>0</v>
      </c>
      <c r="AQ226" s="35">
        <f t="shared" si="167"/>
        <v>0</v>
      </c>
      <c r="AR226" s="35">
        <f t="shared" si="168"/>
        <v>0</v>
      </c>
      <c r="AS226" s="35">
        <f t="shared" si="168"/>
        <v>0</v>
      </c>
      <c r="AT226" s="35">
        <f t="shared" si="168"/>
        <v>0</v>
      </c>
      <c r="AU226" s="35">
        <f t="shared" si="168"/>
        <v>0</v>
      </c>
      <c r="AV226" s="35">
        <f t="shared" si="168"/>
        <v>0</v>
      </c>
      <c r="AW226" s="35">
        <f t="shared" si="168"/>
        <v>0</v>
      </c>
      <c r="AX226" s="35">
        <f t="shared" si="168"/>
        <v>0</v>
      </c>
      <c r="AY226" s="35">
        <f t="shared" si="168"/>
        <v>0</v>
      </c>
      <c r="BA226" s="35">
        <f t="shared" si="169"/>
        <v>0</v>
      </c>
      <c r="BB226" s="35">
        <f t="shared" si="169"/>
        <v>0</v>
      </c>
      <c r="BC226" s="35">
        <f t="shared" si="169"/>
        <v>0</v>
      </c>
      <c r="BD226" s="35">
        <f t="shared" si="169"/>
        <v>0</v>
      </c>
      <c r="BE226" s="35">
        <f t="shared" si="169"/>
        <v>0</v>
      </c>
      <c r="BF226" s="35">
        <f t="shared" si="169"/>
        <v>0</v>
      </c>
      <c r="BH226" s="47">
        <f t="shared" si="136"/>
        <v>0</v>
      </c>
      <c r="BI226" s="6"/>
    </row>
    <row r="227" ht="15" spans="1:61">
      <c r="A227" s="45" t="s">
        <v>10912</v>
      </c>
      <c r="B227" s="33">
        <f t="shared" si="149"/>
        <v>0</v>
      </c>
      <c r="C227" s="41" t="s">
        <v>10913</v>
      </c>
      <c r="D227" s="96">
        <f t="shared" si="150"/>
        <v>0</v>
      </c>
      <c r="E227" s="35">
        <f t="shared" si="151"/>
        <v>0</v>
      </c>
      <c r="F227" s="46">
        <f t="shared" si="152"/>
        <v>0</v>
      </c>
      <c r="G227" s="107">
        <f t="shared" si="153"/>
        <v>0</v>
      </c>
      <c r="H227" s="97">
        <f t="shared" si="125"/>
        <v>0</v>
      </c>
      <c r="I227" s="97">
        <f t="shared" si="126"/>
        <v>0</v>
      </c>
      <c r="J227" s="97">
        <f t="shared" si="127"/>
        <v>0</v>
      </c>
      <c r="K227" s="42">
        <v>0</v>
      </c>
      <c r="L227" s="35">
        <f t="shared" si="161"/>
        <v>0</v>
      </c>
      <c r="M227" s="35">
        <f t="shared" si="161"/>
        <v>0</v>
      </c>
      <c r="N227" s="97">
        <f t="shared" si="129"/>
        <v>0</v>
      </c>
      <c r="O227" s="35">
        <f t="shared" si="162"/>
        <v>0</v>
      </c>
      <c r="P227" s="35">
        <f t="shared" si="162"/>
        <v>0</v>
      </c>
      <c r="Q227" s="35">
        <f t="shared" si="162"/>
        <v>0</v>
      </c>
      <c r="R227" s="96">
        <f t="shared" si="154"/>
        <v>0</v>
      </c>
      <c r="S227" s="35">
        <f t="shared" si="158"/>
        <v>0</v>
      </c>
      <c r="T227" s="28">
        <f t="shared" si="155"/>
        <v>0</v>
      </c>
      <c r="U227" s="28">
        <f t="shared" si="156"/>
        <v>0</v>
      </c>
      <c r="V227" s="51">
        <v>0</v>
      </c>
      <c r="W227" s="51">
        <v>0</v>
      </c>
      <c r="X227" s="51">
        <v>0</v>
      </c>
      <c r="Y227" s="44">
        <f t="shared" si="135"/>
        <v>0</v>
      </c>
      <c r="Z227" s="35">
        <f t="shared" si="157"/>
        <v>0</v>
      </c>
      <c r="AA227" s="35">
        <f t="shared" si="159"/>
        <v>0</v>
      </c>
      <c r="AB227" s="42">
        <v>0</v>
      </c>
      <c r="AC227" s="35">
        <f t="shared" si="160"/>
        <v>0</v>
      </c>
      <c r="AD227" s="35">
        <f t="shared" si="163"/>
        <v>0</v>
      </c>
      <c r="AE227" s="35">
        <f t="shared" si="163"/>
        <v>0</v>
      </c>
      <c r="AF227" s="35">
        <f t="shared" si="163"/>
        <v>0</v>
      </c>
      <c r="AH227" s="35">
        <f t="shared" si="167"/>
        <v>0</v>
      </c>
      <c r="AI227" s="35">
        <f t="shared" si="167"/>
        <v>0</v>
      </c>
      <c r="AJ227" s="35">
        <f t="shared" si="167"/>
        <v>0</v>
      </c>
      <c r="AK227" s="35">
        <f t="shared" si="167"/>
        <v>0</v>
      </c>
      <c r="AL227" s="35">
        <f t="shared" si="167"/>
        <v>0</v>
      </c>
      <c r="AM227" s="35">
        <f t="shared" si="167"/>
        <v>0</v>
      </c>
      <c r="AN227" s="35">
        <f t="shared" si="167"/>
        <v>0</v>
      </c>
      <c r="AO227" s="35">
        <f t="shared" si="167"/>
        <v>0</v>
      </c>
      <c r="AP227" s="35">
        <f t="shared" si="167"/>
        <v>0</v>
      </c>
      <c r="AQ227" s="35">
        <f t="shared" si="167"/>
        <v>0</v>
      </c>
      <c r="AR227" s="35">
        <f t="shared" si="168"/>
        <v>0</v>
      </c>
      <c r="AS227" s="35">
        <f t="shared" si="168"/>
        <v>0</v>
      </c>
      <c r="AT227" s="35">
        <f t="shared" si="168"/>
        <v>0</v>
      </c>
      <c r="AU227" s="35">
        <f t="shared" si="168"/>
        <v>0</v>
      </c>
      <c r="AV227" s="35">
        <f t="shared" si="168"/>
        <v>0</v>
      </c>
      <c r="AW227" s="35">
        <f t="shared" si="168"/>
        <v>0</v>
      </c>
      <c r="AX227" s="35">
        <f t="shared" si="168"/>
        <v>0</v>
      </c>
      <c r="AY227" s="35">
        <f t="shared" si="168"/>
        <v>0</v>
      </c>
      <c r="BA227" s="35">
        <f t="shared" si="169"/>
        <v>0</v>
      </c>
      <c r="BB227" s="35">
        <f t="shared" si="169"/>
        <v>0</v>
      </c>
      <c r="BC227" s="35">
        <f t="shared" si="169"/>
        <v>0</v>
      </c>
      <c r="BD227" s="35">
        <f t="shared" si="169"/>
        <v>0</v>
      </c>
      <c r="BE227" s="35">
        <f t="shared" si="169"/>
        <v>0</v>
      </c>
      <c r="BF227" s="35">
        <f t="shared" si="169"/>
        <v>0</v>
      </c>
      <c r="BH227" s="47">
        <f t="shared" si="136"/>
        <v>0</v>
      </c>
      <c r="BI227" s="6"/>
    </row>
    <row r="228" ht="15" spans="1:61">
      <c r="A228" s="45" t="s">
        <v>10914</v>
      </c>
      <c r="B228" s="33">
        <f t="shared" si="149"/>
        <v>0</v>
      </c>
      <c r="C228" s="41" t="s">
        <v>10915</v>
      </c>
      <c r="D228" s="96">
        <f t="shared" si="150"/>
        <v>0</v>
      </c>
      <c r="E228" s="35">
        <f t="shared" si="151"/>
        <v>0</v>
      </c>
      <c r="F228" s="46">
        <f t="shared" si="152"/>
        <v>0</v>
      </c>
      <c r="G228" s="107">
        <f t="shared" si="153"/>
        <v>0</v>
      </c>
      <c r="H228" s="97">
        <f t="shared" si="125"/>
        <v>0</v>
      </c>
      <c r="I228" s="97">
        <f t="shared" si="126"/>
        <v>0</v>
      </c>
      <c r="J228" s="97">
        <f t="shared" si="127"/>
        <v>0</v>
      </c>
      <c r="K228" s="42">
        <v>0</v>
      </c>
      <c r="L228" s="35">
        <f t="shared" ref="L228:M247" si="170">SUMPRODUCT(L$374:L$599*(LEFT($A$374:$A$599,LEN($A228))=$A228))</f>
        <v>0</v>
      </c>
      <c r="M228" s="35">
        <f t="shared" si="170"/>
        <v>0</v>
      </c>
      <c r="N228" s="97">
        <f t="shared" si="129"/>
        <v>0</v>
      </c>
      <c r="O228" s="35">
        <f t="shared" ref="O228:Q247" si="171">SUMPRODUCT(O$374:O$599*(LEFT($A$374:$A$599,LEN($A228))=$A228))</f>
        <v>0</v>
      </c>
      <c r="P228" s="35">
        <f t="shared" si="171"/>
        <v>0</v>
      </c>
      <c r="Q228" s="35">
        <f t="shared" si="171"/>
        <v>0</v>
      </c>
      <c r="R228" s="96">
        <f t="shared" si="154"/>
        <v>0</v>
      </c>
      <c r="S228" s="35">
        <f t="shared" si="158"/>
        <v>0</v>
      </c>
      <c r="T228" s="28">
        <f t="shared" si="155"/>
        <v>0</v>
      </c>
      <c r="U228" s="28">
        <f t="shared" si="156"/>
        <v>0</v>
      </c>
      <c r="V228" s="51">
        <v>0</v>
      </c>
      <c r="W228" s="51">
        <v>0</v>
      </c>
      <c r="X228" s="51">
        <v>0</v>
      </c>
      <c r="Y228" s="44">
        <f t="shared" si="135"/>
        <v>0</v>
      </c>
      <c r="Z228" s="35">
        <f t="shared" si="157"/>
        <v>0</v>
      </c>
      <c r="AA228" s="35">
        <f t="shared" si="159"/>
        <v>0</v>
      </c>
      <c r="AB228" s="42">
        <v>0</v>
      </c>
      <c r="AC228" s="35">
        <f t="shared" si="160"/>
        <v>0</v>
      </c>
      <c r="AD228" s="35">
        <f t="shared" ref="AD228:AF247" si="172">SUMPRODUCT(AD$374:AD$599*(LEFT($A$374:$A$599,LEN($A228))=$A228))</f>
        <v>0</v>
      </c>
      <c r="AE228" s="35">
        <f t="shared" si="172"/>
        <v>0</v>
      </c>
      <c r="AF228" s="35">
        <f t="shared" si="172"/>
        <v>0</v>
      </c>
      <c r="AH228" s="35">
        <f t="shared" ref="AH228:AQ237" si="173">SUMPRODUCT(AH$374:AH$599*(LEFT($A$374:$A$599,LEN($A228))=$A228))</f>
        <v>0</v>
      </c>
      <c r="AI228" s="35">
        <f t="shared" si="173"/>
        <v>0</v>
      </c>
      <c r="AJ228" s="35">
        <f t="shared" si="173"/>
        <v>0</v>
      </c>
      <c r="AK228" s="35">
        <f t="shared" si="173"/>
        <v>0</v>
      </c>
      <c r="AL228" s="35">
        <f t="shared" si="173"/>
        <v>0</v>
      </c>
      <c r="AM228" s="35">
        <f t="shared" si="173"/>
        <v>0</v>
      </c>
      <c r="AN228" s="35">
        <f t="shared" si="173"/>
        <v>0</v>
      </c>
      <c r="AO228" s="35">
        <f t="shared" si="173"/>
        <v>0</v>
      </c>
      <c r="AP228" s="35">
        <f t="shared" si="173"/>
        <v>0</v>
      </c>
      <c r="AQ228" s="35">
        <f t="shared" si="173"/>
        <v>0</v>
      </c>
      <c r="AR228" s="35">
        <f t="shared" ref="AR228:AY237" si="174">SUMPRODUCT(AR$374:AR$599*(LEFT($A$374:$A$599,LEN($A228))=$A228))</f>
        <v>0</v>
      </c>
      <c r="AS228" s="35">
        <f t="shared" si="174"/>
        <v>0</v>
      </c>
      <c r="AT228" s="35">
        <f t="shared" si="174"/>
        <v>0</v>
      </c>
      <c r="AU228" s="35">
        <f t="shared" si="174"/>
        <v>0</v>
      </c>
      <c r="AV228" s="35">
        <f t="shared" si="174"/>
        <v>0</v>
      </c>
      <c r="AW228" s="35">
        <f t="shared" si="174"/>
        <v>0</v>
      </c>
      <c r="AX228" s="35">
        <f t="shared" si="174"/>
        <v>0</v>
      </c>
      <c r="AY228" s="35">
        <f t="shared" si="174"/>
        <v>0</v>
      </c>
      <c r="BA228" s="35">
        <f t="shared" ref="BA228:BF237" si="175">SUMPRODUCT(BA$374:BA$599*(LEFT($A$374:$A$599,LEN($A228))=$A228))</f>
        <v>0</v>
      </c>
      <c r="BB228" s="35">
        <f t="shared" si="175"/>
        <v>0</v>
      </c>
      <c r="BC228" s="35">
        <f t="shared" si="175"/>
        <v>0</v>
      </c>
      <c r="BD228" s="35">
        <f t="shared" si="175"/>
        <v>0</v>
      </c>
      <c r="BE228" s="35">
        <f t="shared" si="175"/>
        <v>0</v>
      </c>
      <c r="BF228" s="35">
        <f t="shared" si="175"/>
        <v>0</v>
      </c>
      <c r="BH228" s="47">
        <f t="shared" si="136"/>
        <v>0</v>
      </c>
      <c r="BI228" s="18"/>
    </row>
    <row r="229" ht="15" spans="1:61">
      <c r="A229" s="45" t="s">
        <v>10916</v>
      </c>
      <c r="B229" s="33">
        <f t="shared" si="149"/>
        <v>0</v>
      </c>
      <c r="C229" s="41" t="s">
        <v>10917</v>
      </c>
      <c r="D229" s="96">
        <f t="shared" si="150"/>
        <v>0</v>
      </c>
      <c r="E229" s="35">
        <f t="shared" si="151"/>
        <v>0</v>
      </c>
      <c r="F229" s="46">
        <f t="shared" si="152"/>
        <v>0</v>
      </c>
      <c r="G229" s="107">
        <f t="shared" si="153"/>
        <v>0</v>
      </c>
      <c r="H229" s="97">
        <f t="shared" si="125"/>
        <v>0</v>
      </c>
      <c r="I229" s="97">
        <f t="shared" si="126"/>
        <v>0</v>
      </c>
      <c r="J229" s="97">
        <f t="shared" si="127"/>
        <v>0</v>
      </c>
      <c r="K229" s="42">
        <v>0</v>
      </c>
      <c r="L229" s="35">
        <f t="shared" si="170"/>
        <v>0</v>
      </c>
      <c r="M229" s="35">
        <f t="shared" si="170"/>
        <v>0</v>
      </c>
      <c r="N229" s="97">
        <f t="shared" si="129"/>
        <v>0</v>
      </c>
      <c r="O229" s="35">
        <f t="shared" si="171"/>
        <v>0</v>
      </c>
      <c r="P229" s="35">
        <f t="shared" si="171"/>
        <v>0</v>
      </c>
      <c r="Q229" s="35">
        <f t="shared" si="171"/>
        <v>0</v>
      </c>
      <c r="R229" s="96">
        <f t="shared" si="154"/>
        <v>0</v>
      </c>
      <c r="S229" s="35">
        <f t="shared" si="158"/>
        <v>0</v>
      </c>
      <c r="T229" s="28">
        <f t="shared" si="155"/>
        <v>0</v>
      </c>
      <c r="U229" s="28">
        <f t="shared" si="156"/>
        <v>0</v>
      </c>
      <c r="V229" s="51">
        <v>0</v>
      </c>
      <c r="W229" s="51">
        <v>0</v>
      </c>
      <c r="X229" s="51">
        <v>0</v>
      </c>
      <c r="Y229" s="44">
        <f t="shared" si="135"/>
        <v>0</v>
      </c>
      <c r="Z229" s="35">
        <f t="shared" si="157"/>
        <v>0</v>
      </c>
      <c r="AA229" s="35">
        <f t="shared" si="159"/>
        <v>0</v>
      </c>
      <c r="AB229" s="42">
        <v>0</v>
      </c>
      <c r="AC229" s="35">
        <f t="shared" si="160"/>
        <v>0</v>
      </c>
      <c r="AD229" s="35">
        <f t="shared" si="172"/>
        <v>0</v>
      </c>
      <c r="AE229" s="35">
        <f t="shared" si="172"/>
        <v>0</v>
      </c>
      <c r="AF229" s="35">
        <f t="shared" si="172"/>
        <v>0</v>
      </c>
      <c r="AH229" s="35">
        <f t="shared" si="173"/>
        <v>0</v>
      </c>
      <c r="AI229" s="35">
        <f t="shared" si="173"/>
        <v>0</v>
      </c>
      <c r="AJ229" s="35">
        <f t="shared" si="173"/>
        <v>0</v>
      </c>
      <c r="AK229" s="35">
        <f t="shared" si="173"/>
        <v>0</v>
      </c>
      <c r="AL229" s="35">
        <f t="shared" si="173"/>
        <v>0</v>
      </c>
      <c r="AM229" s="35">
        <f t="shared" si="173"/>
        <v>0</v>
      </c>
      <c r="AN229" s="35">
        <f t="shared" si="173"/>
        <v>0</v>
      </c>
      <c r="AO229" s="35">
        <f t="shared" si="173"/>
        <v>0</v>
      </c>
      <c r="AP229" s="35">
        <f t="shared" si="173"/>
        <v>0</v>
      </c>
      <c r="AQ229" s="35">
        <f t="shared" si="173"/>
        <v>0</v>
      </c>
      <c r="AR229" s="35">
        <f t="shared" si="174"/>
        <v>0</v>
      </c>
      <c r="AS229" s="35">
        <f t="shared" si="174"/>
        <v>0</v>
      </c>
      <c r="AT229" s="35">
        <f t="shared" si="174"/>
        <v>0</v>
      </c>
      <c r="AU229" s="35">
        <f t="shared" si="174"/>
        <v>0</v>
      </c>
      <c r="AV229" s="35">
        <f t="shared" si="174"/>
        <v>0</v>
      </c>
      <c r="AW229" s="35">
        <f t="shared" si="174"/>
        <v>0</v>
      </c>
      <c r="AX229" s="35">
        <f t="shared" si="174"/>
        <v>0</v>
      </c>
      <c r="AY229" s="35">
        <f t="shared" si="174"/>
        <v>0</v>
      </c>
      <c r="BA229" s="35">
        <f t="shared" si="175"/>
        <v>0</v>
      </c>
      <c r="BB229" s="35">
        <f t="shared" si="175"/>
        <v>0</v>
      </c>
      <c r="BC229" s="35">
        <f t="shared" si="175"/>
        <v>0</v>
      </c>
      <c r="BD229" s="35">
        <f t="shared" si="175"/>
        <v>0</v>
      </c>
      <c r="BE229" s="35">
        <f t="shared" si="175"/>
        <v>0</v>
      </c>
      <c r="BF229" s="35">
        <f t="shared" si="175"/>
        <v>0</v>
      </c>
      <c r="BH229" s="47">
        <f t="shared" si="136"/>
        <v>0</v>
      </c>
      <c r="BI229" s="18"/>
    </row>
    <row r="230" ht="15" spans="1:61">
      <c r="A230" s="45" t="s">
        <v>10918</v>
      </c>
      <c r="B230" s="33">
        <f t="shared" si="149"/>
        <v>0</v>
      </c>
      <c r="C230" s="41" t="s">
        <v>10919</v>
      </c>
      <c r="D230" s="96">
        <f t="shared" si="150"/>
        <v>0</v>
      </c>
      <c r="E230" s="35">
        <f t="shared" si="151"/>
        <v>0</v>
      </c>
      <c r="F230" s="46">
        <f t="shared" si="152"/>
        <v>0</v>
      </c>
      <c r="G230" s="107">
        <f t="shared" si="153"/>
        <v>0</v>
      </c>
      <c r="H230" s="97">
        <f t="shared" si="125"/>
        <v>0</v>
      </c>
      <c r="I230" s="97">
        <f t="shared" si="126"/>
        <v>0</v>
      </c>
      <c r="J230" s="97">
        <f t="shared" si="127"/>
        <v>0</v>
      </c>
      <c r="K230" s="42">
        <v>0</v>
      </c>
      <c r="L230" s="35">
        <f t="shared" si="170"/>
        <v>0</v>
      </c>
      <c r="M230" s="35">
        <f t="shared" si="170"/>
        <v>0</v>
      </c>
      <c r="N230" s="97">
        <f t="shared" si="129"/>
        <v>0</v>
      </c>
      <c r="O230" s="35">
        <f t="shared" si="171"/>
        <v>0</v>
      </c>
      <c r="P230" s="35">
        <f t="shared" si="171"/>
        <v>0</v>
      </c>
      <c r="Q230" s="35">
        <f t="shared" si="171"/>
        <v>0</v>
      </c>
      <c r="R230" s="96">
        <f t="shared" si="154"/>
        <v>0</v>
      </c>
      <c r="S230" s="35">
        <f t="shared" si="158"/>
        <v>0</v>
      </c>
      <c r="T230" s="28">
        <f t="shared" si="155"/>
        <v>0</v>
      </c>
      <c r="U230" s="28">
        <f t="shared" si="156"/>
        <v>0</v>
      </c>
      <c r="V230" s="51">
        <v>0</v>
      </c>
      <c r="W230" s="51">
        <v>0</v>
      </c>
      <c r="X230" s="51">
        <v>0</v>
      </c>
      <c r="Y230" s="44">
        <f t="shared" si="135"/>
        <v>0</v>
      </c>
      <c r="Z230" s="35">
        <f t="shared" si="157"/>
        <v>0</v>
      </c>
      <c r="AA230" s="35">
        <f t="shared" si="159"/>
        <v>0</v>
      </c>
      <c r="AB230" s="42">
        <v>0</v>
      </c>
      <c r="AC230" s="35">
        <f t="shared" si="160"/>
        <v>0</v>
      </c>
      <c r="AD230" s="35">
        <f t="shared" si="172"/>
        <v>0</v>
      </c>
      <c r="AE230" s="35">
        <f t="shared" si="172"/>
        <v>0</v>
      </c>
      <c r="AF230" s="35">
        <f t="shared" si="172"/>
        <v>0</v>
      </c>
      <c r="AH230" s="35">
        <f t="shared" si="173"/>
        <v>0</v>
      </c>
      <c r="AI230" s="35">
        <f t="shared" si="173"/>
        <v>0</v>
      </c>
      <c r="AJ230" s="35">
        <f t="shared" si="173"/>
        <v>0</v>
      </c>
      <c r="AK230" s="35">
        <f t="shared" si="173"/>
        <v>0</v>
      </c>
      <c r="AL230" s="35">
        <f t="shared" si="173"/>
        <v>0</v>
      </c>
      <c r="AM230" s="35">
        <f t="shared" si="173"/>
        <v>0</v>
      </c>
      <c r="AN230" s="35">
        <f t="shared" si="173"/>
        <v>0</v>
      </c>
      <c r="AO230" s="35">
        <f t="shared" si="173"/>
        <v>0</v>
      </c>
      <c r="AP230" s="35">
        <f t="shared" si="173"/>
        <v>0</v>
      </c>
      <c r="AQ230" s="35">
        <f t="shared" si="173"/>
        <v>0</v>
      </c>
      <c r="AR230" s="35">
        <f t="shared" si="174"/>
        <v>0</v>
      </c>
      <c r="AS230" s="35">
        <f t="shared" si="174"/>
        <v>0</v>
      </c>
      <c r="AT230" s="35">
        <f t="shared" si="174"/>
        <v>0</v>
      </c>
      <c r="AU230" s="35">
        <f t="shared" si="174"/>
        <v>0</v>
      </c>
      <c r="AV230" s="35">
        <f t="shared" si="174"/>
        <v>0</v>
      </c>
      <c r="AW230" s="35">
        <f t="shared" si="174"/>
        <v>0</v>
      </c>
      <c r="AX230" s="35">
        <f t="shared" si="174"/>
        <v>0</v>
      </c>
      <c r="AY230" s="35">
        <f t="shared" si="174"/>
        <v>0</v>
      </c>
      <c r="BA230" s="35">
        <f t="shared" si="175"/>
        <v>0</v>
      </c>
      <c r="BB230" s="35">
        <f t="shared" si="175"/>
        <v>0</v>
      </c>
      <c r="BC230" s="35">
        <f t="shared" si="175"/>
        <v>0</v>
      </c>
      <c r="BD230" s="35">
        <f t="shared" si="175"/>
        <v>0</v>
      </c>
      <c r="BE230" s="35">
        <f t="shared" si="175"/>
        <v>0</v>
      </c>
      <c r="BF230" s="35">
        <f t="shared" si="175"/>
        <v>0</v>
      </c>
      <c r="BH230" s="47">
        <f t="shared" si="136"/>
        <v>0</v>
      </c>
      <c r="BI230" s="6"/>
    </row>
    <row r="231" ht="15" spans="1:61">
      <c r="A231" s="45" t="s">
        <v>10920</v>
      </c>
      <c r="B231" s="33">
        <f t="shared" si="149"/>
        <v>0</v>
      </c>
      <c r="C231" s="41" t="s">
        <v>10921</v>
      </c>
      <c r="D231" s="96">
        <f t="shared" si="150"/>
        <v>0</v>
      </c>
      <c r="E231" s="35">
        <f t="shared" si="151"/>
        <v>0</v>
      </c>
      <c r="F231" s="46">
        <f t="shared" si="152"/>
        <v>0</v>
      </c>
      <c r="G231" s="107">
        <f t="shared" si="153"/>
        <v>0</v>
      </c>
      <c r="H231" s="97">
        <f t="shared" si="125"/>
        <v>0</v>
      </c>
      <c r="I231" s="97">
        <f t="shared" si="126"/>
        <v>0</v>
      </c>
      <c r="J231" s="97">
        <f t="shared" si="127"/>
        <v>0</v>
      </c>
      <c r="K231" s="42">
        <v>0</v>
      </c>
      <c r="L231" s="35">
        <f t="shared" si="170"/>
        <v>0</v>
      </c>
      <c r="M231" s="35">
        <f t="shared" si="170"/>
        <v>0</v>
      </c>
      <c r="N231" s="97">
        <f t="shared" si="129"/>
        <v>0</v>
      </c>
      <c r="O231" s="35">
        <f t="shared" si="171"/>
        <v>0</v>
      </c>
      <c r="P231" s="35">
        <f t="shared" si="171"/>
        <v>0</v>
      </c>
      <c r="Q231" s="35">
        <f t="shared" si="171"/>
        <v>0</v>
      </c>
      <c r="R231" s="96">
        <f t="shared" si="154"/>
        <v>0</v>
      </c>
      <c r="S231" s="35">
        <f t="shared" si="158"/>
        <v>0</v>
      </c>
      <c r="T231" s="28">
        <f t="shared" si="155"/>
        <v>0</v>
      </c>
      <c r="U231" s="28">
        <f t="shared" si="156"/>
        <v>0</v>
      </c>
      <c r="V231" s="51">
        <v>0</v>
      </c>
      <c r="W231" s="51">
        <v>0</v>
      </c>
      <c r="X231" s="51">
        <v>0</v>
      </c>
      <c r="Y231" s="44">
        <f t="shared" si="135"/>
        <v>0</v>
      </c>
      <c r="Z231" s="35">
        <f t="shared" si="157"/>
        <v>0</v>
      </c>
      <c r="AA231" s="35">
        <f t="shared" si="159"/>
        <v>0</v>
      </c>
      <c r="AB231" s="42">
        <v>0</v>
      </c>
      <c r="AC231" s="35">
        <f t="shared" si="160"/>
        <v>0</v>
      </c>
      <c r="AD231" s="35">
        <f t="shared" si="172"/>
        <v>0</v>
      </c>
      <c r="AE231" s="35">
        <f t="shared" si="172"/>
        <v>0</v>
      </c>
      <c r="AF231" s="35">
        <f t="shared" si="172"/>
        <v>0</v>
      </c>
      <c r="AH231" s="35">
        <f t="shared" si="173"/>
        <v>0</v>
      </c>
      <c r="AI231" s="35">
        <f t="shared" si="173"/>
        <v>0</v>
      </c>
      <c r="AJ231" s="35">
        <f t="shared" si="173"/>
        <v>0</v>
      </c>
      <c r="AK231" s="35">
        <f t="shared" si="173"/>
        <v>0</v>
      </c>
      <c r="AL231" s="35">
        <f t="shared" si="173"/>
        <v>0</v>
      </c>
      <c r="AM231" s="35">
        <f t="shared" si="173"/>
        <v>0</v>
      </c>
      <c r="AN231" s="35">
        <f t="shared" si="173"/>
        <v>0</v>
      </c>
      <c r="AO231" s="35">
        <f t="shared" si="173"/>
        <v>0</v>
      </c>
      <c r="AP231" s="35">
        <f t="shared" si="173"/>
        <v>0</v>
      </c>
      <c r="AQ231" s="35">
        <f t="shared" si="173"/>
        <v>0</v>
      </c>
      <c r="AR231" s="35">
        <f t="shared" si="174"/>
        <v>0</v>
      </c>
      <c r="AS231" s="35">
        <f t="shared" si="174"/>
        <v>0</v>
      </c>
      <c r="AT231" s="35">
        <f t="shared" si="174"/>
        <v>0</v>
      </c>
      <c r="AU231" s="35">
        <f t="shared" si="174"/>
        <v>0</v>
      </c>
      <c r="AV231" s="35">
        <f t="shared" si="174"/>
        <v>0</v>
      </c>
      <c r="AW231" s="35">
        <f t="shared" si="174"/>
        <v>0</v>
      </c>
      <c r="AX231" s="35">
        <f t="shared" si="174"/>
        <v>0</v>
      </c>
      <c r="AY231" s="35">
        <f t="shared" si="174"/>
        <v>0</v>
      </c>
      <c r="BA231" s="35">
        <f t="shared" si="175"/>
        <v>0</v>
      </c>
      <c r="BB231" s="35">
        <f t="shared" si="175"/>
        <v>0</v>
      </c>
      <c r="BC231" s="35">
        <f t="shared" si="175"/>
        <v>0</v>
      </c>
      <c r="BD231" s="35">
        <f t="shared" si="175"/>
        <v>0</v>
      </c>
      <c r="BE231" s="35">
        <f t="shared" si="175"/>
        <v>0</v>
      </c>
      <c r="BF231" s="35">
        <f t="shared" si="175"/>
        <v>0</v>
      </c>
      <c r="BH231" s="47">
        <f t="shared" si="136"/>
        <v>0</v>
      </c>
      <c r="BI231" s="6"/>
    </row>
    <row r="232" ht="15" spans="1:61">
      <c r="A232" s="45" t="s">
        <v>10922</v>
      </c>
      <c r="B232" s="33">
        <f t="shared" si="149"/>
        <v>0</v>
      </c>
      <c r="C232" s="41" t="s">
        <v>10923</v>
      </c>
      <c r="D232" s="96">
        <f t="shared" si="150"/>
        <v>0</v>
      </c>
      <c r="E232" s="35">
        <f t="shared" si="151"/>
        <v>0</v>
      </c>
      <c r="F232" s="46">
        <f t="shared" si="152"/>
        <v>0</v>
      </c>
      <c r="G232" s="107">
        <f t="shared" si="153"/>
        <v>0</v>
      </c>
      <c r="H232" s="97">
        <f t="shared" ref="H232:H295" si="176">AL232+AN232</f>
        <v>0</v>
      </c>
      <c r="I232" s="97">
        <f t="shared" ref="I232:I295" si="177">AO232+AQ232</f>
        <v>0</v>
      </c>
      <c r="J232" s="97">
        <f t="shared" ref="J232:J295" si="178">AR232+AT232</f>
        <v>0</v>
      </c>
      <c r="K232" s="38">
        <v>0</v>
      </c>
      <c r="L232" s="35">
        <f t="shared" si="170"/>
        <v>0</v>
      </c>
      <c r="M232" s="35">
        <f t="shared" si="170"/>
        <v>0</v>
      </c>
      <c r="N232" s="97">
        <f t="shared" ref="N232:N295" si="179">AU232</f>
        <v>0</v>
      </c>
      <c r="O232" s="35">
        <f t="shared" si="171"/>
        <v>0</v>
      </c>
      <c r="P232" s="35">
        <f t="shared" si="171"/>
        <v>0</v>
      </c>
      <c r="Q232" s="35">
        <f t="shared" si="171"/>
        <v>0</v>
      </c>
      <c r="R232" s="96">
        <f t="shared" si="154"/>
        <v>0</v>
      </c>
      <c r="S232" s="35">
        <f t="shared" si="158"/>
        <v>0</v>
      </c>
      <c r="T232" s="28">
        <f t="shared" si="155"/>
        <v>0</v>
      </c>
      <c r="U232" s="28">
        <f t="shared" si="156"/>
        <v>0</v>
      </c>
      <c r="V232" s="51">
        <v>0</v>
      </c>
      <c r="W232" s="51">
        <v>0</v>
      </c>
      <c r="X232" s="51">
        <v>0</v>
      </c>
      <c r="Y232" s="44">
        <f t="shared" si="135"/>
        <v>0</v>
      </c>
      <c r="Z232" s="35">
        <f t="shared" si="157"/>
        <v>0</v>
      </c>
      <c r="AA232" s="35">
        <f t="shared" si="159"/>
        <v>0</v>
      </c>
      <c r="AB232" s="42">
        <v>0</v>
      </c>
      <c r="AC232" s="35">
        <f t="shared" si="160"/>
        <v>0</v>
      </c>
      <c r="AD232" s="35">
        <f t="shared" si="172"/>
        <v>0</v>
      </c>
      <c r="AE232" s="35">
        <f t="shared" si="172"/>
        <v>0</v>
      </c>
      <c r="AF232" s="35">
        <f t="shared" si="172"/>
        <v>0</v>
      </c>
      <c r="AH232" s="35">
        <f t="shared" si="173"/>
        <v>0</v>
      </c>
      <c r="AI232" s="35">
        <f t="shared" si="173"/>
        <v>0</v>
      </c>
      <c r="AJ232" s="35">
        <f t="shared" si="173"/>
        <v>0</v>
      </c>
      <c r="AK232" s="35">
        <f t="shared" si="173"/>
        <v>0</v>
      </c>
      <c r="AL232" s="35">
        <f t="shared" si="173"/>
        <v>0</v>
      </c>
      <c r="AM232" s="35">
        <f t="shared" si="173"/>
        <v>0</v>
      </c>
      <c r="AN232" s="35">
        <f t="shared" si="173"/>
        <v>0</v>
      </c>
      <c r="AO232" s="35">
        <f t="shared" si="173"/>
        <v>0</v>
      </c>
      <c r="AP232" s="35">
        <f t="shared" si="173"/>
        <v>0</v>
      </c>
      <c r="AQ232" s="35">
        <f t="shared" si="173"/>
        <v>0</v>
      </c>
      <c r="AR232" s="35">
        <f t="shared" si="174"/>
        <v>0</v>
      </c>
      <c r="AS232" s="35">
        <f t="shared" si="174"/>
        <v>0</v>
      </c>
      <c r="AT232" s="35">
        <f t="shared" si="174"/>
        <v>0</v>
      </c>
      <c r="AU232" s="35">
        <f t="shared" si="174"/>
        <v>0</v>
      </c>
      <c r="AV232" s="35">
        <f t="shared" si="174"/>
        <v>0</v>
      </c>
      <c r="AW232" s="35">
        <f t="shared" si="174"/>
        <v>0</v>
      </c>
      <c r="AX232" s="35">
        <f t="shared" si="174"/>
        <v>0</v>
      </c>
      <c r="AY232" s="35">
        <f t="shared" si="174"/>
        <v>0</v>
      </c>
      <c r="BA232" s="35">
        <f t="shared" si="175"/>
        <v>0</v>
      </c>
      <c r="BB232" s="35">
        <f t="shared" si="175"/>
        <v>0</v>
      </c>
      <c r="BC232" s="35">
        <f t="shared" si="175"/>
        <v>0</v>
      </c>
      <c r="BD232" s="35">
        <f t="shared" si="175"/>
        <v>0</v>
      </c>
      <c r="BE232" s="35">
        <f t="shared" si="175"/>
        <v>0</v>
      </c>
      <c r="BF232" s="35">
        <f t="shared" si="175"/>
        <v>0</v>
      </c>
      <c r="BH232" s="47">
        <f t="shared" si="136"/>
        <v>0</v>
      </c>
      <c r="BI232" s="18"/>
    </row>
    <row r="233" ht="15" spans="1:61">
      <c r="A233" s="45" t="s">
        <v>10924</v>
      </c>
      <c r="B233" s="33">
        <f t="shared" si="149"/>
        <v>0</v>
      </c>
      <c r="C233" s="41" t="s">
        <v>10925</v>
      </c>
      <c r="D233" s="96">
        <f t="shared" si="150"/>
        <v>0</v>
      </c>
      <c r="E233" s="35">
        <f t="shared" si="151"/>
        <v>0</v>
      </c>
      <c r="F233" s="46">
        <f t="shared" si="152"/>
        <v>0</v>
      </c>
      <c r="G233" s="107">
        <f t="shared" si="153"/>
        <v>0</v>
      </c>
      <c r="H233" s="97">
        <f t="shared" si="176"/>
        <v>0</v>
      </c>
      <c r="I233" s="97">
        <f t="shared" si="177"/>
        <v>0</v>
      </c>
      <c r="J233" s="97">
        <f t="shared" si="178"/>
        <v>0</v>
      </c>
      <c r="K233" s="42">
        <v>0</v>
      </c>
      <c r="L233" s="35">
        <f t="shared" si="170"/>
        <v>0</v>
      </c>
      <c r="M233" s="35">
        <f t="shared" si="170"/>
        <v>0</v>
      </c>
      <c r="N233" s="97">
        <f t="shared" si="179"/>
        <v>0</v>
      </c>
      <c r="O233" s="35">
        <f t="shared" si="171"/>
        <v>0</v>
      </c>
      <c r="P233" s="35">
        <f t="shared" si="171"/>
        <v>0</v>
      </c>
      <c r="Q233" s="35">
        <f t="shared" si="171"/>
        <v>0</v>
      </c>
      <c r="R233" s="96">
        <f t="shared" si="154"/>
        <v>0</v>
      </c>
      <c r="S233" s="35">
        <f t="shared" si="158"/>
        <v>0</v>
      </c>
      <c r="T233" s="28">
        <f t="shared" si="155"/>
        <v>0</v>
      </c>
      <c r="U233" s="28">
        <f t="shared" si="156"/>
        <v>0</v>
      </c>
      <c r="V233" s="51">
        <v>0</v>
      </c>
      <c r="W233" s="51">
        <v>0</v>
      </c>
      <c r="X233" s="51">
        <v>0</v>
      </c>
      <c r="Y233" s="44">
        <f t="shared" ref="Y233:Y296" si="180">AW233+AY233</f>
        <v>0</v>
      </c>
      <c r="Z233" s="35">
        <f t="shared" si="157"/>
        <v>0</v>
      </c>
      <c r="AA233" s="35">
        <f t="shared" si="159"/>
        <v>0</v>
      </c>
      <c r="AB233" s="42">
        <v>0</v>
      </c>
      <c r="AC233" s="35">
        <f t="shared" si="160"/>
        <v>0</v>
      </c>
      <c r="AD233" s="35">
        <f t="shared" si="172"/>
        <v>0</v>
      </c>
      <c r="AE233" s="35">
        <f t="shared" si="172"/>
        <v>0</v>
      </c>
      <c r="AF233" s="35">
        <f t="shared" si="172"/>
        <v>0</v>
      </c>
      <c r="AH233" s="35">
        <f t="shared" si="173"/>
        <v>0</v>
      </c>
      <c r="AI233" s="35">
        <f t="shared" si="173"/>
        <v>0</v>
      </c>
      <c r="AJ233" s="35">
        <f t="shared" si="173"/>
        <v>0</v>
      </c>
      <c r="AK233" s="35">
        <f t="shared" si="173"/>
        <v>0</v>
      </c>
      <c r="AL233" s="35">
        <f t="shared" si="173"/>
        <v>0</v>
      </c>
      <c r="AM233" s="35">
        <f t="shared" si="173"/>
        <v>0</v>
      </c>
      <c r="AN233" s="35">
        <f t="shared" si="173"/>
        <v>0</v>
      </c>
      <c r="AO233" s="35">
        <f t="shared" si="173"/>
        <v>0</v>
      </c>
      <c r="AP233" s="35">
        <f t="shared" si="173"/>
        <v>0</v>
      </c>
      <c r="AQ233" s="35">
        <f t="shared" si="173"/>
        <v>0</v>
      </c>
      <c r="AR233" s="35">
        <f t="shared" si="174"/>
        <v>0</v>
      </c>
      <c r="AS233" s="35">
        <f t="shared" si="174"/>
        <v>0</v>
      </c>
      <c r="AT233" s="35">
        <f t="shared" si="174"/>
        <v>0</v>
      </c>
      <c r="AU233" s="35">
        <f t="shared" si="174"/>
        <v>0</v>
      </c>
      <c r="AV233" s="35">
        <f t="shared" si="174"/>
        <v>0</v>
      </c>
      <c r="AW233" s="35">
        <f t="shared" si="174"/>
        <v>0</v>
      </c>
      <c r="AX233" s="35">
        <f t="shared" si="174"/>
        <v>0</v>
      </c>
      <c r="AY233" s="35">
        <f t="shared" si="174"/>
        <v>0</v>
      </c>
      <c r="BA233" s="35">
        <f t="shared" si="175"/>
        <v>0</v>
      </c>
      <c r="BB233" s="35">
        <f t="shared" si="175"/>
        <v>0</v>
      </c>
      <c r="BC233" s="35">
        <f t="shared" si="175"/>
        <v>0</v>
      </c>
      <c r="BD233" s="35">
        <f t="shared" si="175"/>
        <v>0</v>
      </c>
      <c r="BE233" s="35">
        <f t="shared" si="175"/>
        <v>0</v>
      </c>
      <c r="BF233" s="35">
        <f t="shared" si="175"/>
        <v>0</v>
      </c>
      <c r="BH233" s="47">
        <f t="shared" ref="BH233:BH296" si="181">+(BD233-AJ233)+(BF233-AV233)+(AX233-BB233)</f>
        <v>0</v>
      </c>
      <c r="BI233" s="18"/>
    </row>
    <row r="234" ht="15" spans="1:61">
      <c r="A234" s="45" t="s">
        <v>10926</v>
      </c>
      <c r="B234" s="33">
        <f t="shared" si="149"/>
        <v>0</v>
      </c>
      <c r="C234" s="41" t="s">
        <v>10927</v>
      </c>
      <c r="D234" s="96">
        <f t="shared" si="150"/>
        <v>0</v>
      </c>
      <c r="E234" s="35">
        <f t="shared" si="151"/>
        <v>0</v>
      </c>
      <c r="F234" s="46">
        <f t="shared" si="152"/>
        <v>0</v>
      </c>
      <c r="G234" s="107">
        <f t="shared" si="153"/>
        <v>0</v>
      </c>
      <c r="H234" s="97">
        <f t="shared" si="176"/>
        <v>0</v>
      </c>
      <c r="I234" s="97">
        <f t="shared" si="177"/>
        <v>0</v>
      </c>
      <c r="J234" s="97">
        <f t="shared" si="178"/>
        <v>0</v>
      </c>
      <c r="K234" s="42">
        <v>0</v>
      </c>
      <c r="L234" s="35">
        <f t="shared" si="170"/>
        <v>0</v>
      </c>
      <c r="M234" s="35">
        <f t="shared" si="170"/>
        <v>0</v>
      </c>
      <c r="N234" s="97">
        <f t="shared" si="179"/>
        <v>0</v>
      </c>
      <c r="O234" s="35">
        <f t="shared" si="171"/>
        <v>0</v>
      </c>
      <c r="P234" s="35">
        <f t="shared" si="171"/>
        <v>0</v>
      </c>
      <c r="Q234" s="35">
        <f t="shared" si="171"/>
        <v>0</v>
      </c>
      <c r="R234" s="96">
        <f t="shared" si="154"/>
        <v>0</v>
      </c>
      <c r="S234" s="35">
        <f t="shared" si="158"/>
        <v>0</v>
      </c>
      <c r="T234" s="28">
        <f t="shared" si="155"/>
        <v>0</v>
      </c>
      <c r="U234" s="28">
        <f t="shared" si="156"/>
        <v>0</v>
      </c>
      <c r="V234" s="51">
        <v>0</v>
      </c>
      <c r="W234" s="51">
        <v>0</v>
      </c>
      <c r="X234" s="51">
        <v>0</v>
      </c>
      <c r="Y234" s="44">
        <f t="shared" si="180"/>
        <v>0</v>
      </c>
      <c r="Z234" s="35">
        <f t="shared" si="157"/>
        <v>0</v>
      </c>
      <c r="AA234" s="35">
        <f t="shared" si="159"/>
        <v>0</v>
      </c>
      <c r="AB234" s="42">
        <v>0</v>
      </c>
      <c r="AC234" s="35">
        <f t="shared" si="160"/>
        <v>0</v>
      </c>
      <c r="AD234" s="35">
        <f t="shared" si="172"/>
        <v>0</v>
      </c>
      <c r="AE234" s="35">
        <f t="shared" si="172"/>
        <v>0</v>
      </c>
      <c r="AF234" s="35">
        <f t="shared" si="172"/>
        <v>0</v>
      </c>
      <c r="AH234" s="35">
        <f t="shared" si="173"/>
        <v>0</v>
      </c>
      <c r="AI234" s="35">
        <f t="shared" si="173"/>
        <v>0</v>
      </c>
      <c r="AJ234" s="35">
        <f t="shared" si="173"/>
        <v>0</v>
      </c>
      <c r="AK234" s="35">
        <f t="shared" si="173"/>
        <v>0</v>
      </c>
      <c r="AL234" s="35">
        <f t="shared" si="173"/>
        <v>0</v>
      </c>
      <c r="AM234" s="35">
        <f t="shared" si="173"/>
        <v>0</v>
      </c>
      <c r="AN234" s="35">
        <f t="shared" si="173"/>
        <v>0</v>
      </c>
      <c r="AO234" s="35">
        <f t="shared" si="173"/>
        <v>0</v>
      </c>
      <c r="AP234" s="35">
        <f t="shared" si="173"/>
        <v>0</v>
      </c>
      <c r="AQ234" s="35">
        <f t="shared" si="173"/>
        <v>0</v>
      </c>
      <c r="AR234" s="35">
        <f t="shared" si="174"/>
        <v>0</v>
      </c>
      <c r="AS234" s="35">
        <f t="shared" si="174"/>
        <v>0</v>
      </c>
      <c r="AT234" s="35">
        <f t="shared" si="174"/>
        <v>0</v>
      </c>
      <c r="AU234" s="35">
        <f t="shared" si="174"/>
        <v>0</v>
      </c>
      <c r="AV234" s="35">
        <f t="shared" si="174"/>
        <v>0</v>
      </c>
      <c r="AW234" s="35">
        <f t="shared" si="174"/>
        <v>0</v>
      </c>
      <c r="AX234" s="35">
        <f t="shared" si="174"/>
        <v>0</v>
      </c>
      <c r="AY234" s="35">
        <f t="shared" si="174"/>
        <v>0</v>
      </c>
      <c r="BA234" s="35">
        <f t="shared" si="175"/>
        <v>0</v>
      </c>
      <c r="BB234" s="35">
        <f t="shared" si="175"/>
        <v>0</v>
      </c>
      <c r="BC234" s="35">
        <f t="shared" si="175"/>
        <v>0</v>
      </c>
      <c r="BD234" s="35">
        <f t="shared" si="175"/>
        <v>0</v>
      </c>
      <c r="BE234" s="35">
        <f t="shared" si="175"/>
        <v>0</v>
      </c>
      <c r="BF234" s="35">
        <f t="shared" si="175"/>
        <v>0</v>
      </c>
      <c r="BH234" s="47">
        <f t="shared" si="181"/>
        <v>0</v>
      </c>
      <c r="BI234" s="6"/>
    </row>
    <row r="235" ht="15" spans="1:61">
      <c r="A235" s="45" t="s">
        <v>10928</v>
      </c>
      <c r="B235" s="33">
        <f t="shared" si="149"/>
        <v>0</v>
      </c>
      <c r="C235" s="41" t="s">
        <v>10929</v>
      </c>
      <c r="D235" s="96">
        <f t="shared" si="150"/>
        <v>0</v>
      </c>
      <c r="E235" s="35">
        <f t="shared" si="151"/>
        <v>0</v>
      </c>
      <c r="F235" s="46">
        <f t="shared" si="152"/>
        <v>0</v>
      </c>
      <c r="G235" s="107">
        <f t="shared" si="153"/>
        <v>0</v>
      </c>
      <c r="H235" s="97">
        <f t="shared" si="176"/>
        <v>0</v>
      </c>
      <c r="I235" s="97">
        <f t="shared" si="177"/>
        <v>0</v>
      </c>
      <c r="J235" s="97">
        <f t="shared" si="178"/>
        <v>0</v>
      </c>
      <c r="K235" s="42">
        <v>0</v>
      </c>
      <c r="L235" s="35">
        <f t="shared" si="170"/>
        <v>0</v>
      </c>
      <c r="M235" s="35">
        <f t="shared" si="170"/>
        <v>0</v>
      </c>
      <c r="N235" s="97">
        <f t="shared" si="179"/>
        <v>0</v>
      </c>
      <c r="O235" s="35">
        <f t="shared" si="171"/>
        <v>0</v>
      </c>
      <c r="P235" s="35">
        <f t="shared" si="171"/>
        <v>0</v>
      </c>
      <c r="Q235" s="35">
        <f t="shared" si="171"/>
        <v>0</v>
      </c>
      <c r="R235" s="96">
        <f t="shared" si="154"/>
        <v>0</v>
      </c>
      <c r="S235" s="35">
        <f t="shared" si="158"/>
        <v>0</v>
      </c>
      <c r="T235" s="28">
        <f t="shared" si="155"/>
        <v>0</v>
      </c>
      <c r="U235" s="28">
        <f t="shared" si="156"/>
        <v>0</v>
      </c>
      <c r="V235" s="51">
        <v>0</v>
      </c>
      <c r="W235" s="51">
        <v>0</v>
      </c>
      <c r="X235" s="51">
        <v>0</v>
      </c>
      <c r="Y235" s="44">
        <f t="shared" si="180"/>
        <v>0</v>
      </c>
      <c r="Z235" s="35">
        <f t="shared" si="157"/>
        <v>0</v>
      </c>
      <c r="AA235" s="35">
        <f t="shared" si="159"/>
        <v>0</v>
      </c>
      <c r="AB235" s="42">
        <v>0</v>
      </c>
      <c r="AC235" s="35">
        <f t="shared" si="160"/>
        <v>0</v>
      </c>
      <c r="AD235" s="35">
        <f t="shared" si="172"/>
        <v>0</v>
      </c>
      <c r="AE235" s="35">
        <f t="shared" si="172"/>
        <v>0</v>
      </c>
      <c r="AF235" s="35">
        <f t="shared" si="172"/>
        <v>0</v>
      </c>
      <c r="AH235" s="35">
        <f t="shared" si="173"/>
        <v>0</v>
      </c>
      <c r="AI235" s="35">
        <f t="shared" si="173"/>
        <v>0</v>
      </c>
      <c r="AJ235" s="35">
        <f t="shared" si="173"/>
        <v>0</v>
      </c>
      <c r="AK235" s="35">
        <f t="shared" si="173"/>
        <v>0</v>
      </c>
      <c r="AL235" s="35">
        <f t="shared" si="173"/>
        <v>0</v>
      </c>
      <c r="AM235" s="35">
        <f t="shared" si="173"/>
        <v>0</v>
      </c>
      <c r="AN235" s="35">
        <f t="shared" si="173"/>
        <v>0</v>
      </c>
      <c r="AO235" s="35">
        <f t="shared" si="173"/>
        <v>0</v>
      </c>
      <c r="AP235" s="35">
        <f t="shared" si="173"/>
        <v>0</v>
      </c>
      <c r="AQ235" s="35">
        <f t="shared" si="173"/>
        <v>0</v>
      </c>
      <c r="AR235" s="35">
        <f t="shared" si="174"/>
        <v>0</v>
      </c>
      <c r="AS235" s="35">
        <f t="shared" si="174"/>
        <v>0</v>
      </c>
      <c r="AT235" s="35">
        <f t="shared" si="174"/>
        <v>0</v>
      </c>
      <c r="AU235" s="35">
        <f t="shared" si="174"/>
        <v>0</v>
      </c>
      <c r="AV235" s="35">
        <f t="shared" si="174"/>
        <v>0</v>
      </c>
      <c r="AW235" s="35">
        <f t="shared" si="174"/>
        <v>0</v>
      </c>
      <c r="AX235" s="35">
        <f t="shared" si="174"/>
        <v>0</v>
      </c>
      <c r="AY235" s="35">
        <f t="shared" si="174"/>
        <v>0</v>
      </c>
      <c r="BA235" s="35">
        <f t="shared" si="175"/>
        <v>0</v>
      </c>
      <c r="BB235" s="35">
        <f t="shared" si="175"/>
        <v>0</v>
      </c>
      <c r="BC235" s="35">
        <f t="shared" si="175"/>
        <v>0</v>
      </c>
      <c r="BD235" s="35">
        <f t="shared" si="175"/>
        <v>0</v>
      </c>
      <c r="BE235" s="35">
        <f t="shared" si="175"/>
        <v>0</v>
      </c>
      <c r="BF235" s="35">
        <f t="shared" si="175"/>
        <v>0</v>
      </c>
      <c r="BH235" s="47">
        <f t="shared" si="181"/>
        <v>0</v>
      </c>
      <c r="BI235" s="6"/>
    </row>
    <row r="236" ht="15" spans="1:61">
      <c r="A236" s="45" t="s">
        <v>10930</v>
      </c>
      <c r="B236" s="33">
        <f t="shared" si="149"/>
        <v>0</v>
      </c>
      <c r="C236" s="41" t="s">
        <v>10931</v>
      </c>
      <c r="D236" s="96">
        <f t="shared" si="150"/>
        <v>0</v>
      </c>
      <c r="E236" s="35">
        <f t="shared" si="151"/>
        <v>0</v>
      </c>
      <c r="F236" s="46">
        <f t="shared" si="152"/>
        <v>0</v>
      </c>
      <c r="G236" s="107">
        <f t="shared" si="153"/>
        <v>0</v>
      </c>
      <c r="H236" s="97">
        <f t="shared" si="176"/>
        <v>0</v>
      </c>
      <c r="I236" s="97">
        <f t="shared" si="177"/>
        <v>0</v>
      </c>
      <c r="J236" s="97">
        <f t="shared" si="178"/>
        <v>0</v>
      </c>
      <c r="K236" s="42">
        <v>0</v>
      </c>
      <c r="L236" s="35">
        <f t="shared" si="170"/>
        <v>0</v>
      </c>
      <c r="M236" s="35">
        <f t="shared" si="170"/>
        <v>0</v>
      </c>
      <c r="N236" s="97">
        <f t="shared" si="179"/>
        <v>0</v>
      </c>
      <c r="O236" s="35">
        <f t="shared" si="171"/>
        <v>0</v>
      </c>
      <c r="P236" s="35">
        <f t="shared" si="171"/>
        <v>0</v>
      </c>
      <c r="Q236" s="35">
        <f t="shared" si="171"/>
        <v>0</v>
      </c>
      <c r="R236" s="96">
        <f t="shared" si="154"/>
        <v>0</v>
      </c>
      <c r="S236" s="35">
        <f t="shared" si="158"/>
        <v>0</v>
      </c>
      <c r="T236" s="28">
        <f t="shared" si="155"/>
        <v>0</v>
      </c>
      <c r="U236" s="28">
        <f t="shared" si="156"/>
        <v>0</v>
      </c>
      <c r="V236" s="51">
        <v>0</v>
      </c>
      <c r="W236" s="51">
        <v>0</v>
      </c>
      <c r="X236" s="51">
        <v>0</v>
      </c>
      <c r="Y236" s="44">
        <f t="shared" si="180"/>
        <v>0</v>
      </c>
      <c r="Z236" s="35">
        <f t="shared" si="157"/>
        <v>0</v>
      </c>
      <c r="AA236" s="35">
        <f t="shared" si="159"/>
        <v>0</v>
      </c>
      <c r="AB236" s="42">
        <v>0</v>
      </c>
      <c r="AC236" s="35">
        <f t="shared" si="160"/>
        <v>0</v>
      </c>
      <c r="AD236" s="35">
        <f t="shared" si="172"/>
        <v>0</v>
      </c>
      <c r="AE236" s="35">
        <f t="shared" si="172"/>
        <v>0</v>
      </c>
      <c r="AF236" s="35">
        <f t="shared" si="172"/>
        <v>0</v>
      </c>
      <c r="AH236" s="35">
        <f t="shared" si="173"/>
        <v>0</v>
      </c>
      <c r="AI236" s="35">
        <f t="shared" si="173"/>
        <v>0</v>
      </c>
      <c r="AJ236" s="35">
        <f t="shared" si="173"/>
        <v>0</v>
      </c>
      <c r="AK236" s="35">
        <f t="shared" si="173"/>
        <v>0</v>
      </c>
      <c r="AL236" s="35">
        <f t="shared" si="173"/>
        <v>0</v>
      </c>
      <c r="AM236" s="35">
        <f t="shared" si="173"/>
        <v>0</v>
      </c>
      <c r="AN236" s="35">
        <f t="shared" si="173"/>
        <v>0</v>
      </c>
      <c r="AO236" s="35">
        <f t="shared" si="173"/>
        <v>0</v>
      </c>
      <c r="AP236" s="35">
        <f t="shared" si="173"/>
        <v>0</v>
      </c>
      <c r="AQ236" s="35">
        <f t="shared" si="173"/>
        <v>0</v>
      </c>
      <c r="AR236" s="35">
        <f t="shared" si="174"/>
        <v>0</v>
      </c>
      <c r="AS236" s="35">
        <f t="shared" si="174"/>
        <v>0</v>
      </c>
      <c r="AT236" s="35">
        <f t="shared" si="174"/>
        <v>0</v>
      </c>
      <c r="AU236" s="35">
        <f t="shared" si="174"/>
        <v>0</v>
      </c>
      <c r="AV236" s="35">
        <f t="shared" si="174"/>
        <v>0</v>
      </c>
      <c r="AW236" s="35">
        <f t="shared" si="174"/>
        <v>0</v>
      </c>
      <c r="AX236" s="35">
        <f t="shared" si="174"/>
        <v>0</v>
      </c>
      <c r="AY236" s="35">
        <f t="shared" si="174"/>
        <v>0</v>
      </c>
      <c r="BA236" s="35">
        <f t="shared" si="175"/>
        <v>0</v>
      </c>
      <c r="BB236" s="35">
        <f t="shared" si="175"/>
        <v>0</v>
      </c>
      <c r="BC236" s="35">
        <f t="shared" si="175"/>
        <v>0</v>
      </c>
      <c r="BD236" s="35">
        <f t="shared" si="175"/>
        <v>0</v>
      </c>
      <c r="BE236" s="35">
        <f t="shared" si="175"/>
        <v>0</v>
      </c>
      <c r="BF236" s="35">
        <f t="shared" si="175"/>
        <v>0</v>
      </c>
      <c r="BH236" s="47">
        <f t="shared" si="181"/>
        <v>0</v>
      </c>
      <c r="BI236" s="18"/>
    </row>
    <row r="237" ht="15" spans="1:61">
      <c r="A237" s="45" t="s">
        <v>10932</v>
      </c>
      <c r="B237" s="33">
        <f t="shared" si="149"/>
        <v>0</v>
      </c>
      <c r="C237" s="41" t="s">
        <v>10933</v>
      </c>
      <c r="D237" s="96">
        <f t="shared" si="150"/>
        <v>0</v>
      </c>
      <c r="E237" s="35">
        <f t="shared" si="151"/>
        <v>0</v>
      </c>
      <c r="F237" s="46">
        <f t="shared" si="152"/>
        <v>0</v>
      </c>
      <c r="G237" s="107">
        <f t="shared" si="153"/>
        <v>0</v>
      </c>
      <c r="H237" s="98">
        <f t="shared" si="176"/>
        <v>0</v>
      </c>
      <c r="I237" s="98">
        <f t="shared" si="177"/>
        <v>0</v>
      </c>
      <c r="J237" s="98">
        <f t="shared" si="178"/>
        <v>0</v>
      </c>
      <c r="K237" s="38">
        <v>0</v>
      </c>
      <c r="L237" s="35">
        <f t="shared" si="170"/>
        <v>0</v>
      </c>
      <c r="M237" s="35">
        <f t="shared" si="170"/>
        <v>0</v>
      </c>
      <c r="N237" s="98">
        <f t="shared" si="179"/>
        <v>0</v>
      </c>
      <c r="O237" s="35">
        <f t="shared" si="171"/>
        <v>0</v>
      </c>
      <c r="P237" s="35">
        <f t="shared" si="171"/>
        <v>0</v>
      </c>
      <c r="Q237" s="35">
        <f t="shared" si="171"/>
        <v>0</v>
      </c>
      <c r="R237" s="96">
        <f t="shared" si="154"/>
        <v>0</v>
      </c>
      <c r="S237" s="35">
        <f t="shared" si="158"/>
        <v>0</v>
      </c>
      <c r="T237" s="28">
        <f t="shared" si="155"/>
        <v>0</v>
      </c>
      <c r="U237" s="28">
        <f t="shared" si="156"/>
        <v>0</v>
      </c>
      <c r="V237" s="52">
        <v>0</v>
      </c>
      <c r="W237" s="52">
        <v>0</v>
      </c>
      <c r="X237" s="52">
        <v>0</v>
      </c>
      <c r="Y237" s="44">
        <f t="shared" si="180"/>
        <v>0</v>
      </c>
      <c r="Z237" s="35">
        <f t="shared" si="157"/>
        <v>0</v>
      </c>
      <c r="AA237" s="35">
        <f t="shared" si="159"/>
        <v>0</v>
      </c>
      <c r="AB237" s="38">
        <v>0</v>
      </c>
      <c r="AC237" s="35">
        <f t="shared" si="160"/>
        <v>0</v>
      </c>
      <c r="AD237" s="35">
        <f t="shared" si="172"/>
        <v>0</v>
      </c>
      <c r="AE237" s="35">
        <f t="shared" si="172"/>
        <v>0</v>
      </c>
      <c r="AF237" s="35">
        <f t="shared" si="172"/>
        <v>0</v>
      </c>
      <c r="AH237" s="35">
        <f t="shared" si="173"/>
        <v>0</v>
      </c>
      <c r="AI237" s="35">
        <f t="shared" si="173"/>
        <v>0</v>
      </c>
      <c r="AJ237" s="35">
        <f t="shared" si="173"/>
        <v>0</v>
      </c>
      <c r="AK237" s="35">
        <f t="shared" si="173"/>
        <v>0</v>
      </c>
      <c r="AL237" s="35">
        <f t="shared" si="173"/>
        <v>0</v>
      </c>
      <c r="AM237" s="35">
        <f t="shared" si="173"/>
        <v>0</v>
      </c>
      <c r="AN237" s="35">
        <f t="shared" si="173"/>
        <v>0</v>
      </c>
      <c r="AO237" s="35">
        <f t="shared" si="173"/>
        <v>0</v>
      </c>
      <c r="AP237" s="35">
        <f t="shared" si="173"/>
        <v>0</v>
      </c>
      <c r="AQ237" s="35">
        <f t="shared" si="173"/>
        <v>0</v>
      </c>
      <c r="AR237" s="35">
        <f t="shared" si="174"/>
        <v>0</v>
      </c>
      <c r="AS237" s="35">
        <f t="shared" si="174"/>
        <v>0</v>
      </c>
      <c r="AT237" s="35">
        <f t="shared" si="174"/>
        <v>0</v>
      </c>
      <c r="AU237" s="35">
        <f t="shared" si="174"/>
        <v>0</v>
      </c>
      <c r="AV237" s="35">
        <f t="shared" si="174"/>
        <v>0</v>
      </c>
      <c r="AW237" s="35">
        <f t="shared" si="174"/>
        <v>0</v>
      </c>
      <c r="AX237" s="35">
        <f t="shared" si="174"/>
        <v>0</v>
      </c>
      <c r="AY237" s="35">
        <f t="shared" si="174"/>
        <v>0</v>
      </c>
      <c r="BA237" s="35">
        <f t="shared" si="175"/>
        <v>0</v>
      </c>
      <c r="BB237" s="35">
        <f t="shared" si="175"/>
        <v>0</v>
      </c>
      <c r="BC237" s="35">
        <f t="shared" si="175"/>
        <v>0</v>
      </c>
      <c r="BD237" s="35">
        <f t="shared" si="175"/>
        <v>0</v>
      </c>
      <c r="BE237" s="35">
        <f t="shared" si="175"/>
        <v>0</v>
      </c>
      <c r="BF237" s="35">
        <f t="shared" si="175"/>
        <v>0</v>
      </c>
      <c r="BH237" s="47">
        <f t="shared" si="181"/>
        <v>0</v>
      </c>
      <c r="BI237" s="18"/>
    </row>
    <row r="238" ht="15" spans="1:61">
      <c r="A238" s="45" t="s">
        <v>10934</v>
      </c>
      <c r="B238" s="33">
        <f t="shared" si="149"/>
        <v>0</v>
      </c>
      <c r="C238" s="41" t="s">
        <v>10935</v>
      </c>
      <c r="D238" s="96">
        <f t="shared" si="150"/>
        <v>0</v>
      </c>
      <c r="E238" s="35">
        <f t="shared" si="151"/>
        <v>0</v>
      </c>
      <c r="F238" s="46">
        <f t="shared" si="152"/>
        <v>0</v>
      </c>
      <c r="G238" s="107">
        <f t="shared" si="153"/>
        <v>0</v>
      </c>
      <c r="H238" s="97">
        <f t="shared" si="176"/>
        <v>0</v>
      </c>
      <c r="I238" s="97">
        <f t="shared" si="177"/>
        <v>0</v>
      </c>
      <c r="J238" s="97">
        <f t="shared" si="178"/>
        <v>0</v>
      </c>
      <c r="K238" s="42">
        <v>0</v>
      </c>
      <c r="L238" s="35">
        <f t="shared" si="170"/>
        <v>0</v>
      </c>
      <c r="M238" s="35">
        <f t="shared" si="170"/>
        <v>0</v>
      </c>
      <c r="N238" s="97">
        <f t="shared" si="179"/>
        <v>0</v>
      </c>
      <c r="O238" s="35">
        <f t="shared" si="171"/>
        <v>0</v>
      </c>
      <c r="P238" s="35">
        <f t="shared" si="171"/>
        <v>0</v>
      </c>
      <c r="Q238" s="35">
        <f t="shared" si="171"/>
        <v>0</v>
      </c>
      <c r="R238" s="96">
        <f t="shared" si="154"/>
        <v>0</v>
      </c>
      <c r="S238" s="35">
        <f t="shared" si="158"/>
        <v>0</v>
      </c>
      <c r="T238" s="28">
        <f t="shared" si="155"/>
        <v>0</v>
      </c>
      <c r="U238" s="28">
        <f t="shared" si="156"/>
        <v>0</v>
      </c>
      <c r="V238" s="51">
        <v>0</v>
      </c>
      <c r="W238" s="51">
        <v>0</v>
      </c>
      <c r="X238" s="51">
        <v>0</v>
      </c>
      <c r="Y238" s="44">
        <f t="shared" si="180"/>
        <v>0</v>
      </c>
      <c r="Z238" s="35">
        <f t="shared" si="157"/>
        <v>0</v>
      </c>
      <c r="AA238" s="35">
        <f t="shared" si="159"/>
        <v>0</v>
      </c>
      <c r="AB238" s="42">
        <v>0</v>
      </c>
      <c r="AC238" s="35">
        <f t="shared" si="160"/>
        <v>0</v>
      </c>
      <c r="AD238" s="35">
        <f t="shared" si="172"/>
        <v>0</v>
      </c>
      <c r="AE238" s="35">
        <f t="shared" si="172"/>
        <v>0</v>
      </c>
      <c r="AF238" s="35">
        <f t="shared" si="172"/>
        <v>0</v>
      </c>
      <c r="AH238" s="35">
        <f t="shared" ref="AH238:AQ247" si="182">SUMPRODUCT(AH$374:AH$599*(LEFT($A$374:$A$599,LEN($A238))=$A238))</f>
        <v>0</v>
      </c>
      <c r="AI238" s="35">
        <f t="shared" si="182"/>
        <v>0</v>
      </c>
      <c r="AJ238" s="35">
        <f t="shared" si="182"/>
        <v>0</v>
      </c>
      <c r="AK238" s="35">
        <f t="shared" si="182"/>
        <v>0</v>
      </c>
      <c r="AL238" s="35">
        <f t="shared" si="182"/>
        <v>0</v>
      </c>
      <c r="AM238" s="35">
        <f t="shared" si="182"/>
        <v>0</v>
      </c>
      <c r="AN238" s="35">
        <f t="shared" si="182"/>
        <v>0</v>
      </c>
      <c r="AO238" s="35">
        <f t="shared" si="182"/>
        <v>0</v>
      </c>
      <c r="AP238" s="35">
        <f t="shared" si="182"/>
        <v>0</v>
      </c>
      <c r="AQ238" s="35">
        <f t="shared" si="182"/>
        <v>0</v>
      </c>
      <c r="AR238" s="35">
        <f t="shared" ref="AR238:AY247" si="183">SUMPRODUCT(AR$374:AR$599*(LEFT($A$374:$A$599,LEN($A238))=$A238))</f>
        <v>0</v>
      </c>
      <c r="AS238" s="35">
        <f t="shared" si="183"/>
        <v>0</v>
      </c>
      <c r="AT238" s="35">
        <f t="shared" si="183"/>
        <v>0</v>
      </c>
      <c r="AU238" s="35">
        <f t="shared" si="183"/>
        <v>0</v>
      </c>
      <c r="AV238" s="35">
        <f t="shared" si="183"/>
        <v>0</v>
      </c>
      <c r="AW238" s="35">
        <f t="shared" si="183"/>
        <v>0</v>
      </c>
      <c r="AX238" s="35">
        <f t="shared" si="183"/>
        <v>0</v>
      </c>
      <c r="AY238" s="35">
        <f t="shared" si="183"/>
        <v>0</v>
      </c>
      <c r="BA238" s="35">
        <f t="shared" ref="BA238:BF247" si="184">SUMPRODUCT(BA$374:BA$599*(LEFT($A$374:$A$599,LEN($A238))=$A238))</f>
        <v>0</v>
      </c>
      <c r="BB238" s="35">
        <f t="shared" si="184"/>
        <v>0</v>
      </c>
      <c r="BC238" s="35">
        <f t="shared" si="184"/>
        <v>0</v>
      </c>
      <c r="BD238" s="35">
        <f t="shared" si="184"/>
        <v>0</v>
      </c>
      <c r="BE238" s="35">
        <f t="shared" si="184"/>
        <v>0</v>
      </c>
      <c r="BF238" s="35">
        <f t="shared" si="184"/>
        <v>0</v>
      </c>
      <c r="BH238" s="47">
        <f t="shared" si="181"/>
        <v>0</v>
      </c>
      <c r="BI238" s="6"/>
    </row>
    <row r="239" ht="15" spans="1:61">
      <c r="A239" s="45" t="s">
        <v>10936</v>
      </c>
      <c r="B239" s="33">
        <f t="shared" si="149"/>
        <v>0</v>
      </c>
      <c r="C239" s="41" t="s">
        <v>10937</v>
      </c>
      <c r="D239" s="96">
        <f t="shared" si="150"/>
        <v>0</v>
      </c>
      <c r="E239" s="35">
        <f t="shared" si="151"/>
        <v>0</v>
      </c>
      <c r="F239" s="46">
        <f t="shared" si="152"/>
        <v>0</v>
      </c>
      <c r="G239" s="107">
        <f t="shared" si="153"/>
        <v>0</v>
      </c>
      <c r="H239" s="97">
        <f t="shared" si="176"/>
        <v>0</v>
      </c>
      <c r="I239" s="97">
        <f t="shared" si="177"/>
        <v>0</v>
      </c>
      <c r="J239" s="97">
        <f t="shared" si="178"/>
        <v>0</v>
      </c>
      <c r="K239" s="38">
        <v>0</v>
      </c>
      <c r="L239" s="35">
        <f t="shared" si="170"/>
        <v>0</v>
      </c>
      <c r="M239" s="35">
        <f t="shared" si="170"/>
        <v>0</v>
      </c>
      <c r="N239" s="97">
        <f t="shared" si="179"/>
        <v>0</v>
      </c>
      <c r="O239" s="35">
        <f t="shared" si="171"/>
        <v>0</v>
      </c>
      <c r="P239" s="35">
        <f t="shared" si="171"/>
        <v>0</v>
      </c>
      <c r="Q239" s="35">
        <f t="shared" si="171"/>
        <v>0</v>
      </c>
      <c r="R239" s="96">
        <f t="shared" si="154"/>
        <v>0</v>
      </c>
      <c r="S239" s="35">
        <f t="shared" si="158"/>
        <v>0</v>
      </c>
      <c r="T239" s="28">
        <f t="shared" si="155"/>
        <v>0</v>
      </c>
      <c r="U239" s="28">
        <f t="shared" si="156"/>
        <v>0</v>
      </c>
      <c r="V239" s="51">
        <v>0</v>
      </c>
      <c r="W239" s="51">
        <v>0</v>
      </c>
      <c r="X239" s="51">
        <v>0</v>
      </c>
      <c r="Y239" s="44">
        <f t="shared" si="180"/>
        <v>0</v>
      </c>
      <c r="Z239" s="35">
        <f t="shared" si="157"/>
        <v>0</v>
      </c>
      <c r="AA239" s="35">
        <f t="shared" si="159"/>
        <v>0</v>
      </c>
      <c r="AB239" s="42">
        <v>0</v>
      </c>
      <c r="AC239" s="35">
        <f t="shared" si="160"/>
        <v>0</v>
      </c>
      <c r="AD239" s="35">
        <f t="shared" si="172"/>
        <v>0</v>
      </c>
      <c r="AE239" s="35">
        <f t="shared" si="172"/>
        <v>0</v>
      </c>
      <c r="AF239" s="35">
        <f t="shared" si="172"/>
        <v>0</v>
      </c>
      <c r="AH239" s="35">
        <f t="shared" si="182"/>
        <v>0</v>
      </c>
      <c r="AI239" s="35">
        <f t="shared" si="182"/>
        <v>0</v>
      </c>
      <c r="AJ239" s="35">
        <f t="shared" si="182"/>
        <v>0</v>
      </c>
      <c r="AK239" s="35">
        <f t="shared" si="182"/>
        <v>0</v>
      </c>
      <c r="AL239" s="35">
        <f t="shared" si="182"/>
        <v>0</v>
      </c>
      <c r="AM239" s="35">
        <f t="shared" si="182"/>
        <v>0</v>
      </c>
      <c r="AN239" s="35">
        <f t="shared" si="182"/>
        <v>0</v>
      </c>
      <c r="AO239" s="35">
        <f t="shared" si="182"/>
        <v>0</v>
      </c>
      <c r="AP239" s="35">
        <f t="shared" si="182"/>
        <v>0</v>
      </c>
      <c r="AQ239" s="35">
        <f t="shared" si="182"/>
        <v>0</v>
      </c>
      <c r="AR239" s="35">
        <f t="shared" si="183"/>
        <v>0</v>
      </c>
      <c r="AS239" s="35">
        <f t="shared" si="183"/>
        <v>0</v>
      </c>
      <c r="AT239" s="35">
        <f t="shared" si="183"/>
        <v>0</v>
      </c>
      <c r="AU239" s="35">
        <f t="shared" si="183"/>
        <v>0</v>
      </c>
      <c r="AV239" s="35">
        <f t="shared" si="183"/>
        <v>0</v>
      </c>
      <c r="AW239" s="35">
        <f t="shared" si="183"/>
        <v>0</v>
      </c>
      <c r="AX239" s="35">
        <f t="shared" si="183"/>
        <v>0</v>
      </c>
      <c r="AY239" s="35">
        <f t="shared" si="183"/>
        <v>0</v>
      </c>
      <c r="BA239" s="35">
        <f t="shared" si="184"/>
        <v>0</v>
      </c>
      <c r="BB239" s="35">
        <f t="shared" si="184"/>
        <v>0</v>
      </c>
      <c r="BC239" s="35">
        <f t="shared" si="184"/>
        <v>0</v>
      </c>
      <c r="BD239" s="35">
        <f t="shared" si="184"/>
        <v>0</v>
      </c>
      <c r="BE239" s="35">
        <f t="shared" si="184"/>
        <v>0</v>
      </c>
      <c r="BF239" s="35">
        <f t="shared" si="184"/>
        <v>0</v>
      </c>
      <c r="BH239" s="47">
        <f t="shared" si="181"/>
        <v>0</v>
      </c>
      <c r="BI239" s="6"/>
    </row>
    <row r="240" ht="15" spans="1:61">
      <c r="A240" s="45" t="s">
        <v>10938</v>
      </c>
      <c r="B240" s="33">
        <f t="shared" si="149"/>
        <v>0</v>
      </c>
      <c r="C240" s="41" t="s">
        <v>10939</v>
      </c>
      <c r="D240" s="96">
        <f t="shared" si="150"/>
        <v>0</v>
      </c>
      <c r="E240" s="35">
        <f t="shared" si="151"/>
        <v>0</v>
      </c>
      <c r="F240" s="46">
        <f t="shared" si="152"/>
        <v>0</v>
      </c>
      <c r="G240" s="107">
        <f t="shared" si="153"/>
        <v>0</v>
      </c>
      <c r="H240" s="97">
        <f t="shared" si="176"/>
        <v>0</v>
      </c>
      <c r="I240" s="97">
        <f t="shared" si="177"/>
        <v>0</v>
      </c>
      <c r="J240" s="97">
        <f t="shared" si="178"/>
        <v>0</v>
      </c>
      <c r="K240" s="42">
        <v>0</v>
      </c>
      <c r="L240" s="35">
        <f t="shared" si="170"/>
        <v>0</v>
      </c>
      <c r="M240" s="35">
        <f t="shared" si="170"/>
        <v>0</v>
      </c>
      <c r="N240" s="97">
        <f t="shared" si="179"/>
        <v>0</v>
      </c>
      <c r="O240" s="35">
        <f t="shared" si="171"/>
        <v>0</v>
      </c>
      <c r="P240" s="35">
        <f t="shared" si="171"/>
        <v>0</v>
      </c>
      <c r="Q240" s="35">
        <f t="shared" si="171"/>
        <v>0</v>
      </c>
      <c r="R240" s="96">
        <f t="shared" si="154"/>
        <v>0</v>
      </c>
      <c r="S240" s="35">
        <f t="shared" si="158"/>
        <v>0</v>
      </c>
      <c r="T240" s="28">
        <f t="shared" si="155"/>
        <v>0</v>
      </c>
      <c r="U240" s="28">
        <f t="shared" si="156"/>
        <v>0</v>
      </c>
      <c r="V240" s="51">
        <v>0</v>
      </c>
      <c r="W240" s="51">
        <v>0</v>
      </c>
      <c r="X240" s="51">
        <v>0</v>
      </c>
      <c r="Y240" s="44">
        <f t="shared" si="180"/>
        <v>0</v>
      </c>
      <c r="Z240" s="35">
        <f t="shared" si="157"/>
        <v>0</v>
      </c>
      <c r="AA240" s="35">
        <f t="shared" si="159"/>
        <v>0</v>
      </c>
      <c r="AB240" s="42">
        <v>0</v>
      </c>
      <c r="AC240" s="35">
        <f t="shared" si="160"/>
        <v>0</v>
      </c>
      <c r="AD240" s="35">
        <f t="shared" si="172"/>
        <v>0</v>
      </c>
      <c r="AE240" s="35">
        <f t="shared" si="172"/>
        <v>0</v>
      </c>
      <c r="AF240" s="35">
        <f t="shared" si="172"/>
        <v>0</v>
      </c>
      <c r="AH240" s="35">
        <f t="shared" si="182"/>
        <v>0</v>
      </c>
      <c r="AI240" s="35">
        <f t="shared" si="182"/>
        <v>0</v>
      </c>
      <c r="AJ240" s="35">
        <f t="shared" si="182"/>
        <v>0</v>
      </c>
      <c r="AK240" s="35">
        <f t="shared" si="182"/>
        <v>0</v>
      </c>
      <c r="AL240" s="35">
        <f t="shared" si="182"/>
        <v>0</v>
      </c>
      <c r="AM240" s="35">
        <f t="shared" si="182"/>
        <v>0</v>
      </c>
      <c r="AN240" s="35">
        <f t="shared" si="182"/>
        <v>0</v>
      </c>
      <c r="AO240" s="35">
        <f t="shared" si="182"/>
        <v>0</v>
      </c>
      <c r="AP240" s="35">
        <f t="shared" si="182"/>
        <v>0</v>
      </c>
      <c r="AQ240" s="35">
        <f t="shared" si="182"/>
        <v>0</v>
      </c>
      <c r="AR240" s="35">
        <f t="shared" si="183"/>
        <v>0</v>
      </c>
      <c r="AS240" s="35">
        <f t="shared" si="183"/>
        <v>0</v>
      </c>
      <c r="AT240" s="35">
        <f t="shared" si="183"/>
        <v>0</v>
      </c>
      <c r="AU240" s="35">
        <f t="shared" si="183"/>
        <v>0</v>
      </c>
      <c r="AV240" s="35">
        <f t="shared" si="183"/>
        <v>0</v>
      </c>
      <c r="AW240" s="35">
        <f t="shared" si="183"/>
        <v>0</v>
      </c>
      <c r="AX240" s="35">
        <f t="shared" si="183"/>
        <v>0</v>
      </c>
      <c r="AY240" s="35">
        <f t="shared" si="183"/>
        <v>0</v>
      </c>
      <c r="BA240" s="35">
        <f t="shared" si="184"/>
        <v>0</v>
      </c>
      <c r="BB240" s="35">
        <f t="shared" si="184"/>
        <v>0</v>
      </c>
      <c r="BC240" s="35">
        <f t="shared" si="184"/>
        <v>0</v>
      </c>
      <c r="BD240" s="35">
        <f t="shared" si="184"/>
        <v>0</v>
      </c>
      <c r="BE240" s="35">
        <f t="shared" si="184"/>
        <v>0</v>
      </c>
      <c r="BF240" s="35">
        <f t="shared" si="184"/>
        <v>0</v>
      </c>
      <c r="BH240" s="47">
        <f t="shared" si="181"/>
        <v>0</v>
      </c>
      <c r="BI240" s="18"/>
    </row>
    <row r="241" ht="15" spans="1:61">
      <c r="A241" s="45" t="s">
        <v>10940</v>
      </c>
      <c r="B241" s="33">
        <f t="shared" si="149"/>
        <v>0</v>
      </c>
      <c r="C241" s="41" t="s">
        <v>10941</v>
      </c>
      <c r="D241" s="96">
        <f t="shared" si="150"/>
        <v>0</v>
      </c>
      <c r="E241" s="35">
        <f t="shared" si="151"/>
        <v>0</v>
      </c>
      <c r="F241" s="46">
        <f t="shared" si="152"/>
        <v>0</v>
      </c>
      <c r="G241" s="107">
        <f t="shared" si="153"/>
        <v>0</v>
      </c>
      <c r="H241" s="97">
        <f t="shared" si="176"/>
        <v>0</v>
      </c>
      <c r="I241" s="97">
        <f t="shared" si="177"/>
        <v>0</v>
      </c>
      <c r="J241" s="97">
        <f t="shared" si="178"/>
        <v>0</v>
      </c>
      <c r="K241" s="42">
        <v>0</v>
      </c>
      <c r="L241" s="35">
        <f t="shared" si="170"/>
        <v>0</v>
      </c>
      <c r="M241" s="35">
        <f t="shared" si="170"/>
        <v>0</v>
      </c>
      <c r="N241" s="97">
        <f t="shared" si="179"/>
        <v>0</v>
      </c>
      <c r="O241" s="35">
        <f t="shared" si="171"/>
        <v>0</v>
      </c>
      <c r="P241" s="35">
        <f t="shared" si="171"/>
        <v>0</v>
      </c>
      <c r="Q241" s="35">
        <f t="shared" si="171"/>
        <v>0</v>
      </c>
      <c r="R241" s="96">
        <f t="shared" si="154"/>
        <v>0</v>
      </c>
      <c r="S241" s="35">
        <f t="shared" si="158"/>
        <v>0</v>
      </c>
      <c r="T241" s="28">
        <f t="shared" si="155"/>
        <v>0</v>
      </c>
      <c r="U241" s="28">
        <f t="shared" si="156"/>
        <v>0</v>
      </c>
      <c r="V241" s="51">
        <v>0</v>
      </c>
      <c r="W241" s="51">
        <v>0</v>
      </c>
      <c r="X241" s="51">
        <v>0</v>
      </c>
      <c r="Y241" s="44">
        <f t="shared" si="180"/>
        <v>0</v>
      </c>
      <c r="Z241" s="35">
        <f t="shared" si="157"/>
        <v>0</v>
      </c>
      <c r="AA241" s="35">
        <f t="shared" si="159"/>
        <v>0</v>
      </c>
      <c r="AB241" s="42">
        <v>0</v>
      </c>
      <c r="AC241" s="35">
        <f t="shared" si="160"/>
        <v>0</v>
      </c>
      <c r="AD241" s="35">
        <f t="shared" si="172"/>
        <v>0</v>
      </c>
      <c r="AE241" s="35">
        <f t="shared" si="172"/>
        <v>0</v>
      </c>
      <c r="AF241" s="35">
        <f t="shared" si="172"/>
        <v>0</v>
      </c>
      <c r="AH241" s="35">
        <f t="shared" si="182"/>
        <v>0</v>
      </c>
      <c r="AI241" s="35">
        <f t="shared" si="182"/>
        <v>0</v>
      </c>
      <c r="AJ241" s="35">
        <f t="shared" si="182"/>
        <v>0</v>
      </c>
      <c r="AK241" s="35">
        <f t="shared" si="182"/>
        <v>0</v>
      </c>
      <c r="AL241" s="35">
        <f t="shared" si="182"/>
        <v>0</v>
      </c>
      <c r="AM241" s="35">
        <f t="shared" si="182"/>
        <v>0</v>
      </c>
      <c r="AN241" s="35">
        <f t="shared" si="182"/>
        <v>0</v>
      </c>
      <c r="AO241" s="35">
        <f t="shared" si="182"/>
        <v>0</v>
      </c>
      <c r="AP241" s="35">
        <f t="shared" si="182"/>
        <v>0</v>
      </c>
      <c r="AQ241" s="35">
        <f t="shared" si="182"/>
        <v>0</v>
      </c>
      <c r="AR241" s="35">
        <f t="shared" si="183"/>
        <v>0</v>
      </c>
      <c r="AS241" s="35">
        <f t="shared" si="183"/>
        <v>0</v>
      </c>
      <c r="AT241" s="35">
        <f t="shared" si="183"/>
        <v>0</v>
      </c>
      <c r="AU241" s="35">
        <f t="shared" si="183"/>
        <v>0</v>
      </c>
      <c r="AV241" s="35">
        <f t="shared" si="183"/>
        <v>0</v>
      </c>
      <c r="AW241" s="35">
        <f t="shared" si="183"/>
        <v>0</v>
      </c>
      <c r="AX241" s="35">
        <f t="shared" si="183"/>
        <v>0</v>
      </c>
      <c r="AY241" s="35">
        <f t="shared" si="183"/>
        <v>0</v>
      </c>
      <c r="BA241" s="35">
        <f t="shared" si="184"/>
        <v>0</v>
      </c>
      <c r="BB241" s="35">
        <f t="shared" si="184"/>
        <v>0</v>
      </c>
      <c r="BC241" s="35">
        <f t="shared" si="184"/>
        <v>0</v>
      </c>
      <c r="BD241" s="35">
        <f t="shared" si="184"/>
        <v>0</v>
      </c>
      <c r="BE241" s="35">
        <f t="shared" si="184"/>
        <v>0</v>
      </c>
      <c r="BF241" s="35">
        <f t="shared" si="184"/>
        <v>0</v>
      </c>
      <c r="BH241" s="47">
        <f t="shared" si="181"/>
        <v>0</v>
      </c>
      <c r="BI241" s="18"/>
    </row>
    <row r="242" ht="15" spans="1:61">
      <c r="A242" s="45" t="s">
        <v>10942</v>
      </c>
      <c r="B242" s="33">
        <f t="shared" si="149"/>
        <v>0</v>
      </c>
      <c r="C242" s="41" t="s">
        <v>10943</v>
      </c>
      <c r="D242" s="96">
        <f t="shared" si="150"/>
        <v>0</v>
      </c>
      <c r="E242" s="35">
        <f t="shared" si="151"/>
        <v>0</v>
      </c>
      <c r="F242" s="46">
        <f t="shared" si="152"/>
        <v>0</v>
      </c>
      <c r="G242" s="107">
        <f t="shared" si="153"/>
        <v>0</v>
      </c>
      <c r="H242" s="97">
        <f t="shared" si="176"/>
        <v>0</v>
      </c>
      <c r="I242" s="97">
        <f t="shared" si="177"/>
        <v>0</v>
      </c>
      <c r="J242" s="97">
        <f t="shared" si="178"/>
        <v>0</v>
      </c>
      <c r="K242" s="42">
        <v>0</v>
      </c>
      <c r="L242" s="35">
        <f t="shared" si="170"/>
        <v>0</v>
      </c>
      <c r="M242" s="35">
        <f t="shared" si="170"/>
        <v>0</v>
      </c>
      <c r="N242" s="97">
        <f t="shared" si="179"/>
        <v>0</v>
      </c>
      <c r="O242" s="35">
        <f t="shared" si="171"/>
        <v>0</v>
      </c>
      <c r="P242" s="35">
        <f t="shared" si="171"/>
        <v>0</v>
      </c>
      <c r="Q242" s="35">
        <f t="shared" si="171"/>
        <v>0</v>
      </c>
      <c r="R242" s="96">
        <f t="shared" si="154"/>
        <v>0</v>
      </c>
      <c r="S242" s="35">
        <f t="shared" si="158"/>
        <v>0</v>
      </c>
      <c r="T242" s="28">
        <f t="shared" si="155"/>
        <v>0</v>
      </c>
      <c r="U242" s="28">
        <f t="shared" si="156"/>
        <v>0</v>
      </c>
      <c r="V242" s="51">
        <v>0</v>
      </c>
      <c r="W242" s="51">
        <v>0</v>
      </c>
      <c r="X242" s="51">
        <v>0</v>
      </c>
      <c r="Y242" s="44">
        <f t="shared" si="180"/>
        <v>0</v>
      </c>
      <c r="Z242" s="35">
        <f t="shared" si="157"/>
        <v>0</v>
      </c>
      <c r="AA242" s="35">
        <f t="shared" si="159"/>
        <v>0</v>
      </c>
      <c r="AB242" s="42">
        <v>0</v>
      </c>
      <c r="AC242" s="35">
        <f t="shared" si="160"/>
        <v>0</v>
      </c>
      <c r="AD242" s="35">
        <f t="shared" si="172"/>
        <v>0</v>
      </c>
      <c r="AE242" s="35">
        <f t="shared" si="172"/>
        <v>0</v>
      </c>
      <c r="AF242" s="35">
        <f t="shared" si="172"/>
        <v>0</v>
      </c>
      <c r="AH242" s="35">
        <f t="shared" si="182"/>
        <v>0</v>
      </c>
      <c r="AI242" s="35">
        <f t="shared" si="182"/>
        <v>0</v>
      </c>
      <c r="AJ242" s="35">
        <f t="shared" si="182"/>
        <v>0</v>
      </c>
      <c r="AK242" s="35">
        <f t="shared" si="182"/>
        <v>0</v>
      </c>
      <c r="AL242" s="35">
        <f t="shared" si="182"/>
        <v>0</v>
      </c>
      <c r="AM242" s="35">
        <f t="shared" si="182"/>
        <v>0</v>
      </c>
      <c r="AN242" s="35">
        <f t="shared" si="182"/>
        <v>0</v>
      </c>
      <c r="AO242" s="35">
        <f t="shared" si="182"/>
        <v>0</v>
      </c>
      <c r="AP242" s="35">
        <f t="shared" si="182"/>
        <v>0</v>
      </c>
      <c r="AQ242" s="35">
        <f t="shared" si="182"/>
        <v>0</v>
      </c>
      <c r="AR242" s="35">
        <f t="shared" si="183"/>
        <v>0</v>
      </c>
      <c r="AS242" s="35">
        <f t="shared" si="183"/>
        <v>0</v>
      </c>
      <c r="AT242" s="35">
        <f t="shared" si="183"/>
        <v>0</v>
      </c>
      <c r="AU242" s="35">
        <f t="shared" si="183"/>
        <v>0</v>
      </c>
      <c r="AV242" s="35">
        <f t="shared" si="183"/>
        <v>0</v>
      </c>
      <c r="AW242" s="35">
        <f t="shared" si="183"/>
        <v>0</v>
      </c>
      <c r="AX242" s="35">
        <f t="shared" si="183"/>
        <v>0</v>
      </c>
      <c r="AY242" s="35">
        <f t="shared" si="183"/>
        <v>0</v>
      </c>
      <c r="BA242" s="35">
        <f t="shared" si="184"/>
        <v>0</v>
      </c>
      <c r="BB242" s="35">
        <f t="shared" si="184"/>
        <v>0</v>
      </c>
      <c r="BC242" s="35">
        <f t="shared" si="184"/>
        <v>0</v>
      </c>
      <c r="BD242" s="35">
        <f t="shared" si="184"/>
        <v>0</v>
      </c>
      <c r="BE242" s="35">
        <f t="shared" si="184"/>
        <v>0</v>
      </c>
      <c r="BF242" s="35">
        <f t="shared" si="184"/>
        <v>0</v>
      </c>
      <c r="BH242" s="47">
        <f t="shared" si="181"/>
        <v>0</v>
      </c>
      <c r="BI242" s="6"/>
    </row>
    <row r="243" ht="15" spans="1:61">
      <c r="A243" s="45" t="s">
        <v>10944</v>
      </c>
      <c r="B243" s="33">
        <f t="shared" si="149"/>
        <v>0</v>
      </c>
      <c r="C243" s="41" t="s">
        <v>10945</v>
      </c>
      <c r="D243" s="96">
        <f t="shared" si="150"/>
        <v>0</v>
      </c>
      <c r="E243" s="35">
        <f t="shared" si="151"/>
        <v>0</v>
      </c>
      <c r="F243" s="46">
        <f t="shared" si="152"/>
        <v>0</v>
      </c>
      <c r="G243" s="107">
        <f t="shared" si="153"/>
        <v>0</v>
      </c>
      <c r="H243" s="97">
        <f t="shared" si="176"/>
        <v>0</v>
      </c>
      <c r="I243" s="97">
        <f t="shared" si="177"/>
        <v>0</v>
      </c>
      <c r="J243" s="97">
        <f t="shared" si="178"/>
        <v>0</v>
      </c>
      <c r="K243" s="42">
        <v>0</v>
      </c>
      <c r="L243" s="35">
        <f t="shared" si="170"/>
        <v>0</v>
      </c>
      <c r="M243" s="35">
        <f t="shared" si="170"/>
        <v>0</v>
      </c>
      <c r="N243" s="97">
        <f t="shared" si="179"/>
        <v>0</v>
      </c>
      <c r="O243" s="35">
        <f t="shared" si="171"/>
        <v>0</v>
      </c>
      <c r="P243" s="35">
        <f t="shared" si="171"/>
        <v>0</v>
      </c>
      <c r="Q243" s="35">
        <f t="shared" si="171"/>
        <v>0</v>
      </c>
      <c r="R243" s="96">
        <f t="shared" si="154"/>
        <v>0</v>
      </c>
      <c r="S243" s="35">
        <f t="shared" si="158"/>
        <v>0</v>
      </c>
      <c r="T243" s="28">
        <f t="shared" si="155"/>
        <v>0</v>
      </c>
      <c r="U243" s="28">
        <f t="shared" si="156"/>
        <v>0</v>
      </c>
      <c r="V243" s="51">
        <v>0</v>
      </c>
      <c r="W243" s="51">
        <v>0</v>
      </c>
      <c r="X243" s="51">
        <v>0</v>
      </c>
      <c r="Y243" s="44">
        <f t="shared" si="180"/>
        <v>0</v>
      </c>
      <c r="Z243" s="35">
        <f t="shared" si="157"/>
        <v>0</v>
      </c>
      <c r="AA243" s="35">
        <f t="shared" si="159"/>
        <v>0</v>
      </c>
      <c r="AB243" s="42">
        <v>0</v>
      </c>
      <c r="AC243" s="35">
        <f t="shared" si="160"/>
        <v>0</v>
      </c>
      <c r="AD243" s="35">
        <f t="shared" si="172"/>
        <v>0</v>
      </c>
      <c r="AE243" s="35">
        <f t="shared" si="172"/>
        <v>0</v>
      </c>
      <c r="AF243" s="35">
        <f t="shared" si="172"/>
        <v>0</v>
      </c>
      <c r="AH243" s="35">
        <f t="shared" si="182"/>
        <v>0</v>
      </c>
      <c r="AI243" s="35">
        <f t="shared" si="182"/>
        <v>0</v>
      </c>
      <c r="AJ243" s="35">
        <f t="shared" si="182"/>
        <v>0</v>
      </c>
      <c r="AK243" s="35">
        <f t="shared" si="182"/>
        <v>0</v>
      </c>
      <c r="AL243" s="35">
        <f t="shared" si="182"/>
        <v>0</v>
      </c>
      <c r="AM243" s="35">
        <f t="shared" si="182"/>
        <v>0</v>
      </c>
      <c r="AN243" s="35">
        <f t="shared" si="182"/>
        <v>0</v>
      </c>
      <c r="AO243" s="35">
        <f t="shared" si="182"/>
        <v>0</v>
      </c>
      <c r="AP243" s="35">
        <f t="shared" si="182"/>
        <v>0</v>
      </c>
      <c r="AQ243" s="35">
        <f t="shared" si="182"/>
        <v>0</v>
      </c>
      <c r="AR243" s="35">
        <f t="shared" si="183"/>
        <v>0</v>
      </c>
      <c r="AS243" s="35">
        <f t="shared" si="183"/>
        <v>0</v>
      </c>
      <c r="AT243" s="35">
        <f t="shared" si="183"/>
        <v>0</v>
      </c>
      <c r="AU243" s="35">
        <f t="shared" si="183"/>
        <v>0</v>
      </c>
      <c r="AV243" s="35">
        <f t="shared" si="183"/>
        <v>0</v>
      </c>
      <c r="AW243" s="35">
        <f t="shared" si="183"/>
        <v>0</v>
      </c>
      <c r="AX243" s="35">
        <f t="shared" si="183"/>
        <v>0</v>
      </c>
      <c r="AY243" s="35">
        <f t="shared" si="183"/>
        <v>0</v>
      </c>
      <c r="BA243" s="35">
        <f t="shared" si="184"/>
        <v>0</v>
      </c>
      <c r="BB243" s="35">
        <f t="shared" si="184"/>
        <v>0</v>
      </c>
      <c r="BC243" s="35">
        <f t="shared" si="184"/>
        <v>0</v>
      </c>
      <c r="BD243" s="35">
        <f t="shared" si="184"/>
        <v>0</v>
      </c>
      <c r="BE243" s="35">
        <f t="shared" si="184"/>
        <v>0</v>
      </c>
      <c r="BF243" s="35">
        <f t="shared" si="184"/>
        <v>0</v>
      </c>
      <c r="BH243" s="47">
        <f t="shared" si="181"/>
        <v>0</v>
      </c>
      <c r="BI243" s="6"/>
    </row>
    <row r="244" ht="15" spans="1:61">
      <c r="A244" s="45" t="s">
        <v>10946</v>
      </c>
      <c r="B244" s="33">
        <f t="shared" si="149"/>
        <v>0</v>
      </c>
      <c r="C244" s="41" t="s">
        <v>10947</v>
      </c>
      <c r="D244" s="96">
        <f t="shared" si="150"/>
        <v>0</v>
      </c>
      <c r="E244" s="35">
        <f t="shared" si="151"/>
        <v>0</v>
      </c>
      <c r="F244" s="46">
        <f t="shared" si="152"/>
        <v>0</v>
      </c>
      <c r="G244" s="107">
        <f t="shared" si="153"/>
        <v>0</v>
      </c>
      <c r="H244" s="97">
        <f t="shared" si="176"/>
        <v>0</v>
      </c>
      <c r="I244" s="97">
        <f t="shared" si="177"/>
        <v>0</v>
      </c>
      <c r="J244" s="97">
        <f t="shared" si="178"/>
        <v>0</v>
      </c>
      <c r="K244" s="42">
        <v>0</v>
      </c>
      <c r="L244" s="35">
        <f t="shared" si="170"/>
        <v>0</v>
      </c>
      <c r="M244" s="35">
        <f t="shared" si="170"/>
        <v>0</v>
      </c>
      <c r="N244" s="97">
        <f t="shared" si="179"/>
        <v>0</v>
      </c>
      <c r="O244" s="35">
        <f t="shared" si="171"/>
        <v>0</v>
      </c>
      <c r="P244" s="35">
        <f t="shared" si="171"/>
        <v>0</v>
      </c>
      <c r="Q244" s="35">
        <f t="shared" si="171"/>
        <v>0</v>
      </c>
      <c r="R244" s="96">
        <f t="shared" si="154"/>
        <v>0</v>
      </c>
      <c r="S244" s="35">
        <f t="shared" si="158"/>
        <v>0</v>
      </c>
      <c r="T244" s="28">
        <f t="shared" si="155"/>
        <v>0</v>
      </c>
      <c r="U244" s="28">
        <f t="shared" si="156"/>
        <v>0</v>
      </c>
      <c r="V244" s="51">
        <v>0</v>
      </c>
      <c r="W244" s="51">
        <v>0</v>
      </c>
      <c r="X244" s="51">
        <v>0</v>
      </c>
      <c r="Y244" s="44">
        <f t="shared" si="180"/>
        <v>0</v>
      </c>
      <c r="Z244" s="35">
        <f t="shared" si="157"/>
        <v>0</v>
      </c>
      <c r="AA244" s="35">
        <f t="shared" si="159"/>
        <v>0</v>
      </c>
      <c r="AB244" s="42">
        <v>0</v>
      </c>
      <c r="AC244" s="35">
        <f t="shared" si="160"/>
        <v>0</v>
      </c>
      <c r="AD244" s="35">
        <f t="shared" si="172"/>
        <v>0</v>
      </c>
      <c r="AE244" s="35">
        <f t="shared" si="172"/>
        <v>0</v>
      </c>
      <c r="AF244" s="35">
        <f t="shared" si="172"/>
        <v>0</v>
      </c>
      <c r="AH244" s="35">
        <f t="shared" si="182"/>
        <v>0</v>
      </c>
      <c r="AI244" s="35">
        <f t="shared" si="182"/>
        <v>0</v>
      </c>
      <c r="AJ244" s="35">
        <f t="shared" si="182"/>
        <v>0</v>
      </c>
      <c r="AK244" s="35">
        <f t="shared" si="182"/>
        <v>0</v>
      </c>
      <c r="AL244" s="35">
        <f t="shared" si="182"/>
        <v>0</v>
      </c>
      <c r="AM244" s="35">
        <f t="shared" si="182"/>
        <v>0</v>
      </c>
      <c r="AN244" s="35">
        <f t="shared" si="182"/>
        <v>0</v>
      </c>
      <c r="AO244" s="35">
        <f t="shared" si="182"/>
        <v>0</v>
      </c>
      <c r="AP244" s="35">
        <f t="shared" si="182"/>
        <v>0</v>
      </c>
      <c r="AQ244" s="35">
        <f t="shared" si="182"/>
        <v>0</v>
      </c>
      <c r="AR244" s="35">
        <f t="shared" si="183"/>
        <v>0</v>
      </c>
      <c r="AS244" s="35">
        <f t="shared" si="183"/>
        <v>0</v>
      </c>
      <c r="AT244" s="35">
        <f t="shared" si="183"/>
        <v>0</v>
      </c>
      <c r="AU244" s="35">
        <f t="shared" si="183"/>
        <v>0</v>
      </c>
      <c r="AV244" s="35">
        <f t="shared" si="183"/>
        <v>0</v>
      </c>
      <c r="AW244" s="35">
        <f t="shared" si="183"/>
        <v>0</v>
      </c>
      <c r="AX244" s="35">
        <f t="shared" si="183"/>
        <v>0</v>
      </c>
      <c r="AY244" s="35">
        <f t="shared" si="183"/>
        <v>0</v>
      </c>
      <c r="BA244" s="35">
        <f t="shared" si="184"/>
        <v>0</v>
      </c>
      <c r="BB244" s="35">
        <f t="shared" si="184"/>
        <v>0</v>
      </c>
      <c r="BC244" s="35">
        <f t="shared" si="184"/>
        <v>0</v>
      </c>
      <c r="BD244" s="35">
        <f t="shared" si="184"/>
        <v>0</v>
      </c>
      <c r="BE244" s="35">
        <f t="shared" si="184"/>
        <v>0</v>
      </c>
      <c r="BF244" s="35">
        <f t="shared" si="184"/>
        <v>0</v>
      </c>
      <c r="BH244" s="47">
        <f t="shared" si="181"/>
        <v>0</v>
      </c>
      <c r="BI244" s="18"/>
    </row>
    <row r="245" ht="15" spans="1:61">
      <c r="A245" s="45" t="s">
        <v>10948</v>
      </c>
      <c r="B245" s="33">
        <f t="shared" si="149"/>
        <v>0</v>
      </c>
      <c r="C245" s="41" t="s">
        <v>10949</v>
      </c>
      <c r="D245" s="96">
        <f t="shared" si="150"/>
        <v>0</v>
      </c>
      <c r="E245" s="35">
        <f t="shared" si="151"/>
        <v>0</v>
      </c>
      <c r="F245" s="46">
        <f t="shared" si="152"/>
        <v>0</v>
      </c>
      <c r="G245" s="107">
        <f t="shared" si="153"/>
        <v>0</v>
      </c>
      <c r="H245" s="97">
        <f t="shared" si="176"/>
        <v>0</v>
      </c>
      <c r="I245" s="97">
        <f t="shared" si="177"/>
        <v>0</v>
      </c>
      <c r="J245" s="97">
        <f t="shared" si="178"/>
        <v>0</v>
      </c>
      <c r="K245" s="42">
        <v>0</v>
      </c>
      <c r="L245" s="35">
        <f t="shared" si="170"/>
        <v>0</v>
      </c>
      <c r="M245" s="35">
        <f t="shared" si="170"/>
        <v>0</v>
      </c>
      <c r="N245" s="97">
        <f t="shared" si="179"/>
        <v>0</v>
      </c>
      <c r="O245" s="35">
        <f t="shared" si="171"/>
        <v>0</v>
      </c>
      <c r="P245" s="35">
        <f t="shared" si="171"/>
        <v>0</v>
      </c>
      <c r="Q245" s="35">
        <f t="shared" si="171"/>
        <v>0</v>
      </c>
      <c r="R245" s="96">
        <f t="shared" si="154"/>
        <v>0</v>
      </c>
      <c r="S245" s="35">
        <f t="shared" si="158"/>
        <v>0</v>
      </c>
      <c r="T245" s="28">
        <f t="shared" si="155"/>
        <v>0</v>
      </c>
      <c r="U245" s="28">
        <f t="shared" si="156"/>
        <v>0</v>
      </c>
      <c r="V245" s="51">
        <v>0</v>
      </c>
      <c r="W245" s="51">
        <v>0</v>
      </c>
      <c r="X245" s="51">
        <v>0</v>
      </c>
      <c r="Y245" s="44">
        <f t="shared" si="180"/>
        <v>0</v>
      </c>
      <c r="Z245" s="35">
        <f t="shared" si="157"/>
        <v>0</v>
      </c>
      <c r="AA245" s="35">
        <f t="shared" si="159"/>
        <v>0</v>
      </c>
      <c r="AB245" s="42">
        <v>0</v>
      </c>
      <c r="AC245" s="35">
        <f t="shared" si="160"/>
        <v>0</v>
      </c>
      <c r="AD245" s="35">
        <f t="shared" si="172"/>
        <v>0</v>
      </c>
      <c r="AE245" s="35">
        <f t="shared" si="172"/>
        <v>0</v>
      </c>
      <c r="AF245" s="35">
        <f t="shared" si="172"/>
        <v>0</v>
      </c>
      <c r="AH245" s="35">
        <f t="shared" si="182"/>
        <v>0</v>
      </c>
      <c r="AI245" s="35">
        <f t="shared" si="182"/>
        <v>0</v>
      </c>
      <c r="AJ245" s="35">
        <f t="shared" si="182"/>
        <v>0</v>
      </c>
      <c r="AK245" s="35">
        <f t="shared" si="182"/>
        <v>0</v>
      </c>
      <c r="AL245" s="35">
        <f t="shared" si="182"/>
        <v>0</v>
      </c>
      <c r="AM245" s="35">
        <f t="shared" si="182"/>
        <v>0</v>
      </c>
      <c r="AN245" s="35">
        <f t="shared" si="182"/>
        <v>0</v>
      </c>
      <c r="AO245" s="35">
        <f t="shared" si="182"/>
        <v>0</v>
      </c>
      <c r="AP245" s="35">
        <f t="shared" si="182"/>
        <v>0</v>
      </c>
      <c r="AQ245" s="35">
        <f t="shared" si="182"/>
        <v>0</v>
      </c>
      <c r="AR245" s="35">
        <f t="shared" si="183"/>
        <v>0</v>
      </c>
      <c r="AS245" s="35">
        <f t="shared" si="183"/>
        <v>0</v>
      </c>
      <c r="AT245" s="35">
        <f t="shared" si="183"/>
        <v>0</v>
      </c>
      <c r="AU245" s="35">
        <f t="shared" si="183"/>
        <v>0</v>
      </c>
      <c r="AV245" s="35">
        <f t="shared" si="183"/>
        <v>0</v>
      </c>
      <c r="AW245" s="35">
        <f t="shared" si="183"/>
        <v>0</v>
      </c>
      <c r="AX245" s="35">
        <f t="shared" si="183"/>
        <v>0</v>
      </c>
      <c r="AY245" s="35">
        <f t="shared" si="183"/>
        <v>0</v>
      </c>
      <c r="BA245" s="35">
        <f t="shared" si="184"/>
        <v>0</v>
      </c>
      <c r="BB245" s="35">
        <f t="shared" si="184"/>
        <v>0</v>
      </c>
      <c r="BC245" s="35">
        <f t="shared" si="184"/>
        <v>0</v>
      </c>
      <c r="BD245" s="35">
        <f t="shared" si="184"/>
        <v>0</v>
      </c>
      <c r="BE245" s="35">
        <f t="shared" si="184"/>
        <v>0</v>
      </c>
      <c r="BF245" s="35">
        <f t="shared" si="184"/>
        <v>0</v>
      </c>
      <c r="BH245" s="47">
        <f t="shared" si="181"/>
        <v>0</v>
      </c>
      <c r="BI245" s="18"/>
    </row>
    <row r="246" ht="15" spans="1:61">
      <c r="A246" s="45" t="s">
        <v>10950</v>
      </c>
      <c r="B246" s="33">
        <f t="shared" si="149"/>
        <v>0</v>
      </c>
      <c r="C246" s="41" t="s">
        <v>10951</v>
      </c>
      <c r="D246" s="96">
        <f t="shared" si="150"/>
        <v>0</v>
      </c>
      <c r="E246" s="35">
        <f t="shared" si="151"/>
        <v>0</v>
      </c>
      <c r="F246" s="46">
        <f t="shared" si="152"/>
        <v>0</v>
      </c>
      <c r="G246" s="107">
        <f t="shared" si="153"/>
        <v>0</v>
      </c>
      <c r="H246" s="97">
        <f t="shared" si="176"/>
        <v>0</v>
      </c>
      <c r="I246" s="97">
        <f t="shared" si="177"/>
        <v>0</v>
      </c>
      <c r="J246" s="97">
        <f t="shared" si="178"/>
        <v>0</v>
      </c>
      <c r="K246" s="42">
        <v>0</v>
      </c>
      <c r="L246" s="35">
        <f t="shared" si="170"/>
        <v>0</v>
      </c>
      <c r="M246" s="35">
        <f t="shared" si="170"/>
        <v>0</v>
      </c>
      <c r="N246" s="97">
        <f t="shared" si="179"/>
        <v>0</v>
      </c>
      <c r="O246" s="35">
        <f t="shared" si="171"/>
        <v>0</v>
      </c>
      <c r="P246" s="35">
        <f t="shared" si="171"/>
        <v>0</v>
      </c>
      <c r="Q246" s="35">
        <f t="shared" si="171"/>
        <v>0</v>
      </c>
      <c r="R246" s="96">
        <f t="shared" si="154"/>
        <v>0</v>
      </c>
      <c r="S246" s="35">
        <f t="shared" si="158"/>
        <v>0</v>
      </c>
      <c r="T246" s="28">
        <f t="shared" si="155"/>
        <v>0</v>
      </c>
      <c r="U246" s="28">
        <f t="shared" si="156"/>
        <v>0</v>
      </c>
      <c r="V246" s="51">
        <v>0</v>
      </c>
      <c r="W246" s="51">
        <v>0</v>
      </c>
      <c r="X246" s="51">
        <v>0</v>
      </c>
      <c r="Y246" s="44">
        <f t="shared" si="180"/>
        <v>0</v>
      </c>
      <c r="Z246" s="35">
        <f t="shared" si="157"/>
        <v>0</v>
      </c>
      <c r="AA246" s="35">
        <f t="shared" si="159"/>
        <v>0</v>
      </c>
      <c r="AB246" s="42">
        <v>0</v>
      </c>
      <c r="AC246" s="35">
        <f t="shared" si="160"/>
        <v>0</v>
      </c>
      <c r="AD246" s="35">
        <f t="shared" si="172"/>
        <v>0</v>
      </c>
      <c r="AE246" s="35">
        <f t="shared" si="172"/>
        <v>0</v>
      </c>
      <c r="AF246" s="35">
        <f t="shared" si="172"/>
        <v>0</v>
      </c>
      <c r="AH246" s="35">
        <f t="shared" si="182"/>
        <v>0</v>
      </c>
      <c r="AI246" s="35">
        <f t="shared" si="182"/>
        <v>0</v>
      </c>
      <c r="AJ246" s="35">
        <f t="shared" si="182"/>
        <v>0</v>
      </c>
      <c r="AK246" s="35">
        <f t="shared" si="182"/>
        <v>0</v>
      </c>
      <c r="AL246" s="35">
        <f t="shared" si="182"/>
        <v>0</v>
      </c>
      <c r="AM246" s="35">
        <f t="shared" si="182"/>
        <v>0</v>
      </c>
      <c r="AN246" s="35">
        <f t="shared" si="182"/>
        <v>0</v>
      </c>
      <c r="AO246" s="35">
        <f t="shared" si="182"/>
        <v>0</v>
      </c>
      <c r="AP246" s="35">
        <f t="shared" si="182"/>
        <v>0</v>
      </c>
      <c r="AQ246" s="35">
        <f t="shared" si="182"/>
        <v>0</v>
      </c>
      <c r="AR246" s="35">
        <f t="shared" si="183"/>
        <v>0</v>
      </c>
      <c r="AS246" s="35">
        <f t="shared" si="183"/>
        <v>0</v>
      </c>
      <c r="AT246" s="35">
        <f t="shared" si="183"/>
        <v>0</v>
      </c>
      <c r="AU246" s="35">
        <f t="shared" si="183"/>
        <v>0</v>
      </c>
      <c r="AV246" s="35">
        <f t="shared" si="183"/>
        <v>0</v>
      </c>
      <c r="AW246" s="35">
        <f t="shared" si="183"/>
        <v>0</v>
      </c>
      <c r="AX246" s="35">
        <f t="shared" si="183"/>
        <v>0</v>
      </c>
      <c r="AY246" s="35">
        <f t="shared" si="183"/>
        <v>0</v>
      </c>
      <c r="BA246" s="35">
        <f t="shared" si="184"/>
        <v>0</v>
      </c>
      <c r="BB246" s="35">
        <f t="shared" si="184"/>
        <v>0</v>
      </c>
      <c r="BC246" s="35">
        <f t="shared" si="184"/>
        <v>0</v>
      </c>
      <c r="BD246" s="35">
        <f t="shared" si="184"/>
        <v>0</v>
      </c>
      <c r="BE246" s="35">
        <f t="shared" si="184"/>
        <v>0</v>
      </c>
      <c r="BF246" s="35">
        <f t="shared" si="184"/>
        <v>0</v>
      </c>
      <c r="BH246" s="47">
        <f t="shared" si="181"/>
        <v>0</v>
      </c>
      <c r="BI246" s="6"/>
    </row>
    <row r="247" ht="15" spans="1:61">
      <c r="A247" s="45" t="s">
        <v>10952</v>
      </c>
      <c r="B247" s="33">
        <f t="shared" si="149"/>
        <v>0</v>
      </c>
      <c r="C247" s="41" t="s">
        <v>10953</v>
      </c>
      <c r="D247" s="96">
        <f t="shared" si="150"/>
        <v>0</v>
      </c>
      <c r="E247" s="35">
        <f t="shared" si="151"/>
        <v>0</v>
      </c>
      <c r="F247" s="46">
        <f t="shared" si="152"/>
        <v>0</v>
      </c>
      <c r="G247" s="107">
        <f t="shared" si="153"/>
        <v>0</v>
      </c>
      <c r="H247" s="97">
        <f t="shared" si="176"/>
        <v>0</v>
      </c>
      <c r="I247" s="97">
        <f t="shared" si="177"/>
        <v>0</v>
      </c>
      <c r="J247" s="97">
        <f t="shared" si="178"/>
        <v>0</v>
      </c>
      <c r="K247" s="42">
        <v>0</v>
      </c>
      <c r="L247" s="35">
        <f t="shared" si="170"/>
        <v>0</v>
      </c>
      <c r="M247" s="35">
        <f t="shared" si="170"/>
        <v>0</v>
      </c>
      <c r="N247" s="97">
        <f t="shared" si="179"/>
        <v>0</v>
      </c>
      <c r="O247" s="35">
        <f t="shared" si="171"/>
        <v>0</v>
      </c>
      <c r="P247" s="35">
        <f t="shared" si="171"/>
        <v>0</v>
      </c>
      <c r="Q247" s="35">
        <f t="shared" si="171"/>
        <v>0</v>
      </c>
      <c r="R247" s="96">
        <f t="shared" si="154"/>
        <v>0</v>
      </c>
      <c r="S247" s="35">
        <f t="shared" si="158"/>
        <v>0</v>
      </c>
      <c r="T247" s="28">
        <f t="shared" si="155"/>
        <v>0</v>
      </c>
      <c r="U247" s="28">
        <f t="shared" si="156"/>
        <v>0</v>
      </c>
      <c r="V247" s="51">
        <v>0</v>
      </c>
      <c r="W247" s="51">
        <v>0</v>
      </c>
      <c r="X247" s="51">
        <v>0</v>
      </c>
      <c r="Y247" s="44">
        <f t="shared" si="180"/>
        <v>0</v>
      </c>
      <c r="Z247" s="35">
        <f t="shared" si="157"/>
        <v>0</v>
      </c>
      <c r="AA247" s="35">
        <f t="shared" si="159"/>
        <v>0</v>
      </c>
      <c r="AB247" s="42">
        <v>0</v>
      </c>
      <c r="AC247" s="35">
        <f t="shared" si="160"/>
        <v>0</v>
      </c>
      <c r="AD247" s="35">
        <f t="shared" si="172"/>
        <v>0</v>
      </c>
      <c r="AE247" s="35">
        <f t="shared" si="172"/>
        <v>0</v>
      </c>
      <c r="AF247" s="35">
        <f t="shared" si="172"/>
        <v>0</v>
      </c>
      <c r="AH247" s="35">
        <f t="shared" si="182"/>
        <v>0</v>
      </c>
      <c r="AI247" s="35">
        <f t="shared" si="182"/>
        <v>0</v>
      </c>
      <c r="AJ247" s="35">
        <f t="shared" si="182"/>
        <v>0</v>
      </c>
      <c r="AK247" s="35">
        <f t="shared" si="182"/>
        <v>0</v>
      </c>
      <c r="AL247" s="35">
        <f t="shared" si="182"/>
        <v>0</v>
      </c>
      <c r="AM247" s="35">
        <f t="shared" si="182"/>
        <v>0</v>
      </c>
      <c r="AN247" s="35">
        <f t="shared" si="182"/>
        <v>0</v>
      </c>
      <c r="AO247" s="35">
        <f t="shared" si="182"/>
        <v>0</v>
      </c>
      <c r="AP247" s="35">
        <f t="shared" si="182"/>
        <v>0</v>
      </c>
      <c r="AQ247" s="35">
        <f t="shared" si="182"/>
        <v>0</v>
      </c>
      <c r="AR247" s="35">
        <f t="shared" si="183"/>
        <v>0</v>
      </c>
      <c r="AS247" s="35">
        <f t="shared" si="183"/>
        <v>0</v>
      </c>
      <c r="AT247" s="35">
        <f t="shared" si="183"/>
        <v>0</v>
      </c>
      <c r="AU247" s="35">
        <f t="shared" si="183"/>
        <v>0</v>
      </c>
      <c r="AV247" s="35">
        <f t="shared" si="183"/>
        <v>0</v>
      </c>
      <c r="AW247" s="35">
        <f t="shared" si="183"/>
        <v>0</v>
      </c>
      <c r="AX247" s="35">
        <f t="shared" si="183"/>
        <v>0</v>
      </c>
      <c r="AY247" s="35">
        <f t="shared" si="183"/>
        <v>0</v>
      </c>
      <c r="BA247" s="35">
        <f t="shared" si="184"/>
        <v>0</v>
      </c>
      <c r="BB247" s="35">
        <f t="shared" si="184"/>
        <v>0</v>
      </c>
      <c r="BC247" s="35">
        <f t="shared" si="184"/>
        <v>0</v>
      </c>
      <c r="BD247" s="35">
        <f t="shared" si="184"/>
        <v>0</v>
      </c>
      <c r="BE247" s="35">
        <f t="shared" si="184"/>
        <v>0</v>
      </c>
      <c r="BF247" s="35">
        <f t="shared" si="184"/>
        <v>0</v>
      </c>
      <c r="BH247" s="47">
        <f t="shared" si="181"/>
        <v>0</v>
      </c>
      <c r="BI247" s="6"/>
    </row>
    <row r="248" ht="15" spans="1:61">
      <c r="A248" s="45" t="s">
        <v>10954</v>
      </c>
      <c r="B248" s="33">
        <f t="shared" si="149"/>
        <v>0</v>
      </c>
      <c r="C248" s="41" t="s">
        <v>10955</v>
      </c>
      <c r="D248" s="96">
        <f t="shared" si="150"/>
        <v>0</v>
      </c>
      <c r="E248" s="35">
        <f t="shared" si="151"/>
        <v>0</v>
      </c>
      <c r="F248" s="46">
        <f t="shared" si="152"/>
        <v>0</v>
      </c>
      <c r="G248" s="107">
        <f t="shared" si="153"/>
        <v>0</v>
      </c>
      <c r="H248" s="97">
        <f t="shared" si="176"/>
        <v>0</v>
      </c>
      <c r="I248" s="97">
        <f t="shared" si="177"/>
        <v>0</v>
      </c>
      <c r="J248" s="97">
        <f t="shared" si="178"/>
        <v>0</v>
      </c>
      <c r="K248" s="42">
        <v>0</v>
      </c>
      <c r="L248" s="35">
        <f t="shared" ref="L248:M267" si="185">SUMPRODUCT(L$374:L$599*(LEFT($A$374:$A$599,LEN($A248))=$A248))</f>
        <v>0</v>
      </c>
      <c r="M248" s="35">
        <f t="shared" si="185"/>
        <v>0</v>
      </c>
      <c r="N248" s="97">
        <f t="shared" si="179"/>
        <v>0</v>
      </c>
      <c r="O248" s="35">
        <f t="shared" ref="O248:Q267" si="186">SUMPRODUCT(O$374:O$599*(LEFT($A$374:$A$599,LEN($A248))=$A248))</f>
        <v>0</v>
      </c>
      <c r="P248" s="35">
        <f t="shared" si="186"/>
        <v>0</v>
      </c>
      <c r="Q248" s="35">
        <f t="shared" si="186"/>
        <v>0</v>
      </c>
      <c r="R248" s="96">
        <f t="shared" si="154"/>
        <v>0</v>
      </c>
      <c r="S248" s="35">
        <f t="shared" si="158"/>
        <v>0</v>
      </c>
      <c r="T248" s="28">
        <f t="shared" si="155"/>
        <v>0</v>
      </c>
      <c r="U248" s="28">
        <f t="shared" si="156"/>
        <v>0</v>
      </c>
      <c r="V248" s="51">
        <v>0</v>
      </c>
      <c r="W248" s="51">
        <v>0</v>
      </c>
      <c r="X248" s="51">
        <v>0</v>
      </c>
      <c r="Y248" s="44">
        <f t="shared" si="180"/>
        <v>0</v>
      </c>
      <c r="Z248" s="35">
        <f t="shared" si="157"/>
        <v>0</v>
      </c>
      <c r="AA248" s="35">
        <f t="shared" si="159"/>
        <v>0</v>
      </c>
      <c r="AB248" s="42">
        <v>0</v>
      </c>
      <c r="AC248" s="35">
        <f t="shared" si="160"/>
        <v>0</v>
      </c>
      <c r="AD248" s="35">
        <f t="shared" ref="AD248:AF267" si="187">SUMPRODUCT(AD$374:AD$599*(LEFT($A$374:$A$599,LEN($A248))=$A248))</f>
        <v>0</v>
      </c>
      <c r="AE248" s="35">
        <f t="shared" si="187"/>
        <v>0</v>
      </c>
      <c r="AF248" s="35">
        <f t="shared" si="187"/>
        <v>0</v>
      </c>
      <c r="AH248" s="35">
        <f t="shared" ref="AH248:AQ257" si="188">SUMPRODUCT(AH$374:AH$599*(LEFT($A$374:$A$599,LEN($A248))=$A248))</f>
        <v>0</v>
      </c>
      <c r="AI248" s="35">
        <f t="shared" si="188"/>
        <v>0</v>
      </c>
      <c r="AJ248" s="35">
        <f t="shared" si="188"/>
        <v>0</v>
      </c>
      <c r="AK248" s="35">
        <f t="shared" si="188"/>
        <v>0</v>
      </c>
      <c r="AL248" s="35">
        <f t="shared" si="188"/>
        <v>0</v>
      </c>
      <c r="AM248" s="35">
        <f t="shared" si="188"/>
        <v>0</v>
      </c>
      <c r="AN248" s="35">
        <f t="shared" si="188"/>
        <v>0</v>
      </c>
      <c r="AO248" s="35">
        <f t="shared" si="188"/>
        <v>0</v>
      </c>
      <c r="AP248" s="35">
        <f t="shared" si="188"/>
        <v>0</v>
      </c>
      <c r="AQ248" s="35">
        <f t="shared" si="188"/>
        <v>0</v>
      </c>
      <c r="AR248" s="35">
        <f t="shared" ref="AR248:AY257" si="189">SUMPRODUCT(AR$374:AR$599*(LEFT($A$374:$A$599,LEN($A248))=$A248))</f>
        <v>0</v>
      </c>
      <c r="AS248" s="35">
        <f t="shared" si="189"/>
        <v>0</v>
      </c>
      <c r="AT248" s="35">
        <f t="shared" si="189"/>
        <v>0</v>
      </c>
      <c r="AU248" s="35">
        <f t="shared" si="189"/>
        <v>0</v>
      </c>
      <c r="AV248" s="35">
        <f t="shared" si="189"/>
        <v>0</v>
      </c>
      <c r="AW248" s="35">
        <f t="shared" si="189"/>
        <v>0</v>
      </c>
      <c r="AX248" s="35">
        <f t="shared" si="189"/>
        <v>0</v>
      </c>
      <c r="AY248" s="35">
        <f t="shared" si="189"/>
        <v>0</v>
      </c>
      <c r="BA248" s="35">
        <f t="shared" ref="BA248:BF257" si="190">SUMPRODUCT(BA$374:BA$599*(LEFT($A$374:$A$599,LEN($A248))=$A248))</f>
        <v>0</v>
      </c>
      <c r="BB248" s="35">
        <f t="shared" si="190"/>
        <v>0</v>
      </c>
      <c r="BC248" s="35">
        <f t="shared" si="190"/>
        <v>0</v>
      </c>
      <c r="BD248" s="35">
        <f t="shared" si="190"/>
        <v>0</v>
      </c>
      <c r="BE248" s="35">
        <f t="shared" si="190"/>
        <v>0</v>
      </c>
      <c r="BF248" s="35">
        <f t="shared" si="190"/>
        <v>0</v>
      </c>
      <c r="BH248" s="47">
        <f t="shared" si="181"/>
        <v>0</v>
      </c>
      <c r="BI248" s="18"/>
    </row>
    <row r="249" ht="15" spans="1:61">
      <c r="A249" s="45" t="s">
        <v>10956</v>
      </c>
      <c r="B249" s="33">
        <f t="shared" si="149"/>
        <v>0</v>
      </c>
      <c r="C249" s="41" t="s">
        <v>10957</v>
      </c>
      <c r="D249" s="96">
        <f t="shared" si="150"/>
        <v>0</v>
      </c>
      <c r="E249" s="35">
        <f t="shared" si="151"/>
        <v>0</v>
      </c>
      <c r="F249" s="46">
        <f t="shared" si="152"/>
        <v>0</v>
      </c>
      <c r="G249" s="107">
        <f t="shared" si="153"/>
        <v>0</v>
      </c>
      <c r="H249" s="97">
        <f t="shared" si="176"/>
        <v>0</v>
      </c>
      <c r="I249" s="97">
        <f t="shared" si="177"/>
        <v>0</v>
      </c>
      <c r="J249" s="97">
        <f t="shared" si="178"/>
        <v>0</v>
      </c>
      <c r="K249" s="42">
        <v>0</v>
      </c>
      <c r="L249" s="35">
        <f t="shared" si="185"/>
        <v>0</v>
      </c>
      <c r="M249" s="35">
        <f t="shared" si="185"/>
        <v>0</v>
      </c>
      <c r="N249" s="97">
        <f t="shared" si="179"/>
        <v>0</v>
      </c>
      <c r="O249" s="35">
        <f t="shared" si="186"/>
        <v>0</v>
      </c>
      <c r="P249" s="35">
        <f t="shared" si="186"/>
        <v>0</v>
      </c>
      <c r="Q249" s="35">
        <f t="shared" si="186"/>
        <v>0</v>
      </c>
      <c r="R249" s="96">
        <f t="shared" si="154"/>
        <v>0</v>
      </c>
      <c r="S249" s="35">
        <f t="shared" si="158"/>
        <v>0</v>
      </c>
      <c r="T249" s="28">
        <f t="shared" si="155"/>
        <v>0</v>
      </c>
      <c r="U249" s="28">
        <f t="shared" si="156"/>
        <v>0</v>
      </c>
      <c r="V249" s="51">
        <v>0</v>
      </c>
      <c r="W249" s="51">
        <v>0</v>
      </c>
      <c r="X249" s="51">
        <v>0</v>
      </c>
      <c r="Y249" s="44">
        <f t="shared" si="180"/>
        <v>0</v>
      </c>
      <c r="Z249" s="35">
        <f t="shared" si="157"/>
        <v>0</v>
      </c>
      <c r="AA249" s="35">
        <f t="shared" si="159"/>
        <v>0</v>
      </c>
      <c r="AB249" s="42">
        <v>0</v>
      </c>
      <c r="AC249" s="35">
        <f t="shared" si="160"/>
        <v>0</v>
      </c>
      <c r="AD249" s="35">
        <f t="shared" si="187"/>
        <v>0</v>
      </c>
      <c r="AE249" s="35">
        <f t="shared" si="187"/>
        <v>0</v>
      </c>
      <c r="AF249" s="35">
        <f t="shared" si="187"/>
        <v>0</v>
      </c>
      <c r="AH249" s="35">
        <f t="shared" si="188"/>
        <v>0</v>
      </c>
      <c r="AI249" s="35">
        <f t="shared" si="188"/>
        <v>0</v>
      </c>
      <c r="AJ249" s="35">
        <f t="shared" si="188"/>
        <v>0</v>
      </c>
      <c r="AK249" s="35">
        <f t="shared" si="188"/>
        <v>0</v>
      </c>
      <c r="AL249" s="35">
        <f t="shared" si="188"/>
        <v>0</v>
      </c>
      <c r="AM249" s="35">
        <f t="shared" si="188"/>
        <v>0</v>
      </c>
      <c r="AN249" s="35">
        <f t="shared" si="188"/>
        <v>0</v>
      </c>
      <c r="AO249" s="35">
        <f t="shared" si="188"/>
        <v>0</v>
      </c>
      <c r="AP249" s="35">
        <f t="shared" si="188"/>
        <v>0</v>
      </c>
      <c r="AQ249" s="35">
        <f t="shared" si="188"/>
        <v>0</v>
      </c>
      <c r="AR249" s="35">
        <f t="shared" si="189"/>
        <v>0</v>
      </c>
      <c r="AS249" s="35">
        <f t="shared" si="189"/>
        <v>0</v>
      </c>
      <c r="AT249" s="35">
        <f t="shared" si="189"/>
        <v>0</v>
      </c>
      <c r="AU249" s="35">
        <f t="shared" si="189"/>
        <v>0</v>
      </c>
      <c r="AV249" s="35">
        <f t="shared" si="189"/>
        <v>0</v>
      </c>
      <c r="AW249" s="35">
        <f t="shared" si="189"/>
        <v>0</v>
      </c>
      <c r="AX249" s="35">
        <f t="shared" si="189"/>
        <v>0</v>
      </c>
      <c r="AY249" s="35">
        <f t="shared" si="189"/>
        <v>0</v>
      </c>
      <c r="BA249" s="35">
        <f t="shared" si="190"/>
        <v>0</v>
      </c>
      <c r="BB249" s="35">
        <f t="shared" si="190"/>
        <v>0</v>
      </c>
      <c r="BC249" s="35">
        <f t="shared" si="190"/>
        <v>0</v>
      </c>
      <c r="BD249" s="35">
        <f t="shared" si="190"/>
        <v>0</v>
      </c>
      <c r="BE249" s="35">
        <f t="shared" si="190"/>
        <v>0</v>
      </c>
      <c r="BF249" s="35">
        <f t="shared" si="190"/>
        <v>0</v>
      </c>
      <c r="BH249" s="47">
        <f t="shared" si="181"/>
        <v>0</v>
      </c>
      <c r="BI249" s="18"/>
    </row>
    <row r="250" ht="15" spans="1:61">
      <c r="A250" s="45" t="s">
        <v>10958</v>
      </c>
      <c r="B250" s="33">
        <f t="shared" si="149"/>
        <v>0</v>
      </c>
      <c r="C250" s="41" t="s">
        <v>10959</v>
      </c>
      <c r="D250" s="96">
        <f t="shared" si="150"/>
        <v>0</v>
      </c>
      <c r="E250" s="35">
        <f t="shared" si="151"/>
        <v>0</v>
      </c>
      <c r="F250" s="46">
        <f t="shared" si="152"/>
        <v>0</v>
      </c>
      <c r="G250" s="107">
        <f t="shared" si="153"/>
        <v>0</v>
      </c>
      <c r="H250" s="97">
        <f t="shared" si="176"/>
        <v>0</v>
      </c>
      <c r="I250" s="97">
        <f t="shared" si="177"/>
        <v>0</v>
      </c>
      <c r="J250" s="97">
        <f t="shared" si="178"/>
        <v>0</v>
      </c>
      <c r="K250" s="42">
        <v>0</v>
      </c>
      <c r="L250" s="35">
        <f t="shared" si="185"/>
        <v>0</v>
      </c>
      <c r="M250" s="35">
        <f t="shared" si="185"/>
        <v>0</v>
      </c>
      <c r="N250" s="97">
        <f t="shared" si="179"/>
        <v>0</v>
      </c>
      <c r="O250" s="35">
        <f t="shared" si="186"/>
        <v>0</v>
      </c>
      <c r="P250" s="35">
        <f t="shared" si="186"/>
        <v>0</v>
      </c>
      <c r="Q250" s="35">
        <f t="shared" si="186"/>
        <v>0</v>
      </c>
      <c r="R250" s="96">
        <f t="shared" si="154"/>
        <v>0</v>
      </c>
      <c r="S250" s="35">
        <f t="shared" si="158"/>
        <v>0</v>
      </c>
      <c r="T250" s="28">
        <f t="shared" si="155"/>
        <v>0</v>
      </c>
      <c r="U250" s="28">
        <f t="shared" si="156"/>
        <v>0</v>
      </c>
      <c r="V250" s="51">
        <v>0</v>
      </c>
      <c r="W250" s="51">
        <v>0</v>
      </c>
      <c r="X250" s="51">
        <v>0</v>
      </c>
      <c r="Y250" s="44">
        <f t="shared" si="180"/>
        <v>0</v>
      </c>
      <c r="Z250" s="35">
        <f t="shared" si="157"/>
        <v>0</v>
      </c>
      <c r="AA250" s="35">
        <f t="shared" si="159"/>
        <v>0</v>
      </c>
      <c r="AB250" s="42">
        <v>0</v>
      </c>
      <c r="AC250" s="35">
        <f t="shared" si="160"/>
        <v>0</v>
      </c>
      <c r="AD250" s="35">
        <f t="shared" si="187"/>
        <v>0</v>
      </c>
      <c r="AE250" s="35">
        <f t="shared" si="187"/>
        <v>0</v>
      </c>
      <c r="AF250" s="35">
        <f t="shared" si="187"/>
        <v>0</v>
      </c>
      <c r="AH250" s="35">
        <f t="shared" si="188"/>
        <v>0</v>
      </c>
      <c r="AI250" s="35">
        <f t="shared" si="188"/>
        <v>0</v>
      </c>
      <c r="AJ250" s="35">
        <f t="shared" si="188"/>
        <v>0</v>
      </c>
      <c r="AK250" s="35">
        <f t="shared" si="188"/>
        <v>0</v>
      </c>
      <c r="AL250" s="35">
        <f t="shared" si="188"/>
        <v>0</v>
      </c>
      <c r="AM250" s="35">
        <f t="shared" si="188"/>
        <v>0</v>
      </c>
      <c r="AN250" s="35">
        <f t="shared" si="188"/>
        <v>0</v>
      </c>
      <c r="AO250" s="35">
        <f t="shared" si="188"/>
        <v>0</v>
      </c>
      <c r="AP250" s="35">
        <f t="shared" si="188"/>
        <v>0</v>
      </c>
      <c r="AQ250" s="35">
        <f t="shared" si="188"/>
        <v>0</v>
      </c>
      <c r="AR250" s="35">
        <f t="shared" si="189"/>
        <v>0</v>
      </c>
      <c r="AS250" s="35">
        <f t="shared" si="189"/>
        <v>0</v>
      </c>
      <c r="AT250" s="35">
        <f t="shared" si="189"/>
        <v>0</v>
      </c>
      <c r="AU250" s="35">
        <f t="shared" si="189"/>
        <v>0</v>
      </c>
      <c r="AV250" s="35">
        <f t="shared" si="189"/>
        <v>0</v>
      </c>
      <c r="AW250" s="35">
        <f t="shared" si="189"/>
        <v>0</v>
      </c>
      <c r="AX250" s="35">
        <f t="shared" si="189"/>
        <v>0</v>
      </c>
      <c r="AY250" s="35">
        <f t="shared" si="189"/>
        <v>0</v>
      </c>
      <c r="BA250" s="35">
        <f t="shared" si="190"/>
        <v>0</v>
      </c>
      <c r="BB250" s="35">
        <f t="shared" si="190"/>
        <v>0</v>
      </c>
      <c r="BC250" s="35">
        <f t="shared" si="190"/>
        <v>0</v>
      </c>
      <c r="BD250" s="35">
        <f t="shared" si="190"/>
        <v>0</v>
      </c>
      <c r="BE250" s="35">
        <f t="shared" si="190"/>
        <v>0</v>
      </c>
      <c r="BF250" s="35">
        <f t="shared" si="190"/>
        <v>0</v>
      </c>
      <c r="BH250" s="47">
        <f t="shared" si="181"/>
        <v>0</v>
      </c>
      <c r="BI250" s="6"/>
    </row>
    <row r="251" ht="15" spans="1:61">
      <c r="A251" s="45" t="s">
        <v>10960</v>
      </c>
      <c r="B251" s="33">
        <f t="shared" si="149"/>
        <v>0</v>
      </c>
      <c r="C251" s="41" t="s">
        <v>10961</v>
      </c>
      <c r="D251" s="96">
        <f t="shared" si="150"/>
        <v>0</v>
      </c>
      <c r="E251" s="35">
        <f t="shared" si="151"/>
        <v>0</v>
      </c>
      <c r="F251" s="46">
        <f t="shared" si="152"/>
        <v>0</v>
      </c>
      <c r="G251" s="107">
        <f t="shared" si="153"/>
        <v>0</v>
      </c>
      <c r="H251" s="97">
        <f t="shared" si="176"/>
        <v>0</v>
      </c>
      <c r="I251" s="97">
        <f t="shared" si="177"/>
        <v>0</v>
      </c>
      <c r="J251" s="97">
        <f t="shared" si="178"/>
        <v>0</v>
      </c>
      <c r="K251" s="38">
        <v>0</v>
      </c>
      <c r="L251" s="35">
        <f t="shared" si="185"/>
        <v>0</v>
      </c>
      <c r="M251" s="35">
        <f t="shared" si="185"/>
        <v>0</v>
      </c>
      <c r="N251" s="97">
        <f t="shared" si="179"/>
        <v>0</v>
      </c>
      <c r="O251" s="35">
        <f t="shared" si="186"/>
        <v>0</v>
      </c>
      <c r="P251" s="35">
        <f t="shared" si="186"/>
        <v>0</v>
      </c>
      <c r="Q251" s="35">
        <f t="shared" si="186"/>
        <v>0</v>
      </c>
      <c r="R251" s="96">
        <f t="shared" si="154"/>
        <v>0</v>
      </c>
      <c r="S251" s="35">
        <f t="shared" si="158"/>
        <v>0</v>
      </c>
      <c r="T251" s="28">
        <f t="shared" si="155"/>
        <v>0</v>
      </c>
      <c r="U251" s="28">
        <f t="shared" si="156"/>
        <v>0</v>
      </c>
      <c r="V251" s="51">
        <v>0</v>
      </c>
      <c r="W251" s="51">
        <v>0</v>
      </c>
      <c r="X251" s="51">
        <v>0</v>
      </c>
      <c r="Y251" s="44">
        <f t="shared" si="180"/>
        <v>0</v>
      </c>
      <c r="Z251" s="35">
        <f t="shared" si="157"/>
        <v>0</v>
      </c>
      <c r="AA251" s="35">
        <f t="shared" si="159"/>
        <v>0</v>
      </c>
      <c r="AB251" s="42">
        <v>0</v>
      </c>
      <c r="AC251" s="35">
        <f t="shared" si="160"/>
        <v>0</v>
      </c>
      <c r="AD251" s="35">
        <f t="shared" si="187"/>
        <v>0</v>
      </c>
      <c r="AE251" s="35">
        <f t="shared" si="187"/>
        <v>0</v>
      </c>
      <c r="AF251" s="35">
        <f t="shared" si="187"/>
        <v>0</v>
      </c>
      <c r="AH251" s="35">
        <f t="shared" si="188"/>
        <v>0</v>
      </c>
      <c r="AI251" s="35">
        <f t="shared" si="188"/>
        <v>0</v>
      </c>
      <c r="AJ251" s="35">
        <f t="shared" si="188"/>
        <v>0</v>
      </c>
      <c r="AK251" s="35">
        <f t="shared" si="188"/>
        <v>0</v>
      </c>
      <c r="AL251" s="35">
        <f t="shared" si="188"/>
        <v>0</v>
      </c>
      <c r="AM251" s="35">
        <f t="shared" si="188"/>
        <v>0</v>
      </c>
      <c r="AN251" s="35">
        <f t="shared" si="188"/>
        <v>0</v>
      </c>
      <c r="AO251" s="35">
        <f t="shared" si="188"/>
        <v>0</v>
      </c>
      <c r="AP251" s="35">
        <f t="shared" si="188"/>
        <v>0</v>
      </c>
      <c r="AQ251" s="35">
        <f t="shared" si="188"/>
        <v>0</v>
      </c>
      <c r="AR251" s="35">
        <f t="shared" si="189"/>
        <v>0</v>
      </c>
      <c r="AS251" s="35">
        <f t="shared" si="189"/>
        <v>0</v>
      </c>
      <c r="AT251" s="35">
        <f t="shared" si="189"/>
        <v>0</v>
      </c>
      <c r="AU251" s="35">
        <f t="shared" si="189"/>
        <v>0</v>
      </c>
      <c r="AV251" s="35">
        <f t="shared" si="189"/>
        <v>0</v>
      </c>
      <c r="AW251" s="35">
        <f t="shared" si="189"/>
        <v>0</v>
      </c>
      <c r="AX251" s="35">
        <f t="shared" si="189"/>
        <v>0</v>
      </c>
      <c r="AY251" s="35">
        <f t="shared" si="189"/>
        <v>0</v>
      </c>
      <c r="BA251" s="35">
        <f t="shared" si="190"/>
        <v>0</v>
      </c>
      <c r="BB251" s="35">
        <f t="shared" si="190"/>
        <v>0</v>
      </c>
      <c r="BC251" s="35">
        <f t="shared" si="190"/>
        <v>0</v>
      </c>
      <c r="BD251" s="35">
        <f t="shared" si="190"/>
        <v>0</v>
      </c>
      <c r="BE251" s="35">
        <f t="shared" si="190"/>
        <v>0</v>
      </c>
      <c r="BF251" s="35">
        <f t="shared" si="190"/>
        <v>0</v>
      </c>
      <c r="BH251" s="47">
        <f t="shared" si="181"/>
        <v>0</v>
      </c>
      <c r="BI251" s="6"/>
    </row>
    <row r="252" ht="15" spans="1:61">
      <c r="A252" s="45" t="s">
        <v>10962</v>
      </c>
      <c r="B252" s="33">
        <f t="shared" si="149"/>
        <v>0</v>
      </c>
      <c r="C252" s="41" t="s">
        <v>10963</v>
      </c>
      <c r="D252" s="96">
        <f t="shared" si="150"/>
        <v>0</v>
      </c>
      <c r="E252" s="35">
        <f t="shared" si="151"/>
        <v>0</v>
      </c>
      <c r="F252" s="46">
        <f t="shared" si="152"/>
        <v>0</v>
      </c>
      <c r="G252" s="107">
        <f t="shared" si="153"/>
        <v>0</v>
      </c>
      <c r="H252" s="97">
        <f t="shared" si="176"/>
        <v>0</v>
      </c>
      <c r="I252" s="97">
        <f t="shared" si="177"/>
        <v>0</v>
      </c>
      <c r="J252" s="97">
        <f t="shared" si="178"/>
        <v>0</v>
      </c>
      <c r="K252" s="42">
        <v>0</v>
      </c>
      <c r="L252" s="35">
        <f t="shared" si="185"/>
        <v>0</v>
      </c>
      <c r="M252" s="35">
        <f t="shared" si="185"/>
        <v>0</v>
      </c>
      <c r="N252" s="97">
        <f t="shared" si="179"/>
        <v>0</v>
      </c>
      <c r="O252" s="35">
        <f t="shared" si="186"/>
        <v>0</v>
      </c>
      <c r="P252" s="35">
        <f t="shared" si="186"/>
        <v>0</v>
      </c>
      <c r="Q252" s="35">
        <f t="shared" si="186"/>
        <v>0</v>
      </c>
      <c r="R252" s="96">
        <f t="shared" si="154"/>
        <v>0</v>
      </c>
      <c r="S252" s="35">
        <f t="shared" si="158"/>
        <v>0</v>
      </c>
      <c r="T252" s="28">
        <f t="shared" si="155"/>
        <v>0</v>
      </c>
      <c r="U252" s="28">
        <f t="shared" si="156"/>
        <v>0</v>
      </c>
      <c r="V252" s="51">
        <v>0</v>
      </c>
      <c r="W252" s="51">
        <v>0</v>
      </c>
      <c r="X252" s="51">
        <v>0</v>
      </c>
      <c r="Y252" s="44">
        <f t="shared" si="180"/>
        <v>0</v>
      </c>
      <c r="Z252" s="35">
        <f t="shared" si="157"/>
        <v>0</v>
      </c>
      <c r="AA252" s="35">
        <f t="shared" si="159"/>
        <v>0</v>
      </c>
      <c r="AB252" s="42">
        <v>0</v>
      </c>
      <c r="AC252" s="35">
        <f t="shared" si="160"/>
        <v>0</v>
      </c>
      <c r="AD252" s="35">
        <f t="shared" si="187"/>
        <v>0</v>
      </c>
      <c r="AE252" s="35">
        <f t="shared" si="187"/>
        <v>0</v>
      </c>
      <c r="AF252" s="35">
        <f t="shared" si="187"/>
        <v>0</v>
      </c>
      <c r="AH252" s="35">
        <f t="shared" si="188"/>
        <v>0</v>
      </c>
      <c r="AI252" s="35">
        <f t="shared" si="188"/>
        <v>0</v>
      </c>
      <c r="AJ252" s="35">
        <f t="shared" si="188"/>
        <v>0</v>
      </c>
      <c r="AK252" s="35">
        <f t="shared" si="188"/>
        <v>0</v>
      </c>
      <c r="AL252" s="35">
        <f t="shared" si="188"/>
        <v>0</v>
      </c>
      <c r="AM252" s="35">
        <f t="shared" si="188"/>
        <v>0</v>
      </c>
      <c r="AN252" s="35">
        <f t="shared" si="188"/>
        <v>0</v>
      </c>
      <c r="AO252" s="35">
        <f t="shared" si="188"/>
        <v>0</v>
      </c>
      <c r="AP252" s="35">
        <f t="shared" si="188"/>
        <v>0</v>
      </c>
      <c r="AQ252" s="35">
        <f t="shared" si="188"/>
        <v>0</v>
      </c>
      <c r="AR252" s="35">
        <f t="shared" si="189"/>
        <v>0</v>
      </c>
      <c r="AS252" s="35">
        <f t="shared" si="189"/>
        <v>0</v>
      </c>
      <c r="AT252" s="35">
        <f t="shared" si="189"/>
        <v>0</v>
      </c>
      <c r="AU252" s="35">
        <f t="shared" si="189"/>
        <v>0</v>
      </c>
      <c r="AV252" s="35">
        <f t="shared" si="189"/>
        <v>0</v>
      </c>
      <c r="AW252" s="35">
        <f t="shared" si="189"/>
        <v>0</v>
      </c>
      <c r="AX252" s="35">
        <f t="shared" si="189"/>
        <v>0</v>
      </c>
      <c r="AY252" s="35">
        <f t="shared" si="189"/>
        <v>0</v>
      </c>
      <c r="BA252" s="35">
        <f t="shared" si="190"/>
        <v>0</v>
      </c>
      <c r="BB252" s="35">
        <f t="shared" si="190"/>
        <v>0</v>
      </c>
      <c r="BC252" s="35">
        <f t="shared" si="190"/>
        <v>0</v>
      </c>
      <c r="BD252" s="35">
        <f t="shared" si="190"/>
        <v>0</v>
      </c>
      <c r="BE252" s="35">
        <f t="shared" si="190"/>
        <v>0</v>
      </c>
      <c r="BF252" s="35">
        <f t="shared" si="190"/>
        <v>0</v>
      </c>
      <c r="BH252" s="47">
        <f t="shared" si="181"/>
        <v>0</v>
      </c>
      <c r="BI252" s="18"/>
    </row>
    <row r="253" ht="15" spans="1:61">
      <c r="A253" s="45" t="s">
        <v>10964</v>
      </c>
      <c r="B253" s="33">
        <f t="shared" si="149"/>
        <v>0</v>
      </c>
      <c r="C253" s="41" t="s">
        <v>10965</v>
      </c>
      <c r="D253" s="96">
        <f t="shared" si="150"/>
        <v>0</v>
      </c>
      <c r="E253" s="35">
        <f t="shared" si="151"/>
        <v>0</v>
      </c>
      <c r="F253" s="46">
        <f t="shared" si="152"/>
        <v>0</v>
      </c>
      <c r="G253" s="107">
        <f t="shared" si="153"/>
        <v>0</v>
      </c>
      <c r="H253" s="97">
        <f t="shared" si="176"/>
        <v>0</v>
      </c>
      <c r="I253" s="97">
        <f t="shared" si="177"/>
        <v>0</v>
      </c>
      <c r="J253" s="97">
        <f t="shared" si="178"/>
        <v>0</v>
      </c>
      <c r="K253" s="42">
        <v>0</v>
      </c>
      <c r="L253" s="35">
        <f t="shared" si="185"/>
        <v>0</v>
      </c>
      <c r="M253" s="35">
        <f t="shared" si="185"/>
        <v>0</v>
      </c>
      <c r="N253" s="97">
        <f t="shared" si="179"/>
        <v>0</v>
      </c>
      <c r="O253" s="35">
        <f t="shared" si="186"/>
        <v>0</v>
      </c>
      <c r="P253" s="35">
        <f t="shared" si="186"/>
        <v>0</v>
      </c>
      <c r="Q253" s="35">
        <f t="shared" si="186"/>
        <v>0</v>
      </c>
      <c r="R253" s="96">
        <f t="shared" si="154"/>
        <v>0</v>
      </c>
      <c r="S253" s="35">
        <f t="shared" si="158"/>
        <v>0</v>
      </c>
      <c r="T253" s="28">
        <f t="shared" si="155"/>
        <v>0</v>
      </c>
      <c r="U253" s="28">
        <f t="shared" si="156"/>
        <v>0</v>
      </c>
      <c r="V253" s="51">
        <v>0</v>
      </c>
      <c r="W253" s="51">
        <v>0</v>
      </c>
      <c r="X253" s="51">
        <v>0</v>
      </c>
      <c r="Y253" s="44">
        <f t="shared" si="180"/>
        <v>0</v>
      </c>
      <c r="Z253" s="35">
        <f t="shared" si="157"/>
        <v>0</v>
      </c>
      <c r="AA253" s="35">
        <f t="shared" si="159"/>
        <v>0</v>
      </c>
      <c r="AB253" s="42">
        <v>0</v>
      </c>
      <c r="AC253" s="35">
        <f t="shared" si="160"/>
        <v>0</v>
      </c>
      <c r="AD253" s="35">
        <f t="shared" si="187"/>
        <v>0</v>
      </c>
      <c r="AE253" s="35">
        <f t="shared" si="187"/>
        <v>0</v>
      </c>
      <c r="AF253" s="35">
        <f t="shared" si="187"/>
        <v>0</v>
      </c>
      <c r="AH253" s="35">
        <f t="shared" si="188"/>
        <v>0</v>
      </c>
      <c r="AI253" s="35">
        <f t="shared" si="188"/>
        <v>0</v>
      </c>
      <c r="AJ253" s="35">
        <f t="shared" si="188"/>
        <v>0</v>
      </c>
      <c r="AK253" s="35">
        <f t="shared" si="188"/>
        <v>0</v>
      </c>
      <c r="AL253" s="35">
        <f t="shared" si="188"/>
        <v>0</v>
      </c>
      <c r="AM253" s="35">
        <f t="shared" si="188"/>
        <v>0</v>
      </c>
      <c r="AN253" s="35">
        <f t="shared" si="188"/>
        <v>0</v>
      </c>
      <c r="AO253" s="35">
        <f t="shared" si="188"/>
        <v>0</v>
      </c>
      <c r="AP253" s="35">
        <f t="shared" si="188"/>
        <v>0</v>
      </c>
      <c r="AQ253" s="35">
        <f t="shared" si="188"/>
        <v>0</v>
      </c>
      <c r="AR253" s="35">
        <f t="shared" si="189"/>
        <v>0</v>
      </c>
      <c r="AS253" s="35">
        <f t="shared" si="189"/>
        <v>0</v>
      </c>
      <c r="AT253" s="35">
        <f t="shared" si="189"/>
        <v>0</v>
      </c>
      <c r="AU253" s="35">
        <f t="shared" si="189"/>
        <v>0</v>
      </c>
      <c r="AV253" s="35">
        <f t="shared" si="189"/>
        <v>0</v>
      </c>
      <c r="AW253" s="35">
        <f t="shared" si="189"/>
        <v>0</v>
      </c>
      <c r="AX253" s="35">
        <f t="shared" si="189"/>
        <v>0</v>
      </c>
      <c r="AY253" s="35">
        <f t="shared" si="189"/>
        <v>0</v>
      </c>
      <c r="BA253" s="35">
        <f t="shared" si="190"/>
        <v>0</v>
      </c>
      <c r="BB253" s="35">
        <f t="shared" si="190"/>
        <v>0</v>
      </c>
      <c r="BC253" s="35">
        <f t="shared" si="190"/>
        <v>0</v>
      </c>
      <c r="BD253" s="35">
        <f t="shared" si="190"/>
        <v>0</v>
      </c>
      <c r="BE253" s="35">
        <f t="shared" si="190"/>
        <v>0</v>
      </c>
      <c r="BF253" s="35">
        <f t="shared" si="190"/>
        <v>0</v>
      </c>
      <c r="BH253" s="47">
        <f t="shared" si="181"/>
        <v>0</v>
      </c>
      <c r="BI253" s="18"/>
    </row>
    <row r="254" ht="15" spans="1:61">
      <c r="A254" s="45" t="s">
        <v>10966</v>
      </c>
      <c r="B254" s="33">
        <f t="shared" si="149"/>
        <v>0</v>
      </c>
      <c r="C254" s="41" t="s">
        <v>10967</v>
      </c>
      <c r="D254" s="96">
        <f t="shared" si="150"/>
        <v>0</v>
      </c>
      <c r="E254" s="35">
        <f t="shared" si="151"/>
        <v>0</v>
      </c>
      <c r="F254" s="46">
        <f t="shared" si="152"/>
        <v>0</v>
      </c>
      <c r="G254" s="107">
        <f t="shared" si="153"/>
        <v>0</v>
      </c>
      <c r="H254" s="97">
        <f t="shared" si="176"/>
        <v>0</v>
      </c>
      <c r="I254" s="97">
        <f t="shared" si="177"/>
        <v>0</v>
      </c>
      <c r="J254" s="97">
        <f t="shared" si="178"/>
        <v>0</v>
      </c>
      <c r="K254" s="42">
        <v>0</v>
      </c>
      <c r="L254" s="35">
        <f t="shared" si="185"/>
        <v>0</v>
      </c>
      <c r="M254" s="35">
        <f t="shared" si="185"/>
        <v>0</v>
      </c>
      <c r="N254" s="97">
        <f t="shared" si="179"/>
        <v>0</v>
      </c>
      <c r="O254" s="35">
        <f t="shared" si="186"/>
        <v>0</v>
      </c>
      <c r="P254" s="35">
        <f t="shared" si="186"/>
        <v>0</v>
      </c>
      <c r="Q254" s="35">
        <f t="shared" si="186"/>
        <v>0</v>
      </c>
      <c r="R254" s="96">
        <f t="shared" si="154"/>
        <v>0</v>
      </c>
      <c r="S254" s="35">
        <f t="shared" si="158"/>
        <v>0</v>
      </c>
      <c r="T254" s="28">
        <f t="shared" si="155"/>
        <v>0</v>
      </c>
      <c r="U254" s="28">
        <f t="shared" si="156"/>
        <v>0</v>
      </c>
      <c r="V254" s="51">
        <v>0</v>
      </c>
      <c r="W254" s="51">
        <v>0</v>
      </c>
      <c r="X254" s="51">
        <v>0</v>
      </c>
      <c r="Y254" s="44">
        <f t="shared" si="180"/>
        <v>0</v>
      </c>
      <c r="Z254" s="35">
        <f t="shared" si="157"/>
        <v>0</v>
      </c>
      <c r="AA254" s="35">
        <f t="shared" si="159"/>
        <v>0</v>
      </c>
      <c r="AB254" s="42">
        <v>0</v>
      </c>
      <c r="AC254" s="35">
        <f t="shared" si="160"/>
        <v>0</v>
      </c>
      <c r="AD254" s="35">
        <f t="shared" si="187"/>
        <v>0</v>
      </c>
      <c r="AE254" s="35">
        <f t="shared" si="187"/>
        <v>0</v>
      </c>
      <c r="AF254" s="35">
        <f t="shared" si="187"/>
        <v>0</v>
      </c>
      <c r="AH254" s="35">
        <f t="shared" si="188"/>
        <v>0</v>
      </c>
      <c r="AI254" s="35">
        <f t="shared" si="188"/>
        <v>0</v>
      </c>
      <c r="AJ254" s="35">
        <f t="shared" si="188"/>
        <v>0</v>
      </c>
      <c r="AK254" s="35">
        <f t="shared" si="188"/>
        <v>0</v>
      </c>
      <c r="AL254" s="35">
        <f t="shared" si="188"/>
        <v>0</v>
      </c>
      <c r="AM254" s="35">
        <f t="shared" si="188"/>
        <v>0</v>
      </c>
      <c r="AN254" s="35">
        <f t="shared" si="188"/>
        <v>0</v>
      </c>
      <c r="AO254" s="35">
        <f t="shared" si="188"/>
        <v>0</v>
      </c>
      <c r="AP254" s="35">
        <f t="shared" si="188"/>
        <v>0</v>
      </c>
      <c r="AQ254" s="35">
        <f t="shared" si="188"/>
        <v>0</v>
      </c>
      <c r="AR254" s="35">
        <f t="shared" si="189"/>
        <v>0</v>
      </c>
      <c r="AS254" s="35">
        <f t="shared" si="189"/>
        <v>0</v>
      </c>
      <c r="AT254" s="35">
        <f t="shared" si="189"/>
        <v>0</v>
      </c>
      <c r="AU254" s="35">
        <f t="shared" si="189"/>
        <v>0</v>
      </c>
      <c r="AV254" s="35">
        <f t="shared" si="189"/>
        <v>0</v>
      </c>
      <c r="AW254" s="35">
        <f t="shared" si="189"/>
        <v>0</v>
      </c>
      <c r="AX254" s="35">
        <f t="shared" si="189"/>
        <v>0</v>
      </c>
      <c r="AY254" s="35">
        <f t="shared" si="189"/>
        <v>0</v>
      </c>
      <c r="BA254" s="35">
        <f t="shared" si="190"/>
        <v>0</v>
      </c>
      <c r="BB254" s="35">
        <f t="shared" si="190"/>
        <v>0</v>
      </c>
      <c r="BC254" s="35">
        <f t="shared" si="190"/>
        <v>0</v>
      </c>
      <c r="BD254" s="35">
        <f t="shared" si="190"/>
        <v>0</v>
      </c>
      <c r="BE254" s="35">
        <f t="shared" si="190"/>
        <v>0</v>
      </c>
      <c r="BF254" s="35">
        <f t="shared" si="190"/>
        <v>0</v>
      </c>
      <c r="BH254" s="47">
        <f t="shared" si="181"/>
        <v>0</v>
      </c>
      <c r="BI254" s="6"/>
    </row>
    <row r="255" ht="15" spans="1:61">
      <c r="A255" s="45" t="s">
        <v>10968</v>
      </c>
      <c r="B255" s="33">
        <f t="shared" si="149"/>
        <v>0</v>
      </c>
      <c r="C255" s="41" t="s">
        <v>10969</v>
      </c>
      <c r="D255" s="96">
        <f t="shared" si="150"/>
        <v>0</v>
      </c>
      <c r="E255" s="35">
        <f t="shared" si="151"/>
        <v>0</v>
      </c>
      <c r="F255" s="46">
        <f t="shared" si="152"/>
        <v>0</v>
      </c>
      <c r="G255" s="107">
        <f t="shared" si="153"/>
        <v>0</v>
      </c>
      <c r="H255" s="97">
        <f t="shared" si="176"/>
        <v>0</v>
      </c>
      <c r="I255" s="97">
        <f t="shared" si="177"/>
        <v>0</v>
      </c>
      <c r="J255" s="97">
        <f t="shared" si="178"/>
        <v>0</v>
      </c>
      <c r="K255" s="42">
        <v>0</v>
      </c>
      <c r="L255" s="35">
        <f t="shared" si="185"/>
        <v>0</v>
      </c>
      <c r="M255" s="35">
        <f t="shared" si="185"/>
        <v>0</v>
      </c>
      <c r="N255" s="97">
        <f t="shared" si="179"/>
        <v>0</v>
      </c>
      <c r="O255" s="35">
        <f t="shared" si="186"/>
        <v>0</v>
      </c>
      <c r="P255" s="35">
        <f t="shared" si="186"/>
        <v>0</v>
      </c>
      <c r="Q255" s="35">
        <f t="shared" si="186"/>
        <v>0</v>
      </c>
      <c r="R255" s="96">
        <f t="shared" si="154"/>
        <v>0</v>
      </c>
      <c r="S255" s="35">
        <f t="shared" si="158"/>
        <v>0</v>
      </c>
      <c r="T255" s="28">
        <f t="shared" si="155"/>
        <v>0</v>
      </c>
      <c r="U255" s="28">
        <f t="shared" si="156"/>
        <v>0</v>
      </c>
      <c r="V255" s="51">
        <v>0</v>
      </c>
      <c r="W255" s="51">
        <v>0</v>
      </c>
      <c r="X255" s="51">
        <v>0</v>
      </c>
      <c r="Y255" s="44">
        <f t="shared" si="180"/>
        <v>0</v>
      </c>
      <c r="Z255" s="35">
        <f t="shared" si="157"/>
        <v>0</v>
      </c>
      <c r="AA255" s="35">
        <f t="shared" si="159"/>
        <v>0</v>
      </c>
      <c r="AB255" s="42">
        <v>0</v>
      </c>
      <c r="AC255" s="35">
        <f t="shared" si="160"/>
        <v>0</v>
      </c>
      <c r="AD255" s="35">
        <f t="shared" si="187"/>
        <v>0</v>
      </c>
      <c r="AE255" s="35">
        <f t="shared" si="187"/>
        <v>0</v>
      </c>
      <c r="AF255" s="35">
        <f t="shared" si="187"/>
        <v>0</v>
      </c>
      <c r="AH255" s="35">
        <f t="shared" si="188"/>
        <v>0</v>
      </c>
      <c r="AI255" s="35">
        <f t="shared" si="188"/>
        <v>0</v>
      </c>
      <c r="AJ255" s="35">
        <f t="shared" si="188"/>
        <v>0</v>
      </c>
      <c r="AK255" s="35">
        <f t="shared" si="188"/>
        <v>0</v>
      </c>
      <c r="AL255" s="35">
        <f t="shared" si="188"/>
        <v>0</v>
      </c>
      <c r="AM255" s="35">
        <f t="shared" si="188"/>
        <v>0</v>
      </c>
      <c r="AN255" s="35">
        <f t="shared" si="188"/>
        <v>0</v>
      </c>
      <c r="AO255" s="35">
        <f t="shared" si="188"/>
        <v>0</v>
      </c>
      <c r="AP255" s="35">
        <f t="shared" si="188"/>
        <v>0</v>
      </c>
      <c r="AQ255" s="35">
        <f t="shared" si="188"/>
        <v>0</v>
      </c>
      <c r="AR255" s="35">
        <f t="shared" si="189"/>
        <v>0</v>
      </c>
      <c r="AS255" s="35">
        <f t="shared" si="189"/>
        <v>0</v>
      </c>
      <c r="AT255" s="35">
        <f t="shared" si="189"/>
        <v>0</v>
      </c>
      <c r="AU255" s="35">
        <f t="shared" si="189"/>
        <v>0</v>
      </c>
      <c r="AV255" s="35">
        <f t="shared" si="189"/>
        <v>0</v>
      </c>
      <c r="AW255" s="35">
        <f t="shared" si="189"/>
        <v>0</v>
      </c>
      <c r="AX255" s="35">
        <f t="shared" si="189"/>
        <v>0</v>
      </c>
      <c r="AY255" s="35">
        <f t="shared" si="189"/>
        <v>0</v>
      </c>
      <c r="BA255" s="35">
        <f t="shared" si="190"/>
        <v>0</v>
      </c>
      <c r="BB255" s="35">
        <f t="shared" si="190"/>
        <v>0</v>
      </c>
      <c r="BC255" s="35">
        <f t="shared" si="190"/>
        <v>0</v>
      </c>
      <c r="BD255" s="35">
        <f t="shared" si="190"/>
        <v>0</v>
      </c>
      <c r="BE255" s="35">
        <f t="shared" si="190"/>
        <v>0</v>
      </c>
      <c r="BF255" s="35">
        <f t="shared" si="190"/>
        <v>0</v>
      </c>
      <c r="BH255" s="47">
        <f t="shared" si="181"/>
        <v>0</v>
      </c>
      <c r="BI255" s="6"/>
    </row>
    <row r="256" ht="15" spans="1:61">
      <c r="A256" s="45" t="s">
        <v>10970</v>
      </c>
      <c r="B256" s="33">
        <f t="shared" si="149"/>
        <v>0</v>
      </c>
      <c r="C256" s="41" t="s">
        <v>10971</v>
      </c>
      <c r="D256" s="96">
        <f t="shared" si="150"/>
        <v>0</v>
      </c>
      <c r="E256" s="35">
        <f t="shared" si="151"/>
        <v>0</v>
      </c>
      <c r="F256" s="46">
        <f t="shared" si="152"/>
        <v>0</v>
      </c>
      <c r="G256" s="107">
        <f t="shared" si="153"/>
        <v>0</v>
      </c>
      <c r="H256" s="97">
        <f t="shared" si="176"/>
        <v>0</v>
      </c>
      <c r="I256" s="97">
        <f t="shared" si="177"/>
        <v>0</v>
      </c>
      <c r="J256" s="97">
        <f t="shared" si="178"/>
        <v>0</v>
      </c>
      <c r="K256" s="42">
        <v>0</v>
      </c>
      <c r="L256" s="35">
        <f t="shared" si="185"/>
        <v>0</v>
      </c>
      <c r="M256" s="35">
        <f t="shared" si="185"/>
        <v>0</v>
      </c>
      <c r="N256" s="97">
        <f t="shared" si="179"/>
        <v>0</v>
      </c>
      <c r="O256" s="35">
        <f t="shared" si="186"/>
        <v>0</v>
      </c>
      <c r="P256" s="35">
        <f t="shared" si="186"/>
        <v>0</v>
      </c>
      <c r="Q256" s="35">
        <f t="shared" si="186"/>
        <v>0</v>
      </c>
      <c r="R256" s="96">
        <f t="shared" si="154"/>
        <v>0</v>
      </c>
      <c r="S256" s="35">
        <f t="shared" si="158"/>
        <v>0</v>
      </c>
      <c r="T256" s="28">
        <f t="shared" si="155"/>
        <v>0</v>
      </c>
      <c r="U256" s="28">
        <f t="shared" si="156"/>
        <v>0</v>
      </c>
      <c r="V256" s="51">
        <v>0</v>
      </c>
      <c r="W256" s="51">
        <v>0</v>
      </c>
      <c r="X256" s="51">
        <v>0</v>
      </c>
      <c r="Y256" s="44">
        <f t="shared" si="180"/>
        <v>0</v>
      </c>
      <c r="Z256" s="35">
        <f t="shared" si="157"/>
        <v>0</v>
      </c>
      <c r="AA256" s="35">
        <f t="shared" si="159"/>
        <v>0</v>
      </c>
      <c r="AB256" s="42">
        <v>0</v>
      </c>
      <c r="AC256" s="35">
        <f t="shared" si="160"/>
        <v>0</v>
      </c>
      <c r="AD256" s="35">
        <f t="shared" si="187"/>
        <v>0</v>
      </c>
      <c r="AE256" s="35">
        <f t="shared" si="187"/>
        <v>0</v>
      </c>
      <c r="AF256" s="35">
        <f t="shared" si="187"/>
        <v>0</v>
      </c>
      <c r="AH256" s="35">
        <f t="shared" si="188"/>
        <v>0</v>
      </c>
      <c r="AI256" s="35">
        <f t="shared" si="188"/>
        <v>0</v>
      </c>
      <c r="AJ256" s="35">
        <f t="shared" si="188"/>
        <v>0</v>
      </c>
      <c r="AK256" s="35">
        <f t="shared" si="188"/>
        <v>0</v>
      </c>
      <c r="AL256" s="35">
        <f t="shared" si="188"/>
        <v>0</v>
      </c>
      <c r="AM256" s="35">
        <f t="shared" si="188"/>
        <v>0</v>
      </c>
      <c r="AN256" s="35">
        <f t="shared" si="188"/>
        <v>0</v>
      </c>
      <c r="AO256" s="35">
        <f t="shared" si="188"/>
        <v>0</v>
      </c>
      <c r="AP256" s="35">
        <f t="shared" si="188"/>
        <v>0</v>
      </c>
      <c r="AQ256" s="35">
        <f t="shared" si="188"/>
        <v>0</v>
      </c>
      <c r="AR256" s="35">
        <f t="shared" si="189"/>
        <v>0</v>
      </c>
      <c r="AS256" s="35">
        <f t="shared" si="189"/>
        <v>0</v>
      </c>
      <c r="AT256" s="35">
        <f t="shared" si="189"/>
        <v>0</v>
      </c>
      <c r="AU256" s="35">
        <f t="shared" si="189"/>
        <v>0</v>
      </c>
      <c r="AV256" s="35">
        <f t="shared" si="189"/>
        <v>0</v>
      </c>
      <c r="AW256" s="35">
        <f t="shared" si="189"/>
        <v>0</v>
      </c>
      <c r="AX256" s="35">
        <f t="shared" si="189"/>
        <v>0</v>
      </c>
      <c r="AY256" s="35">
        <f t="shared" si="189"/>
        <v>0</v>
      </c>
      <c r="BA256" s="35">
        <f t="shared" si="190"/>
        <v>0</v>
      </c>
      <c r="BB256" s="35">
        <f t="shared" si="190"/>
        <v>0</v>
      </c>
      <c r="BC256" s="35">
        <f t="shared" si="190"/>
        <v>0</v>
      </c>
      <c r="BD256" s="35">
        <f t="shared" si="190"/>
        <v>0</v>
      </c>
      <c r="BE256" s="35">
        <f t="shared" si="190"/>
        <v>0</v>
      </c>
      <c r="BF256" s="35">
        <f t="shared" si="190"/>
        <v>0</v>
      </c>
      <c r="BH256" s="47">
        <f t="shared" si="181"/>
        <v>0</v>
      </c>
      <c r="BI256" s="18"/>
    </row>
    <row r="257" ht="15" spans="1:61">
      <c r="A257" s="45" t="s">
        <v>10972</v>
      </c>
      <c r="B257" s="33">
        <f t="shared" si="149"/>
        <v>0</v>
      </c>
      <c r="C257" s="41" t="s">
        <v>10973</v>
      </c>
      <c r="D257" s="96">
        <f t="shared" si="150"/>
        <v>0</v>
      </c>
      <c r="E257" s="35">
        <f t="shared" si="151"/>
        <v>0</v>
      </c>
      <c r="F257" s="46">
        <f t="shared" si="152"/>
        <v>0</v>
      </c>
      <c r="G257" s="107">
        <f t="shared" si="153"/>
        <v>0</v>
      </c>
      <c r="H257" s="97">
        <f t="shared" si="176"/>
        <v>0</v>
      </c>
      <c r="I257" s="97">
        <f t="shared" si="177"/>
        <v>0</v>
      </c>
      <c r="J257" s="97">
        <f t="shared" si="178"/>
        <v>0</v>
      </c>
      <c r="K257" s="42">
        <v>0</v>
      </c>
      <c r="L257" s="35">
        <f t="shared" si="185"/>
        <v>0</v>
      </c>
      <c r="M257" s="35">
        <f t="shared" si="185"/>
        <v>0</v>
      </c>
      <c r="N257" s="97">
        <f t="shared" si="179"/>
        <v>0</v>
      </c>
      <c r="O257" s="35">
        <f t="shared" si="186"/>
        <v>0</v>
      </c>
      <c r="P257" s="35">
        <f t="shared" si="186"/>
        <v>0</v>
      </c>
      <c r="Q257" s="35">
        <f t="shared" si="186"/>
        <v>0</v>
      </c>
      <c r="R257" s="96">
        <f t="shared" si="154"/>
        <v>0</v>
      </c>
      <c r="S257" s="35">
        <f t="shared" si="158"/>
        <v>0</v>
      </c>
      <c r="T257" s="28">
        <f t="shared" si="155"/>
        <v>0</v>
      </c>
      <c r="U257" s="28">
        <f t="shared" si="156"/>
        <v>0</v>
      </c>
      <c r="V257" s="51">
        <v>0</v>
      </c>
      <c r="W257" s="51">
        <v>0</v>
      </c>
      <c r="X257" s="51">
        <v>0</v>
      </c>
      <c r="Y257" s="44">
        <f t="shared" si="180"/>
        <v>0</v>
      </c>
      <c r="Z257" s="35">
        <f t="shared" si="157"/>
        <v>0</v>
      </c>
      <c r="AA257" s="35">
        <f t="shared" si="159"/>
        <v>0</v>
      </c>
      <c r="AB257" s="42">
        <v>0</v>
      </c>
      <c r="AC257" s="35">
        <f t="shared" si="160"/>
        <v>0</v>
      </c>
      <c r="AD257" s="35">
        <f t="shared" si="187"/>
        <v>0</v>
      </c>
      <c r="AE257" s="35">
        <f t="shared" si="187"/>
        <v>0</v>
      </c>
      <c r="AF257" s="35">
        <f t="shared" si="187"/>
        <v>0</v>
      </c>
      <c r="AH257" s="35">
        <f t="shared" si="188"/>
        <v>0</v>
      </c>
      <c r="AI257" s="35">
        <f t="shared" si="188"/>
        <v>0</v>
      </c>
      <c r="AJ257" s="35">
        <f t="shared" si="188"/>
        <v>0</v>
      </c>
      <c r="AK257" s="35">
        <f t="shared" si="188"/>
        <v>0</v>
      </c>
      <c r="AL257" s="35">
        <f t="shared" si="188"/>
        <v>0</v>
      </c>
      <c r="AM257" s="35">
        <f t="shared" si="188"/>
        <v>0</v>
      </c>
      <c r="AN257" s="35">
        <f t="shared" si="188"/>
        <v>0</v>
      </c>
      <c r="AO257" s="35">
        <f t="shared" si="188"/>
        <v>0</v>
      </c>
      <c r="AP257" s="35">
        <f t="shared" si="188"/>
        <v>0</v>
      </c>
      <c r="AQ257" s="35">
        <f t="shared" si="188"/>
        <v>0</v>
      </c>
      <c r="AR257" s="35">
        <f t="shared" si="189"/>
        <v>0</v>
      </c>
      <c r="AS257" s="35">
        <f t="shared" si="189"/>
        <v>0</v>
      </c>
      <c r="AT257" s="35">
        <f t="shared" si="189"/>
        <v>0</v>
      </c>
      <c r="AU257" s="35">
        <f t="shared" si="189"/>
        <v>0</v>
      </c>
      <c r="AV257" s="35">
        <f t="shared" si="189"/>
        <v>0</v>
      </c>
      <c r="AW257" s="35">
        <f t="shared" si="189"/>
        <v>0</v>
      </c>
      <c r="AX257" s="35">
        <f t="shared" si="189"/>
        <v>0</v>
      </c>
      <c r="AY257" s="35">
        <f t="shared" si="189"/>
        <v>0</v>
      </c>
      <c r="BA257" s="35">
        <f t="shared" si="190"/>
        <v>0</v>
      </c>
      <c r="BB257" s="35">
        <f t="shared" si="190"/>
        <v>0</v>
      </c>
      <c r="BC257" s="35">
        <f t="shared" si="190"/>
        <v>0</v>
      </c>
      <c r="BD257" s="35">
        <f t="shared" si="190"/>
        <v>0</v>
      </c>
      <c r="BE257" s="35">
        <f t="shared" si="190"/>
        <v>0</v>
      </c>
      <c r="BF257" s="35">
        <f t="shared" si="190"/>
        <v>0</v>
      </c>
      <c r="BH257" s="47">
        <f t="shared" si="181"/>
        <v>0</v>
      </c>
      <c r="BI257" s="18"/>
    </row>
    <row r="258" ht="15" spans="1:61">
      <c r="A258" s="45" t="s">
        <v>10974</v>
      </c>
      <c r="B258" s="33">
        <f t="shared" si="149"/>
        <v>0</v>
      </c>
      <c r="C258" s="41" t="s">
        <v>10975</v>
      </c>
      <c r="D258" s="96">
        <f t="shared" si="150"/>
        <v>0</v>
      </c>
      <c r="E258" s="35">
        <f t="shared" si="151"/>
        <v>0</v>
      </c>
      <c r="F258" s="46">
        <f t="shared" si="152"/>
        <v>0</v>
      </c>
      <c r="G258" s="107">
        <f t="shared" si="153"/>
        <v>0</v>
      </c>
      <c r="H258" s="97">
        <f t="shared" si="176"/>
        <v>0</v>
      </c>
      <c r="I258" s="97">
        <f t="shared" si="177"/>
        <v>0</v>
      </c>
      <c r="J258" s="97">
        <f t="shared" si="178"/>
        <v>0</v>
      </c>
      <c r="K258" s="42">
        <v>0</v>
      </c>
      <c r="L258" s="35">
        <f t="shared" si="185"/>
        <v>0</v>
      </c>
      <c r="M258" s="35">
        <f t="shared" si="185"/>
        <v>0</v>
      </c>
      <c r="N258" s="97">
        <f t="shared" si="179"/>
        <v>0</v>
      </c>
      <c r="O258" s="35">
        <f t="shared" si="186"/>
        <v>0</v>
      </c>
      <c r="P258" s="35">
        <f t="shared" si="186"/>
        <v>0</v>
      </c>
      <c r="Q258" s="35">
        <f t="shared" si="186"/>
        <v>0</v>
      </c>
      <c r="R258" s="96">
        <f t="shared" si="154"/>
        <v>0</v>
      </c>
      <c r="S258" s="35">
        <f t="shared" si="158"/>
        <v>0</v>
      </c>
      <c r="T258" s="28">
        <f t="shared" si="155"/>
        <v>0</v>
      </c>
      <c r="U258" s="28">
        <f t="shared" si="156"/>
        <v>0</v>
      </c>
      <c r="V258" s="51">
        <v>0</v>
      </c>
      <c r="W258" s="51">
        <v>0</v>
      </c>
      <c r="X258" s="51">
        <v>0</v>
      </c>
      <c r="Y258" s="44">
        <f t="shared" si="180"/>
        <v>0</v>
      </c>
      <c r="Z258" s="35">
        <f t="shared" si="157"/>
        <v>0</v>
      </c>
      <c r="AA258" s="35">
        <f t="shared" si="159"/>
        <v>0</v>
      </c>
      <c r="AB258" s="42">
        <v>0</v>
      </c>
      <c r="AC258" s="35">
        <f t="shared" si="160"/>
        <v>0</v>
      </c>
      <c r="AD258" s="35">
        <f t="shared" si="187"/>
        <v>0</v>
      </c>
      <c r="AE258" s="35">
        <f t="shared" si="187"/>
        <v>0</v>
      </c>
      <c r="AF258" s="35">
        <f t="shared" si="187"/>
        <v>0</v>
      </c>
      <c r="AH258" s="35">
        <f t="shared" ref="AH258:AQ267" si="191">SUMPRODUCT(AH$374:AH$599*(LEFT($A$374:$A$599,LEN($A258))=$A258))</f>
        <v>0</v>
      </c>
      <c r="AI258" s="35">
        <f t="shared" si="191"/>
        <v>0</v>
      </c>
      <c r="AJ258" s="35">
        <f t="shared" si="191"/>
        <v>0</v>
      </c>
      <c r="AK258" s="35">
        <f t="shared" si="191"/>
        <v>0</v>
      </c>
      <c r="AL258" s="35">
        <f t="shared" si="191"/>
        <v>0</v>
      </c>
      <c r="AM258" s="35">
        <f t="shared" si="191"/>
        <v>0</v>
      </c>
      <c r="AN258" s="35">
        <f t="shared" si="191"/>
        <v>0</v>
      </c>
      <c r="AO258" s="35">
        <f t="shared" si="191"/>
        <v>0</v>
      </c>
      <c r="AP258" s="35">
        <f t="shared" si="191"/>
        <v>0</v>
      </c>
      <c r="AQ258" s="35">
        <f t="shared" si="191"/>
        <v>0</v>
      </c>
      <c r="AR258" s="35">
        <f t="shared" ref="AR258:AY267" si="192">SUMPRODUCT(AR$374:AR$599*(LEFT($A$374:$A$599,LEN($A258))=$A258))</f>
        <v>0</v>
      </c>
      <c r="AS258" s="35">
        <f t="shared" si="192"/>
        <v>0</v>
      </c>
      <c r="AT258" s="35">
        <f t="shared" si="192"/>
        <v>0</v>
      </c>
      <c r="AU258" s="35">
        <f t="shared" si="192"/>
        <v>0</v>
      </c>
      <c r="AV258" s="35">
        <f t="shared" si="192"/>
        <v>0</v>
      </c>
      <c r="AW258" s="35">
        <f t="shared" si="192"/>
        <v>0</v>
      </c>
      <c r="AX258" s="35">
        <f t="shared" si="192"/>
        <v>0</v>
      </c>
      <c r="AY258" s="35">
        <f t="shared" si="192"/>
        <v>0</v>
      </c>
      <c r="BA258" s="35">
        <f t="shared" ref="BA258:BF267" si="193">SUMPRODUCT(BA$374:BA$599*(LEFT($A$374:$A$599,LEN($A258))=$A258))</f>
        <v>0</v>
      </c>
      <c r="BB258" s="35">
        <f t="shared" si="193"/>
        <v>0</v>
      </c>
      <c r="BC258" s="35">
        <f t="shared" si="193"/>
        <v>0</v>
      </c>
      <c r="BD258" s="35">
        <f t="shared" si="193"/>
        <v>0</v>
      </c>
      <c r="BE258" s="35">
        <f t="shared" si="193"/>
        <v>0</v>
      </c>
      <c r="BF258" s="35">
        <f t="shared" si="193"/>
        <v>0</v>
      </c>
      <c r="BH258" s="47">
        <f t="shared" si="181"/>
        <v>0</v>
      </c>
      <c r="BI258" s="6"/>
    </row>
    <row r="259" ht="15" spans="1:61">
      <c r="A259" s="45" t="s">
        <v>10976</v>
      </c>
      <c r="B259" s="33">
        <f t="shared" si="149"/>
        <v>0</v>
      </c>
      <c r="C259" s="41" t="s">
        <v>10977</v>
      </c>
      <c r="D259" s="96">
        <f t="shared" si="150"/>
        <v>0</v>
      </c>
      <c r="E259" s="35">
        <f t="shared" si="151"/>
        <v>0</v>
      </c>
      <c r="F259" s="46">
        <f t="shared" si="152"/>
        <v>0</v>
      </c>
      <c r="G259" s="107">
        <f t="shared" si="153"/>
        <v>0</v>
      </c>
      <c r="H259" s="97">
        <f t="shared" si="176"/>
        <v>0</v>
      </c>
      <c r="I259" s="97">
        <f t="shared" si="177"/>
        <v>0</v>
      </c>
      <c r="J259" s="97">
        <f t="shared" si="178"/>
        <v>0</v>
      </c>
      <c r="K259" s="42">
        <v>0</v>
      </c>
      <c r="L259" s="35">
        <f t="shared" si="185"/>
        <v>0</v>
      </c>
      <c r="M259" s="35">
        <f t="shared" si="185"/>
        <v>0</v>
      </c>
      <c r="N259" s="97">
        <f t="shared" si="179"/>
        <v>0</v>
      </c>
      <c r="O259" s="35">
        <f t="shared" si="186"/>
        <v>0</v>
      </c>
      <c r="P259" s="35">
        <f t="shared" si="186"/>
        <v>0</v>
      </c>
      <c r="Q259" s="35">
        <f t="shared" si="186"/>
        <v>0</v>
      </c>
      <c r="R259" s="96">
        <f t="shared" si="154"/>
        <v>0</v>
      </c>
      <c r="S259" s="35">
        <f t="shared" si="158"/>
        <v>0</v>
      </c>
      <c r="T259" s="28">
        <f t="shared" si="155"/>
        <v>0</v>
      </c>
      <c r="U259" s="28">
        <f t="shared" si="156"/>
        <v>0</v>
      </c>
      <c r="V259" s="51">
        <v>0</v>
      </c>
      <c r="W259" s="51">
        <v>0</v>
      </c>
      <c r="X259" s="51">
        <v>0</v>
      </c>
      <c r="Y259" s="44">
        <f t="shared" si="180"/>
        <v>0</v>
      </c>
      <c r="Z259" s="35">
        <f t="shared" si="157"/>
        <v>0</v>
      </c>
      <c r="AA259" s="35">
        <f t="shared" si="159"/>
        <v>0</v>
      </c>
      <c r="AB259" s="42">
        <v>0</v>
      </c>
      <c r="AC259" s="35">
        <f t="shared" si="160"/>
        <v>0</v>
      </c>
      <c r="AD259" s="35">
        <f t="shared" si="187"/>
        <v>0</v>
      </c>
      <c r="AE259" s="35">
        <f t="shared" si="187"/>
        <v>0</v>
      </c>
      <c r="AF259" s="35">
        <f t="shared" si="187"/>
        <v>0</v>
      </c>
      <c r="AH259" s="35">
        <f t="shared" si="191"/>
        <v>0</v>
      </c>
      <c r="AI259" s="35">
        <f t="shared" si="191"/>
        <v>0</v>
      </c>
      <c r="AJ259" s="35">
        <f t="shared" si="191"/>
        <v>0</v>
      </c>
      <c r="AK259" s="35">
        <f t="shared" si="191"/>
        <v>0</v>
      </c>
      <c r="AL259" s="35">
        <f t="shared" si="191"/>
        <v>0</v>
      </c>
      <c r="AM259" s="35">
        <f t="shared" si="191"/>
        <v>0</v>
      </c>
      <c r="AN259" s="35">
        <f t="shared" si="191"/>
        <v>0</v>
      </c>
      <c r="AO259" s="35">
        <f t="shared" si="191"/>
        <v>0</v>
      </c>
      <c r="AP259" s="35">
        <f t="shared" si="191"/>
        <v>0</v>
      </c>
      <c r="AQ259" s="35">
        <f t="shared" si="191"/>
        <v>0</v>
      </c>
      <c r="AR259" s="35">
        <f t="shared" si="192"/>
        <v>0</v>
      </c>
      <c r="AS259" s="35">
        <f t="shared" si="192"/>
        <v>0</v>
      </c>
      <c r="AT259" s="35">
        <f t="shared" si="192"/>
        <v>0</v>
      </c>
      <c r="AU259" s="35">
        <f t="shared" si="192"/>
        <v>0</v>
      </c>
      <c r="AV259" s="35">
        <f t="shared" si="192"/>
        <v>0</v>
      </c>
      <c r="AW259" s="35">
        <f t="shared" si="192"/>
        <v>0</v>
      </c>
      <c r="AX259" s="35">
        <f t="shared" si="192"/>
        <v>0</v>
      </c>
      <c r="AY259" s="35">
        <f t="shared" si="192"/>
        <v>0</v>
      </c>
      <c r="BA259" s="35">
        <f t="shared" si="193"/>
        <v>0</v>
      </c>
      <c r="BB259" s="35">
        <f t="shared" si="193"/>
        <v>0</v>
      </c>
      <c r="BC259" s="35">
        <f t="shared" si="193"/>
        <v>0</v>
      </c>
      <c r="BD259" s="35">
        <f t="shared" si="193"/>
        <v>0</v>
      </c>
      <c r="BE259" s="35">
        <f t="shared" si="193"/>
        <v>0</v>
      </c>
      <c r="BF259" s="35">
        <f t="shared" si="193"/>
        <v>0</v>
      </c>
      <c r="BH259" s="47">
        <f t="shared" si="181"/>
        <v>0</v>
      </c>
      <c r="BI259" s="6"/>
    </row>
    <row r="260" ht="15" spans="1:61">
      <c r="A260" s="45" t="s">
        <v>10978</v>
      </c>
      <c r="B260" s="33">
        <f t="shared" si="149"/>
        <v>0</v>
      </c>
      <c r="C260" s="41" t="s">
        <v>10979</v>
      </c>
      <c r="D260" s="96">
        <f t="shared" si="150"/>
        <v>0</v>
      </c>
      <c r="E260" s="35">
        <f t="shared" si="151"/>
        <v>0</v>
      </c>
      <c r="F260" s="46">
        <f t="shared" si="152"/>
        <v>0</v>
      </c>
      <c r="G260" s="107">
        <f t="shared" si="153"/>
        <v>0</v>
      </c>
      <c r="H260" s="97">
        <f t="shared" si="176"/>
        <v>0</v>
      </c>
      <c r="I260" s="97">
        <f t="shared" si="177"/>
        <v>0</v>
      </c>
      <c r="J260" s="97">
        <f t="shared" si="178"/>
        <v>0</v>
      </c>
      <c r="K260" s="42">
        <v>0</v>
      </c>
      <c r="L260" s="35">
        <f t="shared" si="185"/>
        <v>0</v>
      </c>
      <c r="M260" s="35">
        <f t="shared" si="185"/>
        <v>0</v>
      </c>
      <c r="N260" s="97">
        <f t="shared" si="179"/>
        <v>0</v>
      </c>
      <c r="O260" s="35">
        <f t="shared" si="186"/>
        <v>0</v>
      </c>
      <c r="P260" s="35">
        <f t="shared" si="186"/>
        <v>0</v>
      </c>
      <c r="Q260" s="35">
        <f t="shared" si="186"/>
        <v>0</v>
      </c>
      <c r="R260" s="96">
        <f t="shared" si="154"/>
        <v>0</v>
      </c>
      <c r="S260" s="35">
        <f t="shared" si="158"/>
        <v>0</v>
      </c>
      <c r="T260" s="28">
        <f t="shared" si="155"/>
        <v>0</v>
      </c>
      <c r="U260" s="28">
        <f t="shared" si="156"/>
        <v>0</v>
      </c>
      <c r="V260" s="51">
        <v>0</v>
      </c>
      <c r="W260" s="51">
        <v>0</v>
      </c>
      <c r="X260" s="51">
        <v>0</v>
      </c>
      <c r="Y260" s="44">
        <f t="shared" si="180"/>
        <v>0</v>
      </c>
      <c r="Z260" s="35">
        <f t="shared" si="157"/>
        <v>0</v>
      </c>
      <c r="AA260" s="35">
        <f t="shared" si="159"/>
        <v>0</v>
      </c>
      <c r="AB260" s="42">
        <v>0</v>
      </c>
      <c r="AC260" s="35">
        <f t="shared" si="160"/>
        <v>0</v>
      </c>
      <c r="AD260" s="35">
        <f t="shared" si="187"/>
        <v>0</v>
      </c>
      <c r="AE260" s="35">
        <f t="shared" si="187"/>
        <v>0</v>
      </c>
      <c r="AF260" s="35">
        <f t="shared" si="187"/>
        <v>0</v>
      </c>
      <c r="AH260" s="35">
        <f t="shared" si="191"/>
        <v>0</v>
      </c>
      <c r="AI260" s="35">
        <f t="shared" si="191"/>
        <v>0</v>
      </c>
      <c r="AJ260" s="35">
        <f t="shared" si="191"/>
        <v>0</v>
      </c>
      <c r="AK260" s="35">
        <f t="shared" si="191"/>
        <v>0</v>
      </c>
      <c r="AL260" s="35">
        <f t="shared" si="191"/>
        <v>0</v>
      </c>
      <c r="AM260" s="35">
        <f t="shared" si="191"/>
        <v>0</v>
      </c>
      <c r="AN260" s="35">
        <f t="shared" si="191"/>
        <v>0</v>
      </c>
      <c r="AO260" s="35">
        <f t="shared" si="191"/>
        <v>0</v>
      </c>
      <c r="AP260" s="35">
        <f t="shared" si="191"/>
        <v>0</v>
      </c>
      <c r="AQ260" s="35">
        <f t="shared" si="191"/>
        <v>0</v>
      </c>
      <c r="AR260" s="35">
        <f t="shared" si="192"/>
        <v>0</v>
      </c>
      <c r="AS260" s="35">
        <f t="shared" si="192"/>
        <v>0</v>
      </c>
      <c r="AT260" s="35">
        <f t="shared" si="192"/>
        <v>0</v>
      </c>
      <c r="AU260" s="35">
        <f t="shared" si="192"/>
        <v>0</v>
      </c>
      <c r="AV260" s="35">
        <f t="shared" si="192"/>
        <v>0</v>
      </c>
      <c r="AW260" s="35">
        <f t="shared" si="192"/>
        <v>0</v>
      </c>
      <c r="AX260" s="35">
        <f t="shared" si="192"/>
        <v>0</v>
      </c>
      <c r="AY260" s="35">
        <f t="shared" si="192"/>
        <v>0</v>
      </c>
      <c r="BA260" s="35">
        <f t="shared" si="193"/>
        <v>0</v>
      </c>
      <c r="BB260" s="35">
        <f t="shared" si="193"/>
        <v>0</v>
      </c>
      <c r="BC260" s="35">
        <f t="shared" si="193"/>
        <v>0</v>
      </c>
      <c r="BD260" s="35">
        <f t="shared" si="193"/>
        <v>0</v>
      </c>
      <c r="BE260" s="35">
        <f t="shared" si="193"/>
        <v>0</v>
      </c>
      <c r="BF260" s="35">
        <f t="shared" si="193"/>
        <v>0</v>
      </c>
      <c r="BH260" s="47">
        <f t="shared" si="181"/>
        <v>0</v>
      </c>
      <c r="BI260" s="18"/>
    </row>
    <row r="261" ht="15" spans="1:61">
      <c r="A261" s="45" t="s">
        <v>10980</v>
      </c>
      <c r="B261" s="33">
        <f t="shared" si="149"/>
        <v>0</v>
      </c>
      <c r="C261" s="41" t="s">
        <v>10981</v>
      </c>
      <c r="D261" s="96">
        <f t="shared" si="150"/>
        <v>0</v>
      </c>
      <c r="E261" s="35">
        <f t="shared" si="151"/>
        <v>0</v>
      </c>
      <c r="F261" s="46">
        <f t="shared" si="152"/>
        <v>0</v>
      </c>
      <c r="G261" s="107">
        <f t="shared" si="153"/>
        <v>0</v>
      </c>
      <c r="H261" s="97">
        <f t="shared" si="176"/>
        <v>0</v>
      </c>
      <c r="I261" s="97">
        <f t="shared" si="177"/>
        <v>0</v>
      </c>
      <c r="J261" s="97">
        <f t="shared" si="178"/>
        <v>0</v>
      </c>
      <c r="K261" s="42">
        <v>0</v>
      </c>
      <c r="L261" s="35">
        <f t="shared" si="185"/>
        <v>0</v>
      </c>
      <c r="M261" s="35">
        <f t="shared" si="185"/>
        <v>0</v>
      </c>
      <c r="N261" s="97">
        <f t="shared" si="179"/>
        <v>0</v>
      </c>
      <c r="O261" s="35">
        <f t="shared" si="186"/>
        <v>0</v>
      </c>
      <c r="P261" s="35">
        <f t="shared" si="186"/>
        <v>0</v>
      </c>
      <c r="Q261" s="35">
        <f t="shared" si="186"/>
        <v>0</v>
      </c>
      <c r="R261" s="96">
        <f t="shared" si="154"/>
        <v>0</v>
      </c>
      <c r="S261" s="35">
        <f t="shared" si="158"/>
        <v>0</v>
      </c>
      <c r="T261" s="28">
        <f t="shared" si="155"/>
        <v>0</v>
      </c>
      <c r="U261" s="28">
        <f t="shared" si="156"/>
        <v>0</v>
      </c>
      <c r="V261" s="51">
        <v>0</v>
      </c>
      <c r="W261" s="51">
        <v>0</v>
      </c>
      <c r="X261" s="51">
        <v>0</v>
      </c>
      <c r="Y261" s="44">
        <f t="shared" si="180"/>
        <v>0</v>
      </c>
      <c r="Z261" s="35">
        <f t="shared" si="157"/>
        <v>0</v>
      </c>
      <c r="AA261" s="35">
        <f t="shared" si="159"/>
        <v>0</v>
      </c>
      <c r="AB261" s="42">
        <v>0</v>
      </c>
      <c r="AC261" s="35">
        <f t="shared" si="160"/>
        <v>0</v>
      </c>
      <c r="AD261" s="35">
        <f t="shared" si="187"/>
        <v>0</v>
      </c>
      <c r="AE261" s="35">
        <f t="shared" si="187"/>
        <v>0</v>
      </c>
      <c r="AF261" s="35">
        <f t="shared" si="187"/>
        <v>0</v>
      </c>
      <c r="AH261" s="35">
        <f t="shared" si="191"/>
        <v>0</v>
      </c>
      <c r="AI261" s="35">
        <f t="shared" si="191"/>
        <v>0</v>
      </c>
      <c r="AJ261" s="35">
        <f t="shared" si="191"/>
        <v>0</v>
      </c>
      <c r="AK261" s="35">
        <f t="shared" si="191"/>
        <v>0</v>
      </c>
      <c r="AL261" s="35">
        <f t="shared" si="191"/>
        <v>0</v>
      </c>
      <c r="AM261" s="35">
        <f t="shared" si="191"/>
        <v>0</v>
      </c>
      <c r="AN261" s="35">
        <f t="shared" si="191"/>
        <v>0</v>
      </c>
      <c r="AO261" s="35">
        <f t="shared" si="191"/>
        <v>0</v>
      </c>
      <c r="AP261" s="35">
        <f t="shared" si="191"/>
        <v>0</v>
      </c>
      <c r="AQ261" s="35">
        <f t="shared" si="191"/>
        <v>0</v>
      </c>
      <c r="AR261" s="35">
        <f t="shared" si="192"/>
        <v>0</v>
      </c>
      <c r="AS261" s="35">
        <f t="shared" si="192"/>
        <v>0</v>
      </c>
      <c r="AT261" s="35">
        <f t="shared" si="192"/>
        <v>0</v>
      </c>
      <c r="AU261" s="35">
        <f t="shared" si="192"/>
        <v>0</v>
      </c>
      <c r="AV261" s="35">
        <f t="shared" si="192"/>
        <v>0</v>
      </c>
      <c r="AW261" s="35">
        <f t="shared" si="192"/>
        <v>0</v>
      </c>
      <c r="AX261" s="35">
        <f t="shared" si="192"/>
        <v>0</v>
      </c>
      <c r="AY261" s="35">
        <f t="shared" si="192"/>
        <v>0</v>
      </c>
      <c r="BA261" s="35">
        <f t="shared" si="193"/>
        <v>0</v>
      </c>
      <c r="BB261" s="35">
        <f t="shared" si="193"/>
        <v>0</v>
      </c>
      <c r="BC261" s="35">
        <f t="shared" si="193"/>
        <v>0</v>
      </c>
      <c r="BD261" s="35">
        <f t="shared" si="193"/>
        <v>0</v>
      </c>
      <c r="BE261" s="35">
        <f t="shared" si="193"/>
        <v>0</v>
      </c>
      <c r="BF261" s="35">
        <f t="shared" si="193"/>
        <v>0</v>
      </c>
      <c r="BH261" s="47">
        <f t="shared" si="181"/>
        <v>0</v>
      </c>
      <c r="BI261" s="18"/>
    </row>
    <row r="262" ht="15" spans="1:61">
      <c r="A262" s="45" t="s">
        <v>10982</v>
      </c>
      <c r="B262" s="33">
        <f t="shared" si="149"/>
        <v>0</v>
      </c>
      <c r="C262" s="41" t="s">
        <v>10983</v>
      </c>
      <c r="D262" s="96">
        <f t="shared" si="150"/>
        <v>0</v>
      </c>
      <c r="E262" s="35">
        <f t="shared" si="151"/>
        <v>0</v>
      </c>
      <c r="F262" s="46">
        <f t="shared" si="152"/>
        <v>0</v>
      </c>
      <c r="G262" s="107">
        <f t="shared" si="153"/>
        <v>0</v>
      </c>
      <c r="H262" s="97">
        <f t="shared" si="176"/>
        <v>0</v>
      </c>
      <c r="I262" s="97">
        <f t="shared" si="177"/>
        <v>0</v>
      </c>
      <c r="J262" s="97">
        <f t="shared" si="178"/>
        <v>0</v>
      </c>
      <c r="K262" s="42">
        <v>0</v>
      </c>
      <c r="L262" s="35">
        <f t="shared" si="185"/>
        <v>0</v>
      </c>
      <c r="M262" s="35">
        <f t="shared" si="185"/>
        <v>0</v>
      </c>
      <c r="N262" s="97">
        <f t="shared" si="179"/>
        <v>0</v>
      </c>
      <c r="O262" s="35">
        <f t="shared" si="186"/>
        <v>0</v>
      </c>
      <c r="P262" s="35">
        <f t="shared" si="186"/>
        <v>0</v>
      </c>
      <c r="Q262" s="35">
        <f t="shared" si="186"/>
        <v>0</v>
      </c>
      <c r="R262" s="96">
        <f t="shared" si="154"/>
        <v>0</v>
      </c>
      <c r="S262" s="35">
        <f t="shared" si="158"/>
        <v>0</v>
      </c>
      <c r="T262" s="28">
        <f t="shared" si="155"/>
        <v>0</v>
      </c>
      <c r="U262" s="28">
        <f t="shared" si="156"/>
        <v>0</v>
      </c>
      <c r="V262" s="51">
        <v>0</v>
      </c>
      <c r="W262" s="51">
        <v>0</v>
      </c>
      <c r="X262" s="51">
        <v>0</v>
      </c>
      <c r="Y262" s="44">
        <f t="shared" si="180"/>
        <v>0</v>
      </c>
      <c r="Z262" s="35">
        <f t="shared" si="157"/>
        <v>0</v>
      </c>
      <c r="AA262" s="35">
        <f t="shared" si="159"/>
        <v>0</v>
      </c>
      <c r="AB262" s="42">
        <v>0</v>
      </c>
      <c r="AC262" s="35">
        <f t="shared" si="160"/>
        <v>0</v>
      </c>
      <c r="AD262" s="35">
        <f t="shared" si="187"/>
        <v>0</v>
      </c>
      <c r="AE262" s="35">
        <f t="shared" si="187"/>
        <v>0</v>
      </c>
      <c r="AF262" s="35">
        <f t="shared" si="187"/>
        <v>0</v>
      </c>
      <c r="AH262" s="35">
        <f t="shared" si="191"/>
        <v>0</v>
      </c>
      <c r="AI262" s="35">
        <f t="shared" si="191"/>
        <v>0</v>
      </c>
      <c r="AJ262" s="35">
        <f t="shared" si="191"/>
        <v>0</v>
      </c>
      <c r="AK262" s="35">
        <f t="shared" si="191"/>
        <v>0</v>
      </c>
      <c r="AL262" s="35">
        <f t="shared" si="191"/>
        <v>0</v>
      </c>
      <c r="AM262" s="35">
        <f t="shared" si="191"/>
        <v>0</v>
      </c>
      <c r="AN262" s="35">
        <f t="shared" si="191"/>
        <v>0</v>
      </c>
      <c r="AO262" s="35">
        <f t="shared" si="191"/>
        <v>0</v>
      </c>
      <c r="AP262" s="35">
        <f t="shared" si="191"/>
        <v>0</v>
      </c>
      <c r="AQ262" s="35">
        <f t="shared" si="191"/>
        <v>0</v>
      </c>
      <c r="AR262" s="35">
        <f t="shared" si="192"/>
        <v>0</v>
      </c>
      <c r="AS262" s="35">
        <f t="shared" si="192"/>
        <v>0</v>
      </c>
      <c r="AT262" s="35">
        <f t="shared" si="192"/>
        <v>0</v>
      </c>
      <c r="AU262" s="35">
        <f t="shared" si="192"/>
        <v>0</v>
      </c>
      <c r="AV262" s="35">
        <f t="shared" si="192"/>
        <v>0</v>
      </c>
      <c r="AW262" s="35">
        <f t="shared" si="192"/>
        <v>0</v>
      </c>
      <c r="AX262" s="35">
        <f t="shared" si="192"/>
        <v>0</v>
      </c>
      <c r="AY262" s="35">
        <f t="shared" si="192"/>
        <v>0</v>
      </c>
      <c r="BA262" s="35">
        <f t="shared" si="193"/>
        <v>0</v>
      </c>
      <c r="BB262" s="35">
        <f t="shared" si="193"/>
        <v>0</v>
      </c>
      <c r="BC262" s="35">
        <f t="shared" si="193"/>
        <v>0</v>
      </c>
      <c r="BD262" s="35">
        <f t="shared" si="193"/>
        <v>0</v>
      </c>
      <c r="BE262" s="35">
        <f t="shared" si="193"/>
        <v>0</v>
      </c>
      <c r="BF262" s="35">
        <f t="shared" si="193"/>
        <v>0</v>
      </c>
      <c r="BH262" s="47">
        <f t="shared" si="181"/>
        <v>0</v>
      </c>
      <c r="BI262" s="6"/>
    </row>
    <row r="263" ht="15" spans="1:61">
      <c r="A263" s="45" t="s">
        <v>10984</v>
      </c>
      <c r="B263" s="33">
        <f t="shared" si="149"/>
        <v>0</v>
      </c>
      <c r="C263" s="41" t="s">
        <v>10985</v>
      </c>
      <c r="D263" s="96">
        <f t="shared" si="150"/>
        <v>0</v>
      </c>
      <c r="E263" s="35">
        <f t="shared" si="151"/>
        <v>0</v>
      </c>
      <c r="F263" s="46">
        <f t="shared" si="152"/>
        <v>0</v>
      </c>
      <c r="G263" s="107">
        <f t="shared" si="153"/>
        <v>0</v>
      </c>
      <c r="H263" s="97">
        <f t="shared" si="176"/>
        <v>0</v>
      </c>
      <c r="I263" s="97">
        <f t="shared" si="177"/>
        <v>0</v>
      </c>
      <c r="J263" s="97">
        <f t="shared" si="178"/>
        <v>0</v>
      </c>
      <c r="K263" s="38">
        <v>0</v>
      </c>
      <c r="L263" s="35">
        <f t="shared" si="185"/>
        <v>0</v>
      </c>
      <c r="M263" s="35">
        <f t="shared" si="185"/>
        <v>0</v>
      </c>
      <c r="N263" s="97">
        <f t="shared" si="179"/>
        <v>0</v>
      </c>
      <c r="O263" s="35">
        <f t="shared" si="186"/>
        <v>0</v>
      </c>
      <c r="P263" s="35">
        <f t="shared" si="186"/>
        <v>0</v>
      </c>
      <c r="Q263" s="35">
        <f t="shared" si="186"/>
        <v>0</v>
      </c>
      <c r="R263" s="96">
        <f t="shared" si="154"/>
        <v>0</v>
      </c>
      <c r="S263" s="35">
        <f t="shared" si="158"/>
        <v>0</v>
      </c>
      <c r="T263" s="28">
        <f t="shared" si="155"/>
        <v>0</v>
      </c>
      <c r="U263" s="28">
        <f t="shared" si="156"/>
        <v>0</v>
      </c>
      <c r="V263" s="51">
        <v>0</v>
      </c>
      <c r="W263" s="51">
        <v>0</v>
      </c>
      <c r="X263" s="51">
        <v>0</v>
      </c>
      <c r="Y263" s="44">
        <f t="shared" si="180"/>
        <v>0</v>
      </c>
      <c r="Z263" s="35">
        <f t="shared" si="157"/>
        <v>0</v>
      </c>
      <c r="AA263" s="35">
        <f t="shared" si="159"/>
        <v>0</v>
      </c>
      <c r="AB263" s="42">
        <v>0</v>
      </c>
      <c r="AC263" s="35">
        <f t="shared" si="160"/>
        <v>0</v>
      </c>
      <c r="AD263" s="35">
        <f t="shared" si="187"/>
        <v>0</v>
      </c>
      <c r="AE263" s="35">
        <f t="shared" si="187"/>
        <v>0</v>
      </c>
      <c r="AF263" s="35">
        <f t="shared" si="187"/>
        <v>0</v>
      </c>
      <c r="AH263" s="35">
        <f t="shared" si="191"/>
        <v>0</v>
      </c>
      <c r="AI263" s="35">
        <f t="shared" si="191"/>
        <v>0</v>
      </c>
      <c r="AJ263" s="35">
        <f t="shared" si="191"/>
        <v>0</v>
      </c>
      <c r="AK263" s="35">
        <f t="shared" si="191"/>
        <v>0</v>
      </c>
      <c r="AL263" s="35">
        <f t="shared" si="191"/>
        <v>0</v>
      </c>
      <c r="AM263" s="35">
        <f t="shared" si="191"/>
        <v>0</v>
      </c>
      <c r="AN263" s="35">
        <f t="shared" si="191"/>
        <v>0</v>
      </c>
      <c r="AO263" s="35">
        <f t="shared" si="191"/>
        <v>0</v>
      </c>
      <c r="AP263" s="35">
        <f t="shared" si="191"/>
        <v>0</v>
      </c>
      <c r="AQ263" s="35">
        <f t="shared" si="191"/>
        <v>0</v>
      </c>
      <c r="AR263" s="35">
        <f t="shared" si="192"/>
        <v>0</v>
      </c>
      <c r="AS263" s="35">
        <f t="shared" si="192"/>
        <v>0</v>
      </c>
      <c r="AT263" s="35">
        <f t="shared" si="192"/>
        <v>0</v>
      </c>
      <c r="AU263" s="35">
        <f t="shared" si="192"/>
        <v>0</v>
      </c>
      <c r="AV263" s="35">
        <f t="shared" si="192"/>
        <v>0</v>
      </c>
      <c r="AW263" s="35">
        <f t="shared" si="192"/>
        <v>0</v>
      </c>
      <c r="AX263" s="35">
        <f t="shared" si="192"/>
        <v>0</v>
      </c>
      <c r="AY263" s="35">
        <f t="shared" si="192"/>
        <v>0</v>
      </c>
      <c r="BA263" s="35">
        <f t="shared" si="193"/>
        <v>0</v>
      </c>
      <c r="BB263" s="35">
        <f t="shared" si="193"/>
        <v>0</v>
      </c>
      <c r="BC263" s="35">
        <f t="shared" si="193"/>
        <v>0</v>
      </c>
      <c r="BD263" s="35">
        <f t="shared" si="193"/>
        <v>0</v>
      </c>
      <c r="BE263" s="35">
        <f t="shared" si="193"/>
        <v>0</v>
      </c>
      <c r="BF263" s="35">
        <f t="shared" si="193"/>
        <v>0</v>
      </c>
      <c r="BH263" s="47">
        <f t="shared" si="181"/>
        <v>0</v>
      </c>
      <c r="BI263" s="6"/>
    </row>
    <row r="264" ht="15" spans="1:61">
      <c r="A264" s="45" t="s">
        <v>10986</v>
      </c>
      <c r="B264" s="33">
        <f t="shared" ref="B264:B327" si="194">D264-R264</f>
        <v>0</v>
      </c>
      <c r="C264" s="41" t="s">
        <v>10987</v>
      </c>
      <c r="D264" s="96">
        <f t="shared" ref="D264:D327" si="195">SUM(E264:F264,Q264)</f>
        <v>0</v>
      </c>
      <c r="E264" s="35">
        <f t="shared" ref="E264:E327" si="196">SUMPRODUCT(E$374:E$599*(LEFT($A$374:$A$599,LEN($A264))=$A264))</f>
        <v>0</v>
      </c>
      <c r="F264" s="46">
        <f t="shared" ref="F264:F327" si="197">SUM(G264,K264:P264)</f>
        <v>0</v>
      </c>
      <c r="G264" s="107">
        <f t="shared" ref="G264:G327" si="198">SUM(H264:J264)</f>
        <v>0</v>
      </c>
      <c r="H264" s="97">
        <f t="shared" si="176"/>
        <v>0</v>
      </c>
      <c r="I264" s="97">
        <f t="shared" si="177"/>
        <v>0</v>
      </c>
      <c r="J264" s="97">
        <f t="shared" si="178"/>
        <v>0</v>
      </c>
      <c r="K264" s="42">
        <v>0</v>
      </c>
      <c r="L264" s="35">
        <f t="shared" si="185"/>
        <v>0</v>
      </c>
      <c r="M264" s="35">
        <f t="shared" si="185"/>
        <v>0</v>
      </c>
      <c r="N264" s="97">
        <f t="shared" si="179"/>
        <v>0</v>
      </c>
      <c r="O264" s="35">
        <f t="shared" si="186"/>
        <v>0</v>
      </c>
      <c r="P264" s="35">
        <f t="shared" si="186"/>
        <v>0</v>
      </c>
      <c r="Q264" s="35">
        <f t="shared" si="186"/>
        <v>0</v>
      </c>
      <c r="R264" s="96">
        <f t="shared" ref="R264:R327" si="199">SUM(S264:T264,AF264)</f>
        <v>0</v>
      </c>
      <c r="S264" s="35">
        <f t="shared" si="158"/>
        <v>0</v>
      </c>
      <c r="T264" s="28">
        <f t="shared" ref="T264:T327" si="200">SUM(V264:AE264)</f>
        <v>0</v>
      </c>
      <c r="U264" s="28">
        <f t="shared" ref="U264:U327" si="201">SUM(V264:X264)</f>
        <v>0</v>
      </c>
      <c r="V264" s="51">
        <v>0</v>
      </c>
      <c r="W264" s="51">
        <v>0</v>
      </c>
      <c r="X264" s="51">
        <v>0</v>
      </c>
      <c r="Y264" s="44">
        <f t="shared" si="180"/>
        <v>0</v>
      </c>
      <c r="Z264" s="35">
        <f t="shared" ref="Z264:Z327" si="202">SUMPRODUCT(Z$374:Z$599*(LEFT($A$374:$A$599,LEN($A264))=$A264))</f>
        <v>0</v>
      </c>
      <c r="AA264" s="35">
        <f t="shared" si="159"/>
        <v>0</v>
      </c>
      <c r="AB264" s="42">
        <v>0</v>
      </c>
      <c r="AC264" s="35">
        <f t="shared" si="160"/>
        <v>0</v>
      </c>
      <c r="AD264" s="35">
        <f t="shared" si="187"/>
        <v>0</v>
      </c>
      <c r="AE264" s="35">
        <f t="shared" si="187"/>
        <v>0</v>
      </c>
      <c r="AF264" s="35">
        <f t="shared" si="187"/>
        <v>0</v>
      </c>
      <c r="AH264" s="35">
        <f t="shared" si="191"/>
        <v>0</v>
      </c>
      <c r="AI264" s="35">
        <f t="shared" si="191"/>
        <v>0</v>
      </c>
      <c r="AJ264" s="35">
        <f t="shared" si="191"/>
        <v>0</v>
      </c>
      <c r="AK264" s="35">
        <f t="shared" si="191"/>
        <v>0</v>
      </c>
      <c r="AL264" s="35">
        <f t="shared" si="191"/>
        <v>0</v>
      </c>
      <c r="AM264" s="35">
        <f t="shared" si="191"/>
        <v>0</v>
      </c>
      <c r="AN264" s="35">
        <f t="shared" si="191"/>
        <v>0</v>
      </c>
      <c r="AO264" s="35">
        <f t="shared" si="191"/>
        <v>0</v>
      </c>
      <c r="AP264" s="35">
        <f t="shared" si="191"/>
        <v>0</v>
      </c>
      <c r="AQ264" s="35">
        <f t="shared" si="191"/>
        <v>0</v>
      </c>
      <c r="AR264" s="35">
        <f t="shared" si="192"/>
        <v>0</v>
      </c>
      <c r="AS264" s="35">
        <f t="shared" si="192"/>
        <v>0</v>
      </c>
      <c r="AT264" s="35">
        <f t="shared" si="192"/>
        <v>0</v>
      </c>
      <c r="AU264" s="35">
        <f t="shared" si="192"/>
        <v>0</v>
      </c>
      <c r="AV264" s="35">
        <f t="shared" si="192"/>
        <v>0</v>
      </c>
      <c r="AW264" s="35">
        <f t="shared" si="192"/>
        <v>0</v>
      </c>
      <c r="AX264" s="35">
        <f t="shared" si="192"/>
        <v>0</v>
      </c>
      <c r="AY264" s="35">
        <f t="shared" si="192"/>
        <v>0</v>
      </c>
      <c r="BA264" s="35">
        <f t="shared" si="193"/>
        <v>0</v>
      </c>
      <c r="BB264" s="35">
        <f t="shared" si="193"/>
        <v>0</v>
      </c>
      <c r="BC264" s="35">
        <f t="shared" si="193"/>
        <v>0</v>
      </c>
      <c r="BD264" s="35">
        <f t="shared" si="193"/>
        <v>0</v>
      </c>
      <c r="BE264" s="35">
        <f t="shared" si="193"/>
        <v>0</v>
      </c>
      <c r="BF264" s="35">
        <f t="shared" si="193"/>
        <v>0</v>
      </c>
      <c r="BH264" s="47">
        <f t="shared" si="181"/>
        <v>0</v>
      </c>
      <c r="BI264" s="18"/>
    </row>
    <row r="265" ht="15" spans="1:61">
      <c r="A265" s="45" t="s">
        <v>10988</v>
      </c>
      <c r="B265" s="33">
        <f t="shared" si="194"/>
        <v>0</v>
      </c>
      <c r="C265" s="41" t="s">
        <v>10989</v>
      </c>
      <c r="D265" s="96">
        <f t="shared" si="195"/>
        <v>0</v>
      </c>
      <c r="E265" s="35">
        <f t="shared" si="196"/>
        <v>0</v>
      </c>
      <c r="F265" s="46">
        <f t="shared" si="197"/>
        <v>0</v>
      </c>
      <c r="G265" s="107">
        <f t="shared" si="198"/>
        <v>0</v>
      </c>
      <c r="H265" s="97">
        <f t="shared" si="176"/>
        <v>0</v>
      </c>
      <c r="I265" s="97">
        <f t="shared" si="177"/>
        <v>0</v>
      </c>
      <c r="J265" s="97">
        <f t="shared" si="178"/>
        <v>0</v>
      </c>
      <c r="K265" s="42">
        <v>0</v>
      </c>
      <c r="L265" s="35">
        <f t="shared" si="185"/>
        <v>0</v>
      </c>
      <c r="M265" s="35">
        <f t="shared" si="185"/>
        <v>0</v>
      </c>
      <c r="N265" s="97">
        <f t="shared" si="179"/>
        <v>0</v>
      </c>
      <c r="O265" s="35">
        <f t="shared" si="186"/>
        <v>0</v>
      </c>
      <c r="P265" s="35">
        <f t="shared" si="186"/>
        <v>0</v>
      </c>
      <c r="Q265" s="35">
        <f t="shared" si="186"/>
        <v>0</v>
      </c>
      <c r="R265" s="96">
        <f t="shared" si="199"/>
        <v>0</v>
      </c>
      <c r="S265" s="35">
        <f t="shared" ref="S265:S328" si="203">SUMPRODUCT(S$374:S$599*(LEFT($A$374:$A$599,LEN($A265))=$A265))+MIN(0,SUMPRODUCT(($AA$374:$AA$599+$AC$374:$AC$599)*(LEFT($A$374:$A$599,LEN($A265))=$A265))+BH265)</f>
        <v>0</v>
      </c>
      <c r="T265" s="28">
        <f t="shared" si="200"/>
        <v>0</v>
      </c>
      <c r="U265" s="28">
        <f t="shared" si="201"/>
        <v>0</v>
      </c>
      <c r="V265" s="51">
        <v>0</v>
      </c>
      <c r="W265" s="51">
        <v>0</v>
      </c>
      <c r="X265" s="51">
        <v>0</v>
      </c>
      <c r="Y265" s="44">
        <f t="shared" si="180"/>
        <v>0</v>
      </c>
      <c r="Z265" s="35">
        <f t="shared" si="202"/>
        <v>0</v>
      </c>
      <c r="AA265" s="35">
        <f t="shared" ref="AA265:AA328" si="204">MAX(SUMPRODUCT(AA$374:AA$599*(LEFT($A$374:$A$599,LEN($A265))=$A265))+MIN(BH265,0),0)</f>
        <v>0</v>
      </c>
      <c r="AB265" s="42">
        <v>0</v>
      </c>
      <c r="AC265" s="35">
        <f t="shared" ref="AC265:AC328" si="205">MAX(SUMPRODUCT(AC$374:AC$599*(LEFT($A$374:$A$599,LEN($A265))=$A265))+MAX(BH265,0)+MIN(SUMPRODUCT($AA$374:$AA$599*(LEFT($A$374:$A$599,LEN($A265))=$A265))+BH265,0),0)</f>
        <v>0</v>
      </c>
      <c r="AD265" s="35">
        <f t="shared" si="187"/>
        <v>0</v>
      </c>
      <c r="AE265" s="35">
        <f t="shared" si="187"/>
        <v>0</v>
      </c>
      <c r="AF265" s="35">
        <f t="shared" si="187"/>
        <v>0</v>
      </c>
      <c r="AH265" s="35">
        <f t="shared" si="191"/>
        <v>0</v>
      </c>
      <c r="AI265" s="35">
        <f t="shared" si="191"/>
        <v>0</v>
      </c>
      <c r="AJ265" s="35">
        <f t="shared" si="191"/>
        <v>0</v>
      </c>
      <c r="AK265" s="35">
        <f t="shared" si="191"/>
        <v>0</v>
      </c>
      <c r="AL265" s="35">
        <f t="shared" si="191"/>
        <v>0</v>
      </c>
      <c r="AM265" s="35">
        <f t="shared" si="191"/>
        <v>0</v>
      </c>
      <c r="AN265" s="35">
        <f t="shared" si="191"/>
        <v>0</v>
      </c>
      <c r="AO265" s="35">
        <f t="shared" si="191"/>
        <v>0</v>
      </c>
      <c r="AP265" s="35">
        <f t="shared" si="191"/>
        <v>0</v>
      </c>
      <c r="AQ265" s="35">
        <f t="shared" si="191"/>
        <v>0</v>
      </c>
      <c r="AR265" s="35">
        <f t="shared" si="192"/>
        <v>0</v>
      </c>
      <c r="AS265" s="35">
        <f t="shared" si="192"/>
        <v>0</v>
      </c>
      <c r="AT265" s="35">
        <f t="shared" si="192"/>
        <v>0</v>
      </c>
      <c r="AU265" s="35">
        <f t="shared" si="192"/>
        <v>0</v>
      </c>
      <c r="AV265" s="35">
        <f t="shared" si="192"/>
        <v>0</v>
      </c>
      <c r="AW265" s="35">
        <f t="shared" si="192"/>
        <v>0</v>
      </c>
      <c r="AX265" s="35">
        <f t="shared" si="192"/>
        <v>0</v>
      </c>
      <c r="AY265" s="35">
        <f t="shared" si="192"/>
        <v>0</v>
      </c>
      <c r="BA265" s="35">
        <f t="shared" si="193"/>
        <v>0</v>
      </c>
      <c r="BB265" s="35">
        <f t="shared" si="193"/>
        <v>0</v>
      </c>
      <c r="BC265" s="35">
        <f t="shared" si="193"/>
        <v>0</v>
      </c>
      <c r="BD265" s="35">
        <f t="shared" si="193"/>
        <v>0</v>
      </c>
      <c r="BE265" s="35">
        <f t="shared" si="193"/>
        <v>0</v>
      </c>
      <c r="BF265" s="35">
        <f t="shared" si="193"/>
        <v>0</v>
      </c>
      <c r="BH265" s="47">
        <f t="shared" si="181"/>
        <v>0</v>
      </c>
      <c r="BI265" s="18"/>
    </row>
    <row r="266" ht="15" spans="1:61">
      <c r="A266" s="45" t="s">
        <v>10990</v>
      </c>
      <c r="B266" s="33">
        <f t="shared" si="194"/>
        <v>0</v>
      </c>
      <c r="C266" s="41" t="s">
        <v>10991</v>
      </c>
      <c r="D266" s="96">
        <f t="shared" si="195"/>
        <v>0</v>
      </c>
      <c r="E266" s="35">
        <f t="shared" si="196"/>
        <v>0</v>
      </c>
      <c r="F266" s="46">
        <f t="shared" si="197"/>
        <v>0</v>
      </c>
      <c r="G266" s="107">
        <f t="shared" si="198"/>
        <v>0</v>
      </c>
      <c r="H266" s="97">
        <f t="shared" si="176"/>
        <v>0</v>
      </c>
      <c r="I266" s="97">
        <f t="shared" si="177"/>
        <v>0</v>
      </c>
      <c r="J266" s="97">
        <f t="shared" si="178"/>
        <v>0</v>
      </c>
      <c r="K266" s="42">
        <v>0</v>
      </c>
      <c r="L266" s="35">
        <f t="shared" si="185"/>
        <v>0</v>
      </c>
      <c r="M266" s="35">
        <f t="shared" si="185"/>
        <v>0</v>
      </c>
      <c r="N266" s="97">
        <f t="shared" si="179"/>
        <v>0</v>
      </c>
      <c r="O266" s="35">
        <f t="shared" si="186"/>
        <v>0</v>
      </c>
      <c r="P266" s="35">
        <f t="shared" si="186"/>
        <v>0</v>
      </c>
      <c r="Q266" s="35">
        <f t="shared" si="186"/>
        <v>0</v>
      </c>
      <c r="R266" s="96">
        <f t="shared" si="199"/>
        <v>0</v>
      </c>
      <c r="S266" s="35">
        <f t="shared" si="203"/>
        <v>0</v>
      </c>
      <c r="T266" s="28">
        <f t="shared" si="200"/>
        <v>0</v>
      </c>
      <c r="U266" s="28">
        <f t="shared" si="201"/>
        <v>0</v>
      </c>
      <c r="V266" s="51">
        <v>0</v>
      </c>
      <c r="W266" s="51">
        <v>0</v>
      </c>
      <c r="X266" s="51">
        <v>0</v>
      </c>
      <c r="Y266" s="44">
        <f t="shared" si="180"/>
        <v>0</v>
      </c>
      <c r="Z266" s="35">
        <f t="shared" si="202"/>
        <v>0</v>
      </c>
      <c r="AA266" s="35">
        <f t="shared" si="204"/>
        <v>0</v>
      </c>
      <c r="AB266" s="42">
        <v>0</v>
      </c>
      <c r="AC266" s="35">
        <f t="shared" si="205"/>
        <v>0</v>
      </c>
      <c r="AD266" s="35">
        <f t="shared" si="187"/>
        <v>0</v>
      </c>
      <c r="AE266" s="35">
        <f t="shared" si="187"/>
        <v>0</v>
      </c>
      <c r="AF266" s="35">
        <f t="shared" si="187"/>
        <v>0</v>
      </c>
      <c r="AH266" s="35">
        <f t="shared" si="191"/>
        <v>0</v>
      </c>
      <c r="AI266" s="35">
        <f t="shared" si="191"/>
        <v>0</v>
      </c>
      <c r="AJ266" s="35">
        <f t="shared" si="191"/>
        <v>0</v>
      </c>
      <c r="AK266" s="35">
        <f t="shared" si="191"/>
        <v>0</v>
      </c>
      <c r="AL266" s="35">
        <f t="shared" si="191"/>
        <v>0</v>
      </c>
      <c r="AM266" s="35">
        <f t="shared" si="191"/>
        <v>0</v>
      </c>
      <c r="AN266" s="35">
        <f t="shared" si="191"/>
        <v>0</v>
      </c>
      <c r="AO266" s="35">
        <f t="shared" si="191"/>
        <v>0</v>
      </c>
      <c r="AP266" s="35">
        <f t="shared" si="191"/>
        <v>0</v>
      </c>
      <c r="AQ266" s="35">
        <f t="shared" si="191"/>
        <v>0</v>
      </c>
      <c r="AR266" s="35">
        <f t="shared" si="192"/>
        <v>0</v>
      </c>
      <c r="AS266" s="35">
        <f t="shared" si="192"/>
        <v>0</v>
      </c>
      <c r="AT266" s="35">
        <f t="shared" si="192"/>
        <v>0</v>
      </c>
      <c r="AU266" s="35">
        <f t="shared" si="192"/>
        <v>0</v>
      </c>
      <c r="AV266" s="35">
        <f t="shared" si="192"/>
        <v>0</v>
      </c>
      <c r="AW266" s="35">
        <f t="shared" si="192"/>
        <v>0</v>
      </c>
      <c r="AX266" s="35">
        <f t="shared" si="192"/>
        <v>0</v>
      </c>
      <c r="AY266" s="35">
        <f t="shared" si="192"/>
        <v>0</v>
      </c>
      <c r="BA266" s="35">
        <f t="shared" si="193"/>
        <v>0</v>
      </c>
      <c r="BB266" s="35">
        <f t="shared" si="193"/>
        <v>0</v>
      </c>
      <c r="BC266" s="35">
        <f t="shared" si="193"/>
        <v>0</v>
      </c>
      <c r="BD266" s="35">
        <f t="shared" si="193"/>
        <v>0</v>
      </c>
      <c r="BE266" s="35">
        <f t="shared" si="193"/>
        <v>0</v>
      </c>
      <c r="BF266" s="35">
        <f t="shared" si="193"/>
        <v>0</v>
      </c>
      <c r="BH266" s="47">
        <f t="shared" si="181"/>
        <v>0</v>
      </c>
      <c r="BI266" s="6"/>
    </row>
    <row r="267" ht="15" spans="1:61">
      <c r="A267" s="45" t="s">
        <v>10992</v>
      </c>
      <c r="B267" s="33">
        <f t="shared" si="194"/>
        <v>0</v>
      </c>
      <c r="C267" s="41" t="s">
        <v>10993</v>
      </c>
      <c r="D267" s="96">
        <f t="shared" si="195"/>
        <v>0</v>
      </c>
      <c r="E267" s="35">
        <f t="shared" si="196"/>
        <v>0</v>
      </c>
      <c r="F267" s="46">
        <f t="shared" si="197"/>
        <v>0</v>
      </c>
      <c r="G267" s="107">
        <f t="shared" si="198"/>
        <v>0</v>
      </c>
      <c r="H267" s="97">
        <f t="shared" si="176"/>
        <v>0</v>
      </c>
      <c r="I267" s="97">
        <f t="shared" si="177"/>
        <v>0</v>
      </c>
      <c r="J267" s="97">
        <f t="shared" si="178"/>
        <v>0</v>
      </c>
      <c r="K267" s="42">
        <v>0</v>
      </c>
      <c r="L267" s="35">
        <f t="shared" si="185"/>
        <v>0</v>
      </c>
      <c r="M267" s="35">
        <f t="shared" si="185"/>
        <v>0</v>
      </c>
      <c r="N267" s="97">
        <f t="shared" si="179"/>
        <v>0</v>
      </c>
      <c r="O267" s="35">
        <f t="shared" si="186"/>
        <v>0</v>
      </c>
      <c r="P267" s="35">
        <f t="shared" si="186"/>
        <v>0</v>
      </c>
      <c r="Q267" s="35">
        <f t="shared" si="186"/>
        <v>0</v>
      </c>
      <c r="R267" s="96">
        <f t="shared" si="199"/>
        <v>0</v>
      </c>
      <c r="S267" s="35">
        <f t="shared" si="203"/>
        <v>0</v>
      </c>
      <c r="T267" s="28">
        <f t="shared" si="200"/>
        <v>0</v>
      </c>
      <c r="U267" s="28">
        <f t="shared" si="201"/>
        <v>0</v>
      </c>
      <c r="V267" s="51">
        <v>0</v>
      </c>
      <c r="W267" s="51">
        <v>0</v>
      </c>
      <c r="X267" s="51">
        <v>0</v>
      </c>
      <c r="Y267" s="44">
        <f t="shared" si="180"/>
        <v>0</v>
      </c>
      <c r="Z267" s="35">
        <f t="shared" si="202"/>
        <v>0</v>
      </c>
      <c r="AA267" s="35">
        <f t="shared" si="204"/>
        <v>0</v>
      </c>
      <c r="AB267" s="42">
        <v>0</v>
      </c>
      <c r="AC267" s="35">
        <f t="shared" si="205"/>
        <v>0</v>
      </c>
      <c r="AD267" s="35">
        <f t="shared" si="187"/>
        <v>0</v>
      </c>
      <c r="AE267" s="35">
        <f t="shared" si="187"/>
        <v>0</v>
      </c>
      <c r="AF267" s="35">
        <f t="shared" si="187"/>
        <v>0</v>
      </c>
      <c r="AH267" s="35">
        <f t="shared" si="191"/>
        <v>0</v>
      </c>
      <c r="AI267" s="35">
        <f t="shared" si="191"/>
        <v>0</v>
      </c>
      <c r="AJ267" s="35">
        <f t="shared" si="191"/>
        <v>0</v>
      </c>
      <c r="AK267" s="35">
        <f t="shared" si="191"/>
        <v>0</v>
      </c>
      <c r="AL267" s="35">
        <f t="shared" si="191"/>
        <v>0</v>
      </c>
      <c r="AM267" s="35">
        <f t="shared" si="191"/>
        <v>0</v>
      </c>
      <c r="AN267" s="35">
        <f t="shared" si="191"/>
        <v>0</v>
      </c>
      <c r="AO267" s="35">
        <f t="shared" si="191"/>
        <v>0</v>
      </c>
      <c r="AP267" s="35">
        <f t="shared" si="191"/>
        <v>0</v>
      </c>
      <c r="AQ267" s="35">
        <f t="shared" si="191"/>
        <v>0</v>
      </c>
      <c r="AR267" s="35">
        <f t="shared" si="192"/>
        <v>0</v>
      </c>
      <c r="AS267" s="35">
        <f t="shared" si="192"/>
        <v>0</v>
      </c>
      <c r="AT267" s="35">
        <f t="shared" si="192"/>
        <v>0</v>
      </c>
      <c r="AU267" s="35">
        <f t="shared" si="192"/>
        <v>0</v>
      </c>
      <c r="AV267" s="35">
        <f t="shared" si="192"/>
        <v>0</v>
      </c>
      <c r="AW267" s="35">
        <f t="shared" si="192"/>
        <v>0</v>
      </c>
      <c r="AX267" s="35">
        <f t="shared" si="192"/>
        <v>0</v>
      </c>
      <c r="AY267" s="35">
        <f t="shared" si="192"/>
        <v>0</v>
      </c>
      <c r="BA267" s="35">
        <f t="shared" si="193"/>
        <v>0</v>
      </c>
      <c r="BB267" s="35">
        <f t="shared" si="193"/>
        <v>0</v>
      </c>
      <c r="BC267" s="35">
        <f t="shared" si="193"/>
        <v>0</v>
      </c>
      <c r="BD267" s="35">
        <f t="shared" si="193"/>
        <v>0</v>
      </c>
      <c r="BE267" s="35">
        <f t="shared" si="193"/>
        <v>0</v>
      </c>
      <c r="BF267" s="35">
        <f t="shared" si="193"/>
        <v>0</v>
      </c>
      <c r="BH267" s="47">
        <f t="shared" si="181"/>
        <v>0</v>
      </c>
      <c r="BI267" s="6"/>
    </row>
    <row r="268" ht="15" spans="1:61">
      <c r="A268" s="45" t="s">
        <v>10994</v>
      </c>
      <c r="B268" s="33">
        <f t="shared" si="194"/>
        <v>0</v>
      </c>
      <c r="C268" s="41" t="s">
        <v>10995</v>
      </c>
      <c r="D268" s="96">
        <f t="shared" si="195"/>
        <v>0</v>
      </c>
      <c r="E268" s="35">
        <f t="shared" si="196"/>
        <v>0</v>
      </c>
      <c r="F268" s="46">
        <f t="shared" si="197"/>
        <v>0</v>
      </c>
      <c r="G268" s="107">
        <f t="shared" si="198"/>
        <v>0</v>
      </c>
      <c r="H268" s="97">
        <f t="shared" si="176"/>
        <v>0</v>
      </c>
      <c r="I268" s="97">
        <f t="shared" si="177"/>
        <v>0</v>
      </c>
      <c r="J268" s="97">
        <f t="shared" si="178"/>
        <v>0</v>
      </c>
      <c r="K268" s="42">
        <v>0</v>
      </c>
      <c r="L268" s="35">
        <f t="shared" ref="L268:M287" si="206">SUMPRODUCT(L$374:L$599*(LEFT($A$374:$A$599,LEN($A268))=$A268))</f>
        <v>0</v>
      </c>
      <c r="M268" s="35">
        <f t="shared" si="206"/>
        <v>0</v>
      </c>
      <c r="N268" s="97">
        <f t="shared" si="179"/>
        <v>0</v>
      </c>
      <c r="O268" s="35">
        <f t="shared" ref="O268:Q287" si="207">SUMPRODUCT(O$374:O$599*(LEFT($A$374:$A$599,LEN($A268))=$A268))</f>
        <v>0</v>
      </c>
      <c r="P268" s="35">
        <f t="shared" si="207"/>
        <v>0</v>
      </c>
      <c r="Q268" s="35">
        <f t="shared" si="207"/>
        <v>0</v>
      </c>
      <c r="R268" s="96">
        <f t="shared" si="199"/>
        <v>0</v>
      </c>
      <c r="S268" s="35">
        <f t="shared" si="203"/>
        <v>0</v>
      </c>
      <c r="T268" s="28">
        <f t="shared" si="200"/>
        <v>0</v>
      </c>
      <c r="U268" s="28">
        <f t="shared" si="201"/>
        <v>0</v>
      </c>
      <c r="V268" s="51">
        <v>0</v>
      </c>
      <c r="W268" s="51">
        <v>0</v>
      </c>
      <c r="X268" s="51">
        <v>0</v>
      </c>
      <c r="Y268" s="44">
        <f t="shared" si="180"/>
        <v>0</v>
      </c>
      <c r="Z268" s="35">
        <f t="shared" si="202"/>
        <v>0</v>
      </c>
      <c r="AA268" s="35">
        <f t="shared" si="204"/>
        <v>0</v>
      </c>
      <c r="AB268" s="42">
        <v>0</v>
      </c>
      <c r="AC268" s="35">
        <f t="shared" si="205"/>
        <v>0</v>
      </c>
      <c r="AD268" s="35">
        <f t="shared" ref="AD268:AF287" si="208">SUMPRODUCT(AD$374:AD$599*(LEFT($A$374:$A$599,LEN($A268))=$A268))</f>
        <v>0</v>
      </c>
      <c r="AE268" s="35">
        <f t="shared" si="208"/>
        <v>0</v>
      </c>
      <c r="AF268" s="35">
        <f t="shared" si="208"/>
        <v>0</v>
      </c>
      <c r="AH268" s="35">
        <f t="shared" ref="AH268:AQ277" si="209">SUMPRODUCT(AH$374:AH$599*(LEFT($A$374:$A$599,LEN($A268))=$A268))</f>
        <v>0</v>
      </c>
      <c r="AI268" s="35">
        <f t="shared" si="209"/>
        <v>0</v>
      </c>
      <c r="AJ268" s="35">
        <f t="shared" si="209"/>
        <v>0</v>
      </c>
      <c r="AK268" s="35">
        <f t="shared" si="209"/>
        <v>0</v>
      </c>
      <c r="AL268" s="35">
        <f t="shared" si="209"/>
        <v>0</v>
      </c>
      <c r="AM268" s="35">
        <f t="shared" si="209"/>
        <v>0</v>
      </c>
      <c r="AN268" s="35">
        <f t="shared" si="209"/>
        <v>0</v>
      </c>
      <c r="AO268" s="35">
        <f t="shared" si="209"/>
        <v>0</v>
      </c>
      <c r="AP268" s="35">
        <f t="shared" si="209"/>
        <v>0</v>
      </c>
      <c r="AQ268" s="35">
        <f t="shared" si="209"/>
        <v>0</v>
      </c>
      <c r="AR268" s="35">
        <f t="shared" ref="AR268:AY277" si="210">SUMPRODUCT(AR$374:AR$599*(LEFT($A$374:$A$599,LEN($A268))=$A268))</f>
        <v>0</v>
      </c>
      <c r="AS268" s="35">
        <f t="shared" si="210"/>
        <v>0</v>
      </c>
      <c r="AT268" s="35">
        <f t="shared" si="210"/>
        <v>0</v>
      </c>
      <c r="AU268" s="35">
        <f t="shared" si="210"/>
        <v>0</v>
      </c>
      <c r="AV268" s="35">
        <f t="shared" si="210"/>
        <v>0</v>
      </c>
      <c r="AW268" s="35">
        <f t="shared" si="210"/>
        <v>0</v>
      </c>
      <c r="AX268" s="35">
        <f t="shared" si="210"/>
        <v>0</v>
      </c>
      <c r="AY268" s="35">
        <f t="shared" si="210"/>
        <v>0</v>
      </c>
      <c r="BA268" s="35">
        <f t="shared" ref="BA268:BF277" si="211">SUMPRODUCT(BA$374:BA$599*(LEFT($A$374:$A$599,LEN($A268))=$A268))</f>
        <v>0</v>
      </c>
      <c r="BB268" s="35">
        <f t="shared" si="211"/>
        <v>0</v>
      </c>
      <c r="BC268" s="35">
        <f t="shared" si="211"/>
        <v>0</v>
      </c>
      <c r="BD268" s="35">
        <f t="shared" si="211"/>
        <v>0</v>
      </c>
      <c r="BE268" s="35">
        <f t="shared" si="211"/>
        <v>0</v>
      </c>
      <c r="BF268" s="35">
        <f t="shared" si="211"/>
        <v>0</v>
      </c>
      <c r="BH268" s="47">
        <f t="shared" si="181"/>
        <v>0</v>
      </c>
      <c r="BI268" s="18"/>
    </row>
    <row r="269" ht="15" spans="1:61">
      <c r="A269" s="45" t="s">
        <v>10996</v>
      </c>
      <c r="B269" s="33">
        <f t="shared" si="194"/>
        <v>0</v>
      </c>
      <c r="C269" s="41" t="s">
        <v>10997</v>
      </c>
      <c r="D269" s="96">
        <f t="shared" si="195"/>
        <v>0</v>
      </c>
      <c r="E269" s="35">
        <f t="shared" si="196"/>
        <v>0</v>
      </c>
      <c r="F269" s="46">
        <f t="shared" si="197"/>
        <v>0</v>
      </c>
      <c r="G269" s="107">
        <f t="shared" si="198"/>
        <v>0</v>
      </c>
      <c r="H269" s="97">
        <f t="shared" si="176"/>
        <v>0</v>
      </c>
      <c r="I269" s="97">
        <f t="shared" si="177"/>
        <v>0</v>
      </c>
      <c r="J269" s="97">
        <f t="shared" si="178"/>
        <v>0</v>
      </c>
      <c r="K269" s="42">
        <v>0</v>
      </c>
      <c r="L269" s="35">
        <f t="shared" si="206"/>
        <v>0</v>
      </c>
      <c r="M269" s="35">
        <f t="shared" si="206"/>
        <v>0</v>
      </c>
      <c r="N269" s="97">
        <f t="shared" si="179"/>
        <v>0</v>
      </c>
      <c r="O269" s="35">
        <f t="shared" si="207"/>
        <v>0</v>
      </c>
      <c r="P269" s="35">
        <f t="shared" si="207"/>
        <v>0</v>
      </c>
      <c r="Q269" s="35">
        <f t="shared" si="207"/>
        <v>0</v>
      </c>
      <c r="R269" s="96">
        <f t="shared" si="199"/>
        <v>0</v>
      </c>
      <c r="S269" s="35">
        <f t="shared" si="203"/>
        <v>0</v>
      </c>
      <c r="T269" s="28">
        <f t="shared" si="200"/>
        <v>0</v>
      </c>
      <c r="U269" s="28">
        <f t="shared" si="201"/>
        <v>0</v>
      </c>
      <c r="V269" s="51">
        <v>0</v>
      </c>
      <c r="W269" s="51">
        <v>0</v>
      </c>
      <c r="X269" s="51">
        <v>0</v>
      </c>
      <c r="Y269" s="44">
        <f t="shared" si="180"/>
        <v>0</v>
      </c>
      <c r="Z269" s="35">
        <f t="shared" si="202"/>
        <v>0</v>
      </c>
      <c r="AA269" s="35">
        <f t="shared" si="204"/>
        <v>0</v>
      </c>
      <c r="AB269" s="42">
        <v>0</v>
      </c>
      <c r="AC269" s="35">
        <f t="shared" si="205"/>
        <v>0</v>
      </c>
      <c r="AD269" s="35">
        <f t="shared" si="208"/>
        <v>0</v>
      </c>
      <c r="AE269" s="35">
        <f t="shared" si="208"/>
        <v>0</v>
      </c>
      <c r="AF269" s="35">
        <f t="shared" si="208"/>
        <v>0</v>
      </c>
      <c r="AH269" s="35">
        <f t="shared" si="209"/>
        <v>0</v>
      </c>
      <c r="AI269" s="35">
        <f t="shared" si="209"/>
        <v>0</v>
      </c>
      <c r="AJ269" s="35">
        <f t="shared" si="209"/>
        <v>0</v>
      </c>
      <c r="AK269" s="35">
        <f t="shared" si="209"/>
        <v>0</v>
      </c>
      <c r="AL269" s="35">
        <f t="shared" si="209"/>
        <v>0</v>
      </c>
      <c r="AM269" s="35">
        <f t="shared" si="209"/>
        <v>0</v>
      </c>
      <c r="AN269" s="35">
        <f t="shared" si="209"/>
        <v>0</v>
      </c>
      <c r="AO269" s="35">
        <f t="shared" si="209"/>
        <v>0</v>
      </c>
      <c r="AP269" s="35">
        <f t="shared" si="209"/>
        <v>0</v>
      </c>
      <c r="AQ269" s="35">
        <f t="shared" si="209"/>
        <v>0</v>
      </c>
      <c r="AR269" s="35">
        <f t="shared" si="210"/>
        <v>0</v>
      </c>
      <c r="AS269" s="35">
        <f t="shared" si="210"/>
        <v>0</v>
      </c>
      <c r="AT269" s="35">
        <f t="shared" si="210"/>
        <v>0</v>
      </c>
      <c r="AU269" s="35">
        <f t="shared" si="210"/>
        <v>0</v>
      </c>
      <c r="AV269" s="35">
        <f t="shared" si="210"/>
        <v>0</v>
      </c>
      <c r="AW269" s="35">
        <f t="shared" si="210"/>
        <v>0</v>
      </c>
      <c r="AX269" s="35">
        <f t="shared" si="210"/>
        <v>0</v>
      </c>
      <c r="AY269" s="35">
        <f t="shared" si="210"/>
        <v>0</v>
      </c>
      <c r="BA269" s="35">
        <f t="shared" si="211"/>
        <v>0</v>
      </c>
      <c r="BB269" s="35">
        <f t="shared" si="211"/>
        <v>0</v>
      </c>
      <c r="BC269" s="35">
        <f t="shared" si="211"/>
        <v>0</v>
      </c>
      <c r="BD269" s="35">
        <f t="shared" si="211"/>
        <v>0</v>
      </c>
      <c r="BE269" s="35">
        <f t="shared" si="211"/>
        <v>0</v>
      </c>
      <c r="BF269" s="35">
        <f t="shared" si="211"/>
        <v>0</v>
      </c>
      <c r="BH269" s="47">
        <f t="shared" si="181"/>
        <v>0</v>
      </c>
      <c r="BI269" s="18"/>
    </row>
    <row r="270" ht="15" spans="1:61">
      <c r="A270" s="45" t="s">
        <v>10998</v>
      </c>
      <c r="B270" s="33">
        <f t="shared" si="194"/>
        <v>0</v>
      </c>
      <c r="C270" s="41" t="s">
        <v>10999</v>
      </c>
      <c r="D270" s="96">
        <f t="shared" si="195"/>
        <v>0</v>
      </c>
      <c r="E270" s="35">
        <f t="shared" si="196"/>
        <v>0</v>
      </c>
      <c r="F270" s="46">
        <f t="shared" si="197"/>
        <v>0</v>
      </c>
      <c r="G270" s="107">
        <f t="shared" si="198"/>
        <v>0</v>
      </c>
      <c r="H270" s="97">
        <f t="shared" si="176"/>
        <v>0</v>
      </c>
      <c r="I270" s="97">
        <f t="shared" si="177"/>
        <v>0</v>
      </c>
      <c r="J270" s="97">
        <f t="shared" si="178"/>
        <v>0</v>
      </c>
      <c r="K270" s="38">
        <v>0</v>
      </c>
      <c r="L270" s="35">
        <f t="shared" si="206"/>
        <v>0</v>
      </c>
      <c r="M270" s="35">
        <f t="shared" si="206"/>
        <v>0</v>
      </c>
      <c r="N270" s="97">
        <f t="shared" si="179"/>
        <v>0</v>
      </c>
      <c r="O270" s="35">
        <f t="shared" si="207"/>
        <v>0</v>
      </c>
      <c r="P270" s="35">
        <f t="shared" si="207"/>
        <v>0</v>
      </c>
      <c r="Q270" s="35">
        <f t="shared" si="207"/>
        <v>0</v>
      </c>
      <c r="R270" s="96">
        <f t="shared" si="199"/>
        <v>0</v>
      </c>
      <c r="S270" s="35">
        <f t="shared" si="203"/>
        <v>0</v>
      </c>
      <c r="T270" s="28">
        <f t="shared" si="200"/>
        <v>0</v>
      </c>
      <c r="U270" s="28">
        <f t="shared" si="201"/>
        <v>0</v>
      </c>
      <c r="V270" s="51">
        <v>0</v>
      </c>
      <c r="W270" s="51">
        <v>0</v>
      </c>
      <c r="X270" s="51">
        <v>0</v>
      </c>
      <c r="Y270" s="44">
        <f t="shared" si="180"/>
        <v>0</v>
      </c>
      <c r="Z270" s="35">
        <f t="shared" si="202"/>
        <v>0</v>
      </c>
      <c r="AA270" s="35">
        <f t="shared" si="204"/>
        <v>0</v>
      </c>
      <c r="AB270" s="42">
        <v>0</v>
      </c>
      <c r="AC270" s="35">
        <f t="shared" si="205"/>
        <v>0</v>
      </c>
      <c r="AD270" s="35">
        <f t="shared" si="208"/>
        <v>0</v>
      </c>
      <c r="AE270" s="35">
        <f t="shared" si="208"/>
        <v>0</v>
      </c>
      <c r="AF270" s="35">
        <f t="shared" si="208"/>
        <v>0</v>
      </c>
      <c r="AH270" s="35">
        <f t="shared" si="209"/>
        <v>0</v>
      </c>
      <c r="AI270" s="35">
        <f t="shared" si="209"/>
        <v>0</v>
      </c>
      <c r="AJ270" s="35">
        <f t="shared" si="209"/>
        <v>0</v>
      </c>
      <c r="AK270" s="35">
        <f t="shared" si="209"/>
        <v>0</v>
      </c>
      <c r="AL270" s="35">
        <f t="shared" si="209"/>
        <v>0</v>
      </c>
      <c r="AM270" s="35">
        <f t="shared" si="209"/>
        <v>0</v>
      </c>
      <c r="AN270" s="35">
        <f t="shared" si="209"/>
        <v>0</v>
      </c>
      <c r="AO270" s="35">
        <f t="shared" si="209"/>
        <v>0</v>
      </c>
      <c r="AP270" s="35">
        <f t="shared" si="209"/>
        <v>0</v>
      </c>
      <c r="AQ270" s="35">
        <f t="shared" si="209"/>
        <v>0</v>
      </c>
      <c r="AR270" s="35">
        <f t="shared" si="210"/>
        <v>0</v>
      </c>
      <c r="AS270" s="35">
        <f t="shared" si="210"/>
        <v>0</v>
      </c>
      <c r="AT270" s="35">
        <f t="shared" si="210"/>
        <v>0</v>
      </c>
      <c r="AU270" s="35">
        <f t="shared" si="210"/>
        <v>0</v>
      </c>
      <c r="AV270" s="35">
        <f t="shared" si="210"/>
        <v>0</v>
      </c>
      <c r="AW270" s="35">
        <f t="shared" si="210"/>
        <v>0</v>
      </c>
      <c r="AX270" s="35">
        <f t="shared" si="210"/>
        <v>0</v>
      </c>
      <c r="AY270" s="35">
        <f t="shared" si="210"/>
        <v>0</v>
      </c>
      <c r="BA270" s="35">
        <f t="shared" si="211"/>
        <v>0</v>
      </c>
      <c r="BB270" s="35">
        <f t="shared" si="211"/>
        <v>0</v>
      </c>
      <c r="BC270" s="35">
        <f t="shared" si="211"/>
        <v>0</v>
      </c>
      <c r="BD270" s="35">
        <f t="shared" si="211"/>
        <v>0</v>
      </c>
      <c r="BE270" s="35">
        <f t="shared" si="211"/>
        <v>0</v>
      </c>
      <c r="BF270" s="35">
        <f t="shared" si="211"/>
        <v>0</v>
      </c>
      <c r="BH270" s="47">
        <f t="shared" si="181"/>
        <v>0</v>
      </c>
      <c r="BI270" s="6"/>
    </row>
    <row r="271" ht="15" spans="1:61">
      <c r="A271" s="45" t="s">
        <v>11000</v>
      </c>
      <c r="B271" s="33">
        <f t="shared" si="194"/>
        <v>0</v>
      </c>
      <c r="C271" s="41" t="s">
        <v>11001</v>
      </c>
      <c r="D271" s="96">
        <f t="shared" si="195"/>
        <v>0</v>
      </c>
      <c r="E271" s="35">
        <f t="shared" si="196"/>
        <v>0</v>
      </c>
      <c r="F271" s="46">
        <f t="shared" si="197"/>
        <v>0</v>
      </c>
      <c r="G271" s="107">
        <f t="shared" si="198"/>
        <v>0</v>
      </c>
      <c r="H271" s="97">
        <f t="shared" si="176"/>
        <v>0</v>
      </c>
      <c r="I271" s="97">
        <f t="shared" si="177"/>
        <v>0</v>
      </c>
      <c r="J271" s="97">
        <f t="shared" si="178"/>
        <v>0</v>
      </c>
      <c r="K271" s="42">
        <v>0</v>
      </c>
      <c r="L271" s="35">
        <f t="shared" si="206"/>
        <v>0</v>
      </c>
      <c r="M271" s="35">
        <f t="shared" si="206"/>
        <v>0</v>
      </c>
      <c r="N271" s="97">
        <f t="shared" si="179"/>
        <v>0</v>
      </c>
      <c r="O271" s="35">
        <f t="shared" si="207"/>
        <v>0</v>
      </c>
      <c r="P271" s="35">
        <f t="shared" si="207"/>
        <v>0</v>
      </c>
      <c r="Q271" s="35">
        <f t="shared" si="207"/>
        <v>0</v>
      </c>
      <c r="R271" s="96">
        <f t="shared" si="199"/>
        <v>0</v>
      </c>
      <c r="S271" s="35">
        <f t="shared" si="203"/>
        <v>0</v>
      </c>
      <c r="T271" s="28">
        <f t="shared" si="200"/>
        <v>0</v>
      </c>
      <c r="U271" s="28">
        <f t="shared" si="201"/>
        <v>0</v>
      </c>
      <c r="V271" s="51">
        <v>0</v>
      </c>
      <c r="W271" s="51">
        <v>0</v>
      </c>
      <c r="X271" s="51">
        <v>0</v>
      </c>
      <c r="Y271" s="44">
        <f t="shared" si="180"/>
        <v>0</v>
      </c>
      <c r="Z271" s="35">
        <f t="shared" si="202"/>
        <v>0</v>
      </c>
      <c r="AA271" s="35">
        <f t="shared" si="204"/>
        <v>0</v>
      </c>
      <c r="AB271" s="42">
        <v>0</v>
      </c>
      <c r="AC271" s="35">
        <f t="shared" si="205"/>
        <v>0</v>
      </c>
      <c r="AD271" s="35">
        <f t="shared" si="208"/>
        <v>0</v>
      </c>
      <c r="AE271" s="35">
        <f t="shared" si="208"/>
        <v>0</v>
      </c>
      <c r="AF271" s="35">
        <f t="shared" si="208"/>
        <v>0</v>
      </c>
      <c r="AH271" s="35">
        <f t="shared" si="209"/>
        <v>0</v>
      </c>
      <c r="AI271" s="35">
        <f t="shared" si="209"/>
        <v>0</v>
      </c>
      <c r="AJ271" s="35">
        <f t="shared" si="209"/>
        <v>0</v>
      </c>
      <c r="AK271" s="35">
        <f t="shared" si="209"/>
        <v>0</v>
      </c>
      <c r="AL271" s="35">
        <f t="shared" si="209"/>
        <v>0</v>
      </c>
      <c r="AM271" s="35">
        <f t="shared" si="209"/>
        <v>0</v>
      </c>
      <c r="AN271" s="35">
        <f t="shared" si="209"/>
        <v>0</v>
      </c>
      <c r="AO271" s="35">
        <f t="shared" si="209"/>
        <v>0</v>
      </c>
      <c r="AP271" s="35">
        <f t="shared" si="209"/>
        <v>0</v>
      </c>
      <c r="AQ271" s="35">
        <f t="shared" si="209"/>
        <v>0</v>
      </c>
      <c r="AR271" s="35">
        <f t="shared" si="210"/>
        <v>0</v>
      </c>
      <c r="AS271" s="35">
        <f t="shared" si="210"/>
        <v>0</v>
      </c>
      <c r="AT271" s="35">
        <f t="shared" si="210"/>
        <v>0</v>
      </c>
      <c r="AU271" s="35">
        <f t="shared" si="210"/>
        <v>0</v>
      </c>
      <c r="AV271" s="35">
        <f t="shared" si="210"/>
        <v>0</v>
      </c>
      <c r="AW271" s="35">
        <f t="shared" si="210"/>
        <v>0</v>
      </c>
      <c r="AX271" s="35">
        <f t="shared" si="210"/>
        <v>0</v>
      </c>
      <c r="AY271" s="35">
        <f t="shared" si="210"/>
        <v>0</v>
      </c>
      <c r="BA271" s="35">
        <f t="shared" si="211"/>
        <v>0</v>
      </c>
      <c r="BB271" s="35">
        <f t="shared" si="211"/>
        <v>0</v>
      </c>
      <c r="BC271" s="35">
        <f t="shared" si="211"/>
        <v>0</v>
      </c>
      <c r="BD271" s="35">
        <f t="shared" si="211"/>
        <v>0</v>
      </c>
      <c r="BE271" s="35">
        <f t="shared" si="211"/>
        <v>0</v>
      </c>
      <c r="BF271" s="35">
        <f t="shared" si="211"/>
        <v>0</v>
      </c>
      <c r="BH271" s="47">
        <f t="shared" si="181"/>
        <v>0</v>
      </c>
      <c r="BI271" s="6"/>
    </row>
    <row r="272" ht="15" spans="1:61">
      <c r="A272" s="45" t="s">
        <v>11002</v>
      </c>
      <c r="B272" s="33">
        <f t="shared" si="194"/>
        <v>0</v>
      </c>
      <c r="C272" s="41" t="s">
        <v>11003</v>
      </c>
      <c r="D272" s="96">
        <f t="shared" si="195"/>
        <v>0</v>
      </c>
      <c r="E272" s="35">
        <f t="shared" si="196"/>
        <v>0</v>
      </c>
      <c r="F272" s="46">
        <f t="shared" si="197"/>
        <v>0</v>
      </c>
      <c r="G272" s="107">
        <f t="shared" si="198"/>
        <v>0</v>
      </c>
      <c r="H272" s="97">
        <f t="shared" si="176"/>
        <v>0</v>
      </c>
      <c r="I272" s="97">
        <f t="shared" si="177"/>
        <v>0</v>
      </c>
      <c r="J272" s="97">
        <f t="shared" si="178"/>
        <v>0</v>
      </c>
      <c r="K272" s="42">
        <v>0</v>
      </c>
      <c r="L272" s="35">
        <f t="shared" si="206"/>
        <v>0</v>
      </c>
      <c r="M272" s="35">
        <f t="shared" si="206"/>
        <v>0</v>
      </c>
      <c r="N272" s="97">
        <f t="shared" si="179"/>
        <v>0</v>
      </c>
      <c r="O272" s="35">
        <f t="shared" si="207"/>
        <v>0</v>
      </c>
      <c r="P272" s="35">
        <f t="shared" si="207"/>
        <v>0</v>
      </c>
      <c r="Q272" s="35">
        <f t="shared" si="207"/>
        <v>0</v>
      </c>
      <c r="R272" s="96">
        <f t="shared" si="199"/>
        <v>0</v>
      </c>
      <c r="S272" s="35">
        <f t="shared" si="203"/>
        <v>0</v>
      </c>
      <c r="T272" s="28">
        <f t="shared" si="200"/>
        <v>0</v>
      </c>
      <c r="U272" s="28">
        <f t="shared" si="201"/>
        <v>0</v>
      </c>
      <c r="V272" s="51">
        <v>0</v>
      </c>
      <c r="W272" s="51">
        <v>0</v>
      </c>
      <c r="X272" s="51">
        <v>0</v>
      </c>
      <c r="Y272" s="44">
        <f t="shared" si="180"/>
        <v>0</v>
      </c>
      <c r="Z272" s="35">
        <f t="shared" si="202"/>
        <v>0</v>
      </c>
      <c r="AA272" s="35">
        <f t="shared" si="204"/>
        <v>0</v>
      </c>
      <c r="AB272" s="42">
        <v>0</v>
      </c>
      <c r="AC272" s="35">
        <f t="shared" si="205"/>
        <v>0</v>
      </c>
      <c r="AD272" s="35">
        <f t="shared" si="208"/>
        <v>0</v>
      </c>
      <c r="AE272" s="35">
        <f t="shared" si="208"/>
        <v>0</v>
      </c>
      <c r="AF272" s="35">
        <f t="shared" si="208"/>
        <v>0</v>
      </c>
      <c r="AH272" s="35">
        <f t="shared" si="209"/>
        <v>0</v>
      </c>
      <c r="AI272" s="35">
        <f t="shared" si="209"/>
        <v>0</v>
      </c>
      <c r="AJ272" s="35">
        <f t="shared" si="209"/>
        <v>0</v>
      </c>
      <c r="AK272" s="35">
        <f t="shared" si="209"/>
        <v>0</v>
      </c>
      <c r="AL272" s="35">
        <f t="shared" si="209"/>
        <v>0</v>
      </c>
      <c r="AM272" s="35">
        <f t="shared" si="209"/>
        <v>0</v>
      </c>
      <c r="AN272" s="35">
        <f t="shared" si="209"/>
        <v>0</v>
      </c>
      <c r="AO272" s="35">
        <f t="shared" si="209"/>
        <v>0</v>
      </c>
      <c r="AP272" s="35">
        <f t="shared" si="209"/>
        <v>0</v>
      </c>
      <c r="AQ272" s="35">
        <f t="shared" si="209"/>
        <v>0</v>
      </c>
      <c r="AR272" s="35">
        <f t="shared" si="210"/>
        <v>0</v>
      </c>
      <c r="AS272" s="35">
        <f t="shared" si="210"/>
        <v>0</v>
      </c>
      <c r="AT272" s="35">
        <f t="shared" si="210"/>
        <v>0</v>
      </c>
      <c r="AU272" s="35">
        <f t="shared" si="210"/>
        <v>0</v>
      </c>
      <c r="AV272" s="35">
        <f t="shared" si="210"/>
        <v>0</v>
      </c>
      <c r="AW272" s="35">
        <f t="shared" si="210"/>
        <v>0</v>
      </c>
      <c r="AX272" s="35">
        <f t="shared" si="210"/>
        <v>0</v>
      </c>
      <c r="AY272" s="35">
        <f t="shared" si="210"/>
        <v>0</v>
      </c>
      <c r="BA272" s="35">
        <f t="shared" si="211"/>
        <v>0</v>
      </c>
      <c r="BB272" s="35">
        <f t="shared" si="211"/>
        <v>0</v>
      </c>
      <c r="BC272" s="35">
        <f t="shared" si="211"/>
        <v>0</v>
      </c>
      <c r="BD272" s="35">
        <f t="shared" si="211"/>
        <v>0</v>
      </c>
      <c r="BE272" s="35">
        <f t="shared" si="211"/>
        <v>0</v>
      </c>
      <c r="BF272" s="35">
        <f t="shared" si="211"/>
        <v>0</v>
      </c>
      <c r="BH272" s="47">
        <f t="shared" si="181"/>
        <v>0</v>
      </c>
      <c r="BI272" s="18"/>
    </row>
    <row r="273" ht="15" spans="1:61">
      <c r="A273" s="45" t="s">
        <v>11004</v>
      </c>
      <c r="B273" s="33">
        <f t="shared" si="194"/>
        <v>0</v>
      </c>
      <c r="C273" s="41" t="s">
        <v>11005</v>
      </c>
      <c r="D273" s="96">
        <f t="shared" si="195"/>
        <v>0</v>
      </c>
      <c r="E273" s="35">
        <f t="shared" si="196"/>
        <v>0</v>
      </c>
      <c r="F273" s="46">
        <f t="shared" si="197"/>
        <v>0</v>
      </c>
      <c r="G273" s="107">
        <f t="shared" si="198"/>
        <v>0</v>
      </c>
      <c r="H273" s="97">
        <f t="shared" si="176"/>
        <v>0</v>
      </c>
      <c r="I273" s="97">
        <f t="shared" si="177"/>
        <v>0</v>
      </c>
      <c r="J273" s="97">
        <f t="shared" si="178"/>
        <v>0</v>
      </c>
      <c r="K273" s="42">
        <v>0</v>
      </c>
      <c r="L273" s="35">
        <f t="shared" si="206"/>
        <v>0</v>
      </c>
      <c r="M273" s="35">
        <f t="shared" si="206"/>
        <v>0</v>
      </c>
      <c r="N273" s="97">
        <f t="shared" si="179"/>
        <v>0</v>
      </c>
      <c r="O273" s="35">
        <f t="shared" si="207"/>
        <v>0</v>
      </c>
      <c r="P273" s="35">
        <f t="shared" si="207"/>
        <v>0</v>
      </c>
      <c r="Q273" s="35">
        <f t="shared" si="207"/>
        <v>0</v>
      </c>
      <c r="R273" s="96">
        <f t="shared" si="199"/>
        <v>0</v>
      </c>
      <c r="S273" s="35">
        <f t="shared" si="203"/>
        <v>0</v>
      </c>
      <c r="T273" s="28">
        <f t="shared" si="200"/>
        <v>0</v>
      </c>
      <c r="U273" s="28">
        <f t="shared" si="201"/>
        <v>0</v>
      </c>
      <c r="V273" s="51">
        <v>0</v>
      </c>
      <c r="W273" s="51">
        <v>0</v>
      </c>
      <c r="X273" s="51">
        <v>0</v>
      </c>
      <c r="Y273" s="44">
        <f t="shared" si="180"/>
        <v>0</v>
      </c>
      <c r="Z273" s="35">
        <f t="shared" si="202"/>
        <v>0</v>
      </c>
      <c r="AA273" s="35">
        <f t="shared" si="204"/>
        <v>0</v>
      </c>
      <c r="AB273" s="42">
        <v>0</v>
      </c>
      <c r="AC273" s="35">
        <f t="shared" si="205"/>
        <v>0</v>
      </c>
      <c r="AD273" s="35">
        <f t="shared" si="208"/>
        <v>0</v>
      </c>
      <c r="AE273" s="35">
        <f t="shared" si="208"/>
        <v>0</v>
      </c>
      <c r="AF273" s="35">
        <f t="shared" si="208"/>
        <v>0</v>
      </c>
      <c r="AH273" s="35">
        <f t="shared" si="209"/>
        <v>0</v>
      </c>
      <c r="AI273" s="35">
        <f t="shared" si="209"/>
        <v>0</v>
      </c>
      <c r="AJ273" s="35">
        <f t="shared" si="209"/>
        <v>0</v>
      </c>
      <c r="AK273" s="35">
        <f t="shared" si="209"/>
        <v>0</v>
      </c>
      <c r="AL273" s="35">
        <f t="shared" si="209"/>
        <v>0</v>
      </c>
      <c r="AM273" s="35">
        <f t="shared" si="209"/>
        <v>0</v>
      </c>
      <c r="AN273" s="35">
        <f t="shared" si="209"/>
        <v>0</v>
      </c>
      <c r="AO273" s="35">
        <f t="shared" si="209"/>
        <v>0</v>
      </c>
      <c r="AP273" s="35">
        <f t="shared" si="209"/>
        <v>0</v>
      </c>
      <c r="AQ273" s="35">
        <f t="shared" si="209"/>
        <v>0</v>
      </c>
      <c r="AR273" s="35">
        <f t="shared" si="210"/>
        <v>0</v>
      </c>
      <c r="AS273" s="35">
        <f t="shared" si="210"/>
        <v>0</v>
      </c>
      <c r="AT273" s="35">
        <f t="shared" si="210"/>
        <v>0</v>
      </c>
      <c r="AU273" s="35">
        <f t="shared" si="210"/>
        <v>0</v>
      </c>
      <c r="AV273" s="35">
        <f t="shared" si="210"/>
        <v>0</v>
      </c>
      <c r="AW273" s="35">
        <f t="shared" si="210"/>
        <v>0</v>
      </c>
      <c r="AX273" s="35">
        <f t="shared" si="210"/>
        <v>0</v>
      </c>
      <c r="AY273" s="35">
        <f t="shared" si="210"/>
        <v>0</v>
      </c>
      <c r="BA273" s="35">
        <f t="shared" si="211"/>
        <v>0</v>
      </c>
      <c r="BB273" s="35">
        <f t="shared" si="211"/>
        <v>0</v>
      </c>
      <c r="BC273" s="35">
        <f t="shared" si="211"/>
        <v>0</v>
      </c>
      <c r="BD273" s="35">
        <f t="shared" si="211"/>
        <v>0</v>
      </c>
      <c r="BE273" s="35">
        <f t="shared" si="211"/>
        <v>0</v>
      </c>
      <c r="BF273" s="35">
        <f t="shared" si="211"/>
        <v>0</v>
      </c>
      <c r="BH273" s="47">
        <f t="shared" si="181"/>
        <v>0</v>
      </c>
      <c r="BI273" s="18"/>
    </row>
    <row r="274" ht="15" spans="1:61">
      <c r="A274" s="45" t="s">
        <v>11006</v>
      </c>
      <c r="B274" s="33">
        <f t="shared" si="194"/>
        <v>0</v>
      </c>
      <c r="C274" s="41" t="s">
        <v>11007</v>
      </c>
      <c r="D274" s="96">
        <f t="shared" si="195"/>
        <v>0</v>
      </c>
      <c r="E274" s="35">
        <f t="shared" si="196"/>
        <v>0</v>
      </c>
      <c r="F274" s="46">
        <f t="shared" si="197"/>
        <v>0</v>
      </c>
      <c r="G274" s="107">
        <f t="shared" si="198"/>
        <v>0</v>
      </c>
      <c r="H274" s="97">
        <f t="shared" si="176"/>
        <v>0</v>
      </c>
      <c r="I274" s="97">
        <f t="shared" si="177"/>
        <v>0</v>
      </c>
      <c r="J274" s="97">
        <f t="shared" si="178"/>
        <v>0</v>
      </c>
      <c r="K274" s="42">
        <v>0</v>
      </c>
      <c r="L274" s="35">
        <f t="shared" si="206"/>
        <v>0</v>
      </c>
      <c r="M274" s="35">
        <f t="shared" si="206"/>
        <v>0</v>
      </c>
      <c r="N274" s="97">
        <f t="shared" si="179"/>
        <v>0</v>
      </c>
      <c r="O274" s="35">
        <f t="shared" si="207"/>
        <v>0</v>
      </c>
      <c r="P274" s="35">
        <f t="shared" si="207"/>
        <v>0</v>
      </c>
      <c r="Q274" s="35">
        <f t="shared" si="207"/>
        <v>0</v>
      </c>
      <c r="R274" s="96">
        <f t="shared" si="199"/>
        <v>0</v>
      </c>
      <c r="S274" s="35">
        <f t="shared" si="203"/>
        <v>0</v>
      </c>
      <c r="T274" s="28">
        <f t="shared" si="200"/>
        <v>0</v>
      </c>
      <c r="U274" s="28">
        <f t="shared" si="201"/>
        <v>0</v>
      </c>
      <c r="V274" s="51">
        <v>0</v>
      </c>
      <c r="W274" s="51">
        <v>0</v>
      </c>
      <c r="X274" s="51">
        <v>0</v>
      </c>
      <c r="Y274" s="44">
        <f t="shared" si="180"/>
        <v>0</v>
      </c>
      <c r="Z274" s="35">
        <f t="shared" si="202"/>
        <v>0</v>
      </c>
      <c r="AA274" s="35">
        <f t="shared" si="204"/>
        <v>0</v>
      </c>
      <c r="AB274" s="42">
        <v>0</v>
      </c>
      <c r="AC274" s="35">
        <f t="shared" si="205"/>
        <v>0</v>
      </c>
      <c r="AD274" s="35">
        <f t="shared" si="208"/>
        <v>0</v>
      </c>
      <c r="AE274" s="35">
        <f t="shared" si="208"/>
        <v>0</v>
      </c>
      <c r="AF274" s="35">
        <f t="shared" si="208"/>
        <v>0</v>
      </c>
      <c r="AH274" s="35">
        <f t="shared" si="209"/>
        <v>0</v>
      </c>
      <c r="AI274" s="35">
        <f t="shared" si="209"/>
        <v>0</v>
      </c>
      <c r="AJ274" s="35">
        <f t="shared" si="209"/>
        <v>0</v>
      </c>
      <c r="AK274" s="35">
        <f t="shared" si="209"/>
        <v>0</v>
      </c>
      <c r="AL274" s="35">
        <f t="shared" si="209"/>
        <v>0</v>
      </c>
      <c r="AM274" s="35">
        <f t="shared" si="209"/>
        <v>0</v>
      </c>
      <c r="AN274" s="35">
        <f t="shared" si="209"/>
        <v>0</v>
      </c>
      <c r="AO274" s="35">
        <f t="shared" si="209"/>
        <v>0</v>
      </c>
      <c r="AP274" s="35">
        <f t="shared" si="209"/>
        <v>0</v>
      </c>
      <c r="AQ274" s="35">
        <f t="shared" si="209"/>
        <v>0</v>
      </c>
      <c r="AR274" s="35">
        <f t="shared" si="210"/>
        <v>0</v>
      </c>
      <c r="AS274" s="35">
        <f t="shared" si="210"/>
        <v>0</v>
      </c>
      <c r="AT274" s="35">
        <f t="shared" si="210"/>
        <v>0</v>
      </c>
      <c r="AU274" s="35">
        <f t="shared" si="210"/>
        <v>0</v>
      </c>
      <c r="AV274" s="35">
        <f t="shared" si="210"/>
        <v>0</v>
      </c>
      <c r="AW274" s="35">
        <f t="shared" si="210"/>
        <v>0</v>
      </c>
      <c r="AX274" s="35">
        <f t="shared" si="210"/>
        <v>0</v>
      </c>
      <c r="AY274" s="35">
        <f t="shared" si="210"/>
        <v>0</v>
      </c>
      <c r="BA274" s="35">
        <f t="shared" si="211"/>
        <v>0</v>
      </c>
      <c r="BB274" s="35">
        <f t="shared" si="211"/>
        <v>0</v>
      </c>
      <c r="BC274" s="35">
        <f t="shared" si="211"/>
        <v>0</v>
      </c>
      <c r="BD274" s="35">
        <f t="shared" si="211"/>
        <v>0</v>
      </c>
      <c r="BE274" s="35">
        <f t="shared" si="211"/>
        <v>0</v>
      </c>
      <c r="BF274" s="35">
        <f t="shared" si="211"/>
        <v>0</v>
      </c>
      <c r="BH274" s="47">
        <f t="shared" si="181"/>
        <v>0</v>
      </c>
      <c r="BI274" s="6"/>
    </row>
    <row r="275" ht="15" spans="1:61">
      <c r="A275" s="45" t="s">
        <v>11008</v>
      </c>
      <c r="B275" s="33">
        <f t="shared" si="194"/>
        <v>0</v>
      </c>
      <c r="C275" s="41" t="s">
        <v>11009</v>
      </c>
      <c r="D275" s="96">
        <f t="shared" si="195"/>
        <v>0</v>
      </c>
      <c r="E275" s="35">
        <f t="shared" si="196"/>
        <v>0</v>
      </c>
      <c r="F275" s="46">
        <f t="shared" si="197"/>
        <v>0</v>
      </c>
      <c r="G275" s="107">
        <f t="shared" si="198"/>
        <v>0</v>
      </c>
      <c r="H275" s="97">
        <f t="shared" si="176"/>
        <v>0</v>
      </c>
      <c r="I275" s="97">
        <f t="shared" si="177"/>
        <v>0</v>
      </c>
      <c r="J275" s="97">
        <f t="shared" si="178"/>
        <v>0</v>
      </c>
      <c r="K275" s="42">
        <v>0</v>
      </c>
      <c r="L275" s="35">
        <f t="shared" si="206"/>
        <v>0</v>
      </c>
      <c r="M275" s="35">
        <f t="shared" si="206"/>
        <v>0</v>
      </c>
      <c r="N275" s="97">
        <f t="shared" si="179"/>
        <v>0</v>
      </c>
      <c r="O275" s="35">
        <f t="shared" si="207"/>
        <v>0</v>
      </c>
      <c r="P275" s="35">
        <f t="shared" si="207"/>
        <v>0</v>
      </c>
      <c r="Q275" s="35">
        <f t="shared" si="207"/>
        <v>0</v>
      </c>
      <c r="R275" s="96">
        <f t="shared" si="199"/>
        <v>0</v>
      </c>
      <c r="S275" s="35">
        <f t="shared" si="203"/>
        <v>0</v>
      </c>
      <c r="T275" s="28">
        <f t="shared" si="200"/>
        <v>0</v>
      </c>
      <c r="U275" s="28">
        <f t="shared" si="201"/>
        <v>0</v>
      </c>
      <c r="V275" s="51">
        <v>0</v>
      </c>
      <c r="W275" s="51">
        <v>0</v>
      </c>
      <c r="X275" s="51">
        <v>0</v>
      </c>
      <c r="Y275" s="44">
        <f t="shared" si="180"/>
        <v>0</v>
      </c>
      <c r="Z275" s="35">
        <f t="shared" si="202"/>
        <v>0</v>
      </c>
      <c r="AA275" s="35">
        <f t="shared" si="204"/>
        <v>0</v>
      </c>
      <c r="AB275" s="42">
        <v>0</v>
      </c>
      <c r="AC275" s="35">
        <f t="shared" si="205"/>
        <v>0</v>
      </c>
      <c r="AD275" s="35">
        <f t="shared" si="208"/>
        <v>0</v>
      </c>
      <c r="AE275" s="35">
        <f t="shared" si="208"/>
        <v>0</v>
      </c>
      <c r="AF275" s="35">
        <f t="shared" si="208"/>
        <v>0</v>
      </c>
      <c r="AH275" s="35">
        <f t="shared" si="209"/>
        <v>0</v>
      </c>
      <c r="AI275" s="35">
        <f t="shared" si="209"/>
        <v>0</v>
      </c>
      <c r="AJ275" s="35">
        <f t="shared" si="209"/>
        <v>0</v>
      </c>
      <c r="AK275" s="35">
        <f t="shared" si="209"/>
        <v>0</v>
      </c>
      <c r="AL275" s="35">
        <f t="shared" si="209"/>
        <v>0</v>
      </c>
      <c r="AM275" s="35">
        <f t="shared" si="209"/>
        <v>0</v>
      </c>
      <c r="AN275" s="35">
        <f t="shared" si="209"/>
        <v>0</v>
      </c>
      <c r="AO275" s="35">
        <f t="shared" si="209"/>
        <v>0</v>
      </c>
      <c r="AP275" s="35">
        <f t="shared" si="209"/>
        <v>0</v>
      </c>
      <c r="AQ275" s="35">
        <f t="shared" si="209"/>
        <v>0</v>
      </c>
      <c r="AR275" s="35">
        <f t="shared" si="210"/>
        <v>0</v>
      </c>
      <c r="AS275" s="35">
        <f t="shared" si="210"/>
        <v>0</v>
      </c>
      <c r="AT275" s="35">
        <f t="shared" si="210"/>
        <v>0</v>
      </c>
      <c r="AU275" s="35">
        <f t="shared" si="210"/>
        <v>0</v>
      </c>
      <c r="AV275" s="35">
        <f t="shared" si="210"/>
        <v>0</v>
      </c>
      <c r="AW275" s="35">
        <f t="shared" si="210"/>
        <v>0</v>
      </c>
      <c r="AX275" s="35">
        <f t="shared" si="210"/>
        <v>0</v>
      </c>
      <c r="AY275" s="35">
        <f t="shared" si="210"/>
        <v>0</v>
      </c>
      <c r="BA275" s="35">
        <f t="shared" si="211"/>
        <v>0</v>
      </c>
      <c r="BB275" s="35">
        <f t="shared" si="211"/>
        <v>0</v>
      </c>
      <c r="BC275" s="35">
        <f t="shared" si="211"/>
        <v>0</v>
      </c>
      <c r="BD275" s="35">
        <f t="shared" si="211"/>
        <v>0</v>
      </c>
      <c r="BE275" s="35">
        <f t="shared" si="211"/>
        <v>0</v>
      </c>
      <c r="BF275" s="35">
        <f t="shared" si="211"/>
        <v>0</v>
      </c>
      <c r="BH275" s="47">
        <f t="shared" si="181"/>
        <v>0</v>
      </c>
      <c r="BI275" s="6"/>
    </row>
    <row r="276" ht="15" spans="1:61">
      <c r="A276" s="45" t="s">
        <v>11010</v>
      </c>
      <c r="B276" s="33">
        <f t="shared" si="194"/>
        <v>0</v>
      </c>
      <c r="C276" s="41" t="s">
        <v>11011</v>
      </c>
      <c r="D276" s="96">
        <f t="shared" si="195"/>
        <v>0</v>
      </c>
      <c r="E276" s="35">
        <f t="shared" si="196"/>
        <v>0</v>
      </c>
      <c r="F276" s="46">
        <f t="shared" si="197"/>
        <v>0</v>
      </c>
      <c r="G276" s="107">
        <f t="shared" si="198"/>
        <v>0</v>
      </c>
      <c r="H276" s="97">
        <f t="shared" si="176"/>
        <v>0</v>
      </c>
      <c r="I276" s="97">
        <f t="shared" si="177"/>
        <v>0</v>
      </c>
      <c r="J276" s="97">
        <f t="shared" si="178"/>
        <v>0</v>
      </c>
      <c r="K276" s="42">
        <v>0</v>
      </c>
      <c r="L276" s="35">
        <f t="shared" si="206"/>
        <v>0</v>
      </c>
      <c r="M276" s="35">
        <f t="shared" si="206"/>
        <v>0</v>
      </c>
      <c r="N276" s="97">
        <f t="shared" si="179"/>
        <v>0</v>
      </c>
      <c r="O276" s="35">
        <f t="shared" si="207"/>
        <v>0</v>
      </c>
      <c r="P276" s="35">
        <f t="shared" si="207"/>
        <v>0</v>
      </c>
      <c r="Q276" s="35">
        <f t="shared" si="207"/>
        <v>0</v>
      </c>
      <c r="R276" s="96">
        <f t="shared" si="199"/>
        <v>0</v>
      </c>
      <c r="S276" s="35">
        <f t="shared" si="203"/>
        <v>0</v>
      </c>
      <c r="T276" s="28">
        <f t="shared" si="200"/>
        <v>0</v>
      </c>
      <c r="U276" s="28">
        <f t="shared" si="201"/>
        <v>0</v>
      </c>
      <c r="V276" s="51">
        <v>0</v>
      </c>
      <c r="W276" s="51">
        <v>0</v>
      </c>
      <c r="X276" s="51">
        <v>0</v>
      </c>
      <c r="Y276" s="44">
        <f t="shared" si="180"/>
        <v>0</v>
      </c>
      <c r="Z276" s="35">
        <f t="shared" si="202"/>
        <v>0</v>
      </c>
      <c r="AA276" s="35">
        <f t="shared" si="204"/>
        <v>0</v>
      </c>
      <c r="AB276" s="42">
        <v>0</v>
      </c>
      <c r="AC276" s="35">
        <f t="shared" si="205"/>
        <v>0</v>
      </c>
      <c r="AD276" s="35">
        <f t="shared" si="208"/>
        <v>0</v>
      </c>
      <c r="AE276" s="35">
        <f t="shared" si="208"/>
        <v>0</v>
      </c>
      <c r="AF276" s="35">
        <f t="shared" si="208"/>
        <v>0</v>
      </c>
      <c r="AH276" s="35">
        <f t="shared" si="209"/>
        <v>0</v>
      </c>
      <c r="AI276" s="35">
        <f t="shared" si="209"/>
        <v>0</v>
      </c>
      <c r="AJ276" s="35">
        <f t="shared" si="209"/>
        <v>0</v>
      </c>
      <c r="AK276" s="35">
        <f t="shared" si="209"/>
        <v>0</v>
      </c>
      <c r="AL276" s="35">
        <f t="shared" si="209"/>
        <v>0</v>
      </c>
      <c r="AM276" s="35">
        <f t="shared" si="209"/>
        <v>0</v>
      </c>
      <c r="AN276" s="35">
        <f t="shared" si="209"/>
        <v>0</v>
      </c>
      <c r="AO276" s="35">
        <f t="shared" si="209"/>
        <v>0</v>
      </c>
      <c r="AP276" s="35">
        <f t="shared" si="209"/>
        <v>0</v>
      </c>
      <c r="AQ276" s="35">
        <f t="shared" si="209"/>
        <v>0</v>
      </c>
      <c r="AR276" s="35">
        <f t="shared" si="210"/>
        <v>0</v>
      </c>
      <c r="AS276" s="35">
        <f t="shared" si="210"/>
        <v>0</v>
      </c>
      <c r="AT276" s="35">
        <f t="shared" si="210"/>
        <v>0</v>
      </c>
      <c r="AU276" s="35">
        <f t="shared" si="210"/>
        <v>0</v>
      </c>
      <c r="AV276" s="35">
        <f t="shared" si="210"/>
        <v>0</v>
      </c>
      <c r="AW276" s="35">
        <f t="shared" si="210"/>
        <v>0</v>
      </c>
      <c r="AX276" s="35">
        <f t="shared" si="210"/>
        <v>0</v>
      </c>
      <c r="AY276" s="35">
        <f t="shared" si="210"/>
        <v>0</v>
      </c>
      <c r="BA276" s="35">
        <f t="shared" si="211"/>
        <v>0</v>
      </c>
      <c r="BB276" s="35">
        <f t="shared" si="211"/>
        <v>0</v>
      </c>
      <c r="BC276" s="35">
        <f t="shared" si="211"/>
        <v>0</v>
      </c>
      <c r="BD276" s="35">
        <f t="shared" si="211"/>
        <v>0</v>
      </c>
      <c r="BE276" s="35">
        <f t="shared" si="211"/>
        <v>0</v>
      </c>
      <c r="BF276" s="35">
        <f t="shared" si="211"/>
        <v>0</v>
      </c>
      <c r="BH276" s="47">
        <f t="shared" si="181"/>
        <v>0</v>
      </c>
      <c r="BI276" s="18"/>
    </row>
    <row r="277" ht="15" spans="1:61">
      <c r="A277" s="45" t="s">
        <v>11012</v>
      </c>
      <c r="B277" s="33">
        <f t="shared" si="194"/>
        <v>0</v>
      </c>
      <c r="C277" s="41" t="s">
        <v>11013</v>
      </c>
      <c r="D277" s="96">
        <f t="shared" si="195"/>
        <v>0</v>
      </c>
      <c r="E277" s="35">
        <f t="shared" si="196"/>
        <v>0</v>
      </c>
      <c r="F277" s="46">
        <f t="shared" si="197"/>
        <v>0</v>
      </c>
      <c r="G277" s="107">
        <f t="shared" si="198"/>
        <v>0</v>
      </c>
      <c r="H277" s="97">
        <f t="shared" si="176"/>
        <v>0</v>
      </c>
      <c r="I277" s="97">
        <f t="shared" si="177"/>
        <v>0</v>
      </c>
      <c r="J277" s="97">
        <f t="shared" si="178"/>
        <v>0</v>
      </c>
      <c r="K277" s="42">
        <v>0</v>
      </c>
      <c r="L277" s="35">
        <f t="shared" si="206"/>
        <v>0</v>
      </c>
      <c r="M277" s="35">
        <f t="shared" si="206"/>
        <v>0</v>
      </c>
      <c r="N277" s="97">
        <f t="shared" si="179"/>
        <v>0</v>
      </c>
      <c r="O277" s="35">
        <f t="shared" si="207"/>
        <v>0</v>
      </c>
      <c r="P277" s="35">
        <f t="shared" si="207"/>
        <v>0</v>
      </c>
      <c r="Q277" s="35">
        <f t="shared" si="207"/>
        <v>0</v>
      </c>
      <c r="R277" s="96">
        <f t="shared" si="199"/>
        <v>0</v>
      </c>
      <c r="S277" s="35">
        <f t="shared" si="203"/>
        <v>0</v>
      </c>
      <c r="T277" s="28">
        <f t="shared" si="200"/>
        <v>0</v>
      </c>
      <c r="U277" s="28">
        <f t="shared" si="201"/>
        <v>0</v>
      </c>
      <c r="V277" s="51">
        <v>0</v>
      </c>
      <c r="W277" s="51">
        <v>0</v>
      </c>
      <c r="X277" s="51">
        <v>0</v>
      </c>
      <c r="Y277" s="44">
        <f t="shared" si="180"/>
        <v>0</v>
      </c>
      <c r="Z277" s="35">
        <f t="shared" si="202"/>
        <v>0</v>
      </c>
      <c r="AA277" s="35">
        <f t="shared" si="204"/>
        <v>0</v>
      </c>
      <c r="AB277" s="42">
        <v>0</v>
      </c>
      <c r="AC277" s="35">
        <f t="shared" si="205"/>
        <v>0</v>
      </c>
      <c r="AD277" s="35">
        <f t="shared" si="208"/>
        <v>0</v>
      </c>
      <c r="AE277" s="35">
        <f t="shared" si="208"/>
        <v>0</v>
      </c>
      <c r="AF277" s="35">
        <f t="shared" si="208"/>
        <v>0</v>
      </c>
      <c r="AH277" s="35">
        <f t="shared" si="209"/>
        <v>0</v>
      </c>
      <c r="AI277" s="35">
        <f t="shared" si="209"/>
        <v>0</v>
      </c>
      <c r="AJ277" s="35">
        <f t="shared" si="209"/>
        <v>0</v>
      </c>
      <c r="AK277" s="35">
        <f t="shared" si="209"/>
        <v>0</v>
      </c>
      <c r="AL277" s="35">
        <f t="shared" si="209"/>
        <v>0</v>
      </c>
      <c r="AM277" s="35">
        <f t="shared" si="209"/>
        <v>0</v>
      </c>
      <c r="AN277" s="35">
        <f t="shared" si="209"/>
        <v>0</v>
      </c>
      <c r="AO277" s="35">
        <f t="shared" si="209"/>
        <v>0</v>
      </c>
      <c r="AP277" s="35">
        <f t="shared" si="209"/>
        <v>0</v>
      </c>
      <c r="AQ277" s="35">
        <f t="shared" si="209"/>
        <v>0</v>
      </c>
      <c r="AR277" s="35">
        <f t="shared" si="210"/>
        <v>0</v>
      </c>
      <c r="AS277" s="35">
        <f t="shared" si="210"/>
        <v>0</v>
      </c>
      <c r="AT277" s="35">
        <f t="shared" si="210"/>
        <v>0</v>
      </c>
      <c r="AU277" s="35">
        <f t="shared" si="210"/>
        <v>0</v>
      </c>
      <c r="AV277" s="35">
        <f t="shared" si="210"/>
        <v>0</v>
      </c>
      <c r="AW277" s="35">
        <f t="shared" si="210"/>
        <v>0</v>
      </c>
      <c r="AX277" s="35">
        <f t="shared" si="210"/>
        <v>0</v>
      </c>
      <c r="AY277" s="35">
        <f t="shared" si="210"/>
        <v>0</v>
      </c>
      <c r="BA277" s="35">
        <f t="shared" si="211"/>
        <v>0</v>
      </c>
      <c r="BB277" s="35">
        <f t="shared" si="211"/>
        <v>0</v>
      </c>
      <c r="BC277" s="35">
        <f t="shared" si="211"/>
        <v>0</v>
      </c>
      <c r="BD277" s="35">
        <f t="shared" si="211"/>
        <v>0</v>
      </c>
      <c r="BE277" s="35">
        <f t="shared" si="211"/>
        <v>0</v>
      </c>
      <c r="BF277" s="35">
        <f t="shared" si="211"/>
        <v>0</v>
      </c>
      <c r="BH277" s="47">
        <f t="shared" si="181"/>
        <v>0</v>
      </c>
      <c r="BI277" s="18"/>
    </row>
    <row r="278" ht="15" spans="1:61">
      <c r="A278" s="45" t="s">
        <v>11014</v>
      </c>
      <c r="B278" s="33">
        <f t="shared" si="194"/>
        <v>0</v>
      </c>
      <c r="C278" s="41" t="s">
        <v>11015</v>
      </c>
      <c r="D278" s="96">
        <f t="shared" si="195"/>
        <v>0</v>
      </c>
      <c r="E278" s="35">
        <f t="shared" si="196"/>
        <v>0</v>
      </c>
      <c r="F278" s="46">
        <f t="shared" si="197"/>
        <v>0</v>
      </c>
      <c r="G278" s="107">
        <f t="shared" si="198"/>
        <v>0</v>
      </c>
      <c r="H278" s="97">
        <f t="shared" si="176"/>
        <v>0</v>
      </c>
      <c r="I278" s="97">
        <f t="shared" si="177"/>
        <v>0</v>
      </c>
      <c r="J278" s="97">
        <f t="shared" si="178"/>
        <v>0</v>
      </c>
      <c r="K278" s="42">
        <v>0</v>
      </c>
      <c r="L278" s="35">
        <f t="shared" si="206"/>
        <v>0</v>
      </c>
      <c r="M278" s="35">
        <f t="shared" si="206"/>
        <v>0</v>
      </c>
      <c r="N278" s="97">
        <f t="shared" si="179"/>
        <v>0</v>
      </c>
      <c r="O278" s="35">
        <f t="shared" si="207"/>
        <v>0</v>
      </c>
      <c r="P278" s="35">
        <f t="shared" si="207"/>
        <v>0</v>
      </c>
      <c r="Q278" s="35">
        <f t="shared" si="207"/>
        <v>0</v>
      </c>
      <c r="R278" s="96">
        <f t="shared" si="199"/>
        <v>0</v>
      </c>
      <c r="S278" s="35">
        <f t="shared" si="203"/>
        <v>0</v>
      </c>
      <c r="T278" s="28">
        <f t="shared" si="200"/>
        <v>0</v>
      </c>
      <c r="U278" s="28">
        <f t="shared" si="201"/>
        <v>0</v>
      </c>
      <c r="V278" s="51">
        <v>0</v>
      </c>
      <c r="W278" s="51">
        <v>0</v>
      </c>
      <c r="X278" s="51">
        <v>0</v>
      </c>
      <c r="Y278" s="44">
        <f t="shared" si="180"/>
        <v>0</v>
      </c>
      <c r="Z278" s="35">
        <f t="shared" si="202"/>
        <v>0</v>
      </c>
      <c r="AA278" s="35">
        <f t="shared" si="204"/>
        <v>0</v>
      </c>
      <c r="AB278" s="42">
        <v>0</v>
      </c>
      <c r="AC278" s="35">
        <f t="shared" si="205"/>
        <v>0</v>
      </c>
      <c r="AD278" s="35">
        <f t="shared" si="208"/>
        <v>0</v>
      </c>
      <c r="AE278" s="35">
        <f t="shared" si="208"/>
        <v>0</v>
      </c>
      <c r="AF278" s="35">
        <f t="shared" si="208"/>
        <v>0</v>
      </c>
      <c r="AH278" s="35">
        <f t="shared" ref="AH278:AQ287" si="212">SUMPRODUCT(AH$374:AH$599*(LEFT($A$374:$A$599,LEN($A278))=$A278))</f>
        <v>0</v>
      </c>
      <c r="AI278" s="35">
        <f t="shared" si="212"/>
        <v>0</v>
      </c>
      <c r="AJ278" s="35">
        <f t="shared" si="212"/>
        <v>0</v>
      </c>
      <c r="AK278" s="35">
        <f t="shared" si="212"/>
        <v>0</v>
      </c>
      <c r="AL278" s="35">
        <f t="shared" si="212"/>
        <v>0</v>
      </c>
      <c r="AM278" s="35">
        <f t="shared" si="212"/>
        <v>0</v>
      </c>
      <c r="AN278" s="35">
        <f t="shared" si="212"/>
        <v>0</v>
      </c>
      <c r="AO278" s="35">
        <f t="shared" si="212"/>
        <v>0</v>
      </c>
      <c r="AP278" s="35">
        <f t="shared" si="212"/>
        <v>0</v>
      </c>
      <c r="AQ278" s="35">
        <f t="shared" si="212"/>
        <v>0</v>
      </c>
      <c r="AR278" s="35">
        <f t="shared" ref="AR278:AY287" si="213">SUMPRODUCT(AR$374:AR$599*(LEFT($A$374:$A$599,LEN($A278))=$A278))</f>
        <v>0</v>
      </c>
      <c r="AS278" s="35">
        <f t="shared" si="213"/>
        <v>0</v>
      </c>
      <c r="AT278" s="35">
        <f t="shared" si="213"/>
        <v>0</v>
      </c>
      <c r="AU278" s="35">
        <f t="shared" si="213"/>
        <v>0</v>
      </c>
      <c r="AV278" s="35">
        <f t="shared" si="213"/>
        <v>0</v>
      </c>
      <c r="AW278" s="35">
        <f t="shared" si="213"/>
        <v>0</v>
      </c>
      <c r="AX278" s="35">
        <f t="shared" si="213"/>
        <v>0</v>
      </c>
      <c r="AY278" s="35">
        <f t="shared" si="213"/>
        <v>0</v>
      </c>
      <c r="BA278" s="35">
        <f t="shared" ref="BA278:BF287" si="214">SUMPRODUCT(BA$374:BA$599*(LEFT($A$374:$A$599,LEN($A278))=$A278))</f>
        <v>0</v>
      </c>
      <c r="BB278" s="35">
        <f t="shared" si="214"/>
        <v>0</v>
      </c>
      <c r="BC278" s="35">
        <f t="shared" si="214"/>
        <v>0</v>
      </c>
      <c r="BD278" s="35">
        <f t="shared" si="214"/>
        <v>0</v>
      </c>
      <c r="BE278" s="35">
        <f t="shared" si="214"/>
        <v>0</v>
      </c>
      <c r="BF278" s="35">
        <f t="shared" si="214"/>
        <v>0</v>
      </c>
      <c r="BH278" s="47">
        <f t="shared" si="181"/>
        <v>0</v>
      </c>
      <c r="BI278" s="6"/>
    </row>
    <row r="279" ht="15" spans="1:61">
      <c r="A279" s="45" t="s">
        <v>11016</v>
      </c>
      <c r="B279" s="33">
        <f t="shared" si="194"/>
        <v>0</v>
      </c>
      <c r="C279" s="41" t="s">
        <v>11017</v>
      </c>
      <c r="D279" s="96">
        <f t="shared" si="195"/>
        <v>0</v>
      </c>
      <c r="E279" s="35">
        <f t="shared" si="196"/>
        <v>0</v>
      </c>
      <c r="F279" s="46">
        <f t="shared" si="197"/>
        <v>0</v>
      </c>
      <c r="G279" s="107">
        <f t="shared" si="198"/>
        <v>0</v>
      </c>
      <c r="H279" s="97">
        <f t="shared" si="176"/>
        <v>0</v>
      </c>
      <c r="I279" s="97">
        <f t="shared" si="177"/>
        <v>0</v>
      </c>
      <c r="J279" s="97">
        <f t="shared" si="178"/>
        <v>0</v>
      </c>
      <c r="K279" s="42">
        <v>0</v>
      </c>
      <c r="L279" s="35">
        <f t="shared" si="206"/>
        <v>0</v>
      </c>
      <c r="M279" s="35">
        <f t="shared" si="206"/>
        <v>0</v>
      </c>
      <c r="N279" s="97">
        <f t="shared" si="179"/>
        <v>0</v>
      </c>
      <c r="O279" s="35">
        <f t="shared" si="207"/>
        <v>0</v>
      </c>
      <c r="P279" s="35">
        <f t="shared" si="207"/>
        <v>0</v>
      </c>
      <c r="Q279" s="35">
        <f t="shared" si="207"/>
        <v>0</v>
      </c>
      <c r="R279" s="96">
        <f t="shared" si="199"/>
        <v>0</v>
      </c>
      <c r="S279" s="35">
        <f t="shared" si="203"/>
        <v>0</v>
      </c>
      <c r="T279" s="28">
        <f t="shared" si="200"/>
        <v>0</v>
      </c>
      <c r="U279" s="28">
        <f t="shared" si="201"/>
        <v>0</v>
      </c>
      <c r="V279" s="51">
        <v>0</v>
      </c>
      <c r="W279" s="51">
        <v>0</v>
      </c>
      <c r="X279" s="51">
        <v>0</v>
      </c>
      <c r="Y279" s="44">
        <f t="shared" si="180"/>
        <v>0</v>
      </c>
      <c r="Z279" s="35">
        <f t="shared" si="202"/>
        <v>0</v>
      </c>
      <c r="AA279" s="35">
        <f t="shared" si="204"/>
        <v>0</v>
      </c>
      <c r="AB279" s="42">
        <v>0</v>
      </c>
      <c r="AC279" s="35">
        <f t="shared" si="205"/>
        <v>0</v>
      </c>
      <c r="AD279" s="35">
        <f t="shared" si="208"/>
        <v>0</v>
      </c>
      <c r="AE279" s="35">
        <f t="shared" si="208"/>
        <v>0</v>
      </c>
      <c r="AF279" s="35">
        <f t="shared" si="208"/>
        <v>0</v>
      </c>
      <c r="AH279" s="35">
        <f t="shared" si="212"/>
        <v>0</v>
      </c>
      <c r="AI279" s="35">
        <f t="shared" si="212"/>
        <v>0</v>
      </c>
      <c r="AJ279" s="35">
        <f t="shared" si="212"/>
        <v>0</v>
      </c>
      <c r="AK279" s="35">
        <f t="shared" si="212"/>
        <v>0</v>
      </c>
      <c r="AL279" s="35">
        <f t="shared" si="212"/>
        <v>0</v>
      </c>
      <c r="AM279" s="35">
        <f t="shared" si="212"/>
        <v>0</v>
      </c>
      <c r="AN279" s="35">
        <f t="shared" si="212"/>
        <v>0</v>
      </c>
      <c r="AO279" s="35">
        <f t="shared" si="212"/>
        <v>0</v>
      </c>
      <c r="AP279" s="35">
        <f t="shared" si="212"/>
        <v>0</v>
      </c>
      <c r="AQ279" s="35">
        <f t="shared" si="212"/>
        <v>0</v>
      </c>
      <c r="AR279" s="35">
        <f t="shared" si="213"/>
        <v>0</v>
      </c>
      <c r="AS279" s="35">
        <f t="shared" si="213"/>
        <v>0</v>
      </c>
      <c r="AT279" s="35">
        <f t="shared" si="213"/>
        <v>0</v>
      </c>
      <c r="AU279" s="35">
        <f t="shared" si="213"/>
        <v>0</v>
      </c>
      <c r="AV279" s="35">
        <f t="shared" si="213"/>
        <v>0</v>
      </c>
      <c r="AW279" s="35">
        <f t="shared" si="213"/>
        <v>0</v>
      </c>
      <c r="AX279" s="35">
        <f t="shared" si="213"/>
        <v>0</v>
      </c>
      <c r="AY279" s="35">
        <f t="shared" si="213"/>
        <v>0</v>
      </c>
      <c r="BA279" s="35">
        <f t="shared" si="214"/>
        <v>0</v>
      </c>
      <c r="BB279" s="35">
        <f t="shared" si="214"/>
        <v>0</v>
      </c>
      <c r="BC279" s="35">
        <f t="shared" si="214"/>
        <v>0</v>
      </c>
      <c r="BD279" s="35">
        <f t="shared" si="214"/>
        <v>0</v>
      </c>
      <c r="BE279" s="35">
        <f t="shared" si="214"/>
        <v>0</v>
      </c>
      <c r="BF279" s="35">
        <f t="shared" si="214"/>
        <v>0</v>
      </c>
      <c r="BH279" s="47">
        <f t="shared" si="181"/>
        <v>0</v>
      </c>
      <c r="BI279" s="6"/>
    </row>
    <row r="280" ht="15" spans="1:61">
      <c r="A280" s="45" t="s">
        <v>11018</v>
      </c>
      <c r="B280" s="33">
        <f t="shared" si="194"/>
        <v>0</v>
      </c>
      <c r="C280" s="41" t="s">
        <v>11019</v>
      </c>
      <c r="D280" s="96">
        <f t="shared" si="195"/>
        <v>0</v>
      </c>
      <c r="E280" s="35">
        <f t="shared" si="196"/>
        <v>0</v>
      </c>
      <c r="F280" s="46">
        <f t="shared" si="197"/>
        <v>0</v>
      </c>
      <c r="G280" s="107">
        <f t="shared" si="198"/>
        <v>0</v>
      </c>
      <c r="H280" s="97">
        <f t="shared" si="176"/>
        <v>0</v>
      </c>
      <c r="I280" s="97">
        <f t="shared" si="177"/>
        <v>0</v>
      </c>
      <c r="J280" s="97">
        <f t="shared" si="178"/>
        <v>0</v>
      </c>
      <c r="K280" s="42">
        <v>0</v>
      </c>
      <c r="L280" s="35">
        <f t="shared" si="206"/>
        <v>0</v>
      </c>
      <c r="M280" s="35">
        <f t="shared" si="206"/>
        <v>0</v>
      </c>
      <c r="N280" s="97">
        <f t="shared" si="179"/>
        <v>0</v>
      </c>
      <c r="O280" s="35">
        <f t="shared" si="207"/>
        <v>0</v>
      </c>
      <c r="P280" s="35">
        <f t="shared" si="207"/>
        <v>0</v>
      </c>
      <c r="Q280" s="35">
        <f t="shared" si="207"/>
        <v>0</v>
      </c>
      <c r="R280" s="96">
        <f t="shared" si="199"/>
        <v>0</v>
      </c>
      <c r="S280" s="35">
        <f t="shared" si="203"/>
        <v>0</v>
      </c>
      <c r="T280" s="28">
        <f t="shared" si="200"/>
        <v>0</v>
      </c>
      <c r="U280" s="28">
        <f t="shared" si="201"/>
        <v>0</v>
      </c>
      <c r="V280" s="51">
        <v>0</v>
      </c>
      <c r="W280" s="51">
        <v>0</v>
      </c>
      <c r="X280" s="51">
        <v>0</v>
      </c>
      <c r="Y280" s="44">
        <f t="shared" si="180"/>
        <v>0</v>
      </c>
      <c r="Z280" s="35">
        <f t="shared" si="202"/>
        <v>0</v>
      </c>
      <c r="AA280" s="35">
        <f t="shared" si="204"/>
        <v>0</v>
      </c>
      <c r="AB280" s="42">
        <v>0</v>
      </c>
      <c r="AC280" s="35">
        <f t="shared" si="205"/>
        <v>0</v>
      </c>
      <c r="AD280" s="35">
        <f t="shared" si="208"/>
        <v>0</v>
      </c>
      <c r="AE280" s="35">
        <f t="shared" si="208"/>
        <v>0</v>
      </c>
      <c r="AF280" s="35">
        <f t="shared" si="208"/>
        <v>0</v>
      </c>
      <c r="AH280" s="35">
        <f t="shared" si="212"/>
        <v>0</v>
      </c>
      <c r="AI280" s="35">
        <f t="shared" si="212"/>
        <v>0</v>
      </c>
      <c r="AJ280" s="35">
        <f t="shared" si="212"/>
        <v>0</v>
      </c>
      <c r="AK280" s="35">
        <f t="shared" si="212"/>
        <v>0</v>
      </c>
      <c r="AL280" s="35">
        <f t="shared" si="212"/>
        <v>0</v>
      </c>
      <c r="AM280" s="35">
        <f t="shared" si="212"/>
        <v>0</v>
      </c>
      <c r="AN280" s="35">
        <f t="shared" si="212"/>
        <v>0</v>
      </c>
      <c r="AO280" s="35">
        <f t="shared" si="212"/>
        <v>0</v>
      </c>
      <c r="AP280" s="35">
        <f t="shared" si="212"/>
        <v>0</v>
      </c>
      <c r="AQ280" s="35">
        <f t="shared" si="212"/>
        <v>0</v>
      </c>
      <c r="AR280" s="35">
        <f t="shared" si="213"/>
        <v>0</v>
      </c>
      <c r="AS280" s="35">
        <f t="shared" si="213"/>
        <v>0</v>
      </c>
      <c r="AT280" s="35">
        <f t="shared" si="213"/>
        <v>0</v>
      </c>
      <c r="AU280" s="35">
        <f t="shared" si="213"/>
        <v>0</v>
      </c>
      <c r="AV280" s="35">
        <f t="shared" si="213"/>
        <v>0</v>
      </c>
      <c r="AW280" s="35">
        <f t="shared" si="213"/>
        <v>0</v>
      </c>
      <c r="AX280" s="35">
        <f t="shared" si="213"/>
        <v>0</v>
      </c>
      <c r="AY280" s="35">
        <f t="shared" si="213"/>
        <v>0</v>
      </c>
      <c r="BA280" s="35">
        <f t="shared" si="214"/>
        <v>0</v>
      </c>
      <c r="BB280" s="35">
        <f t="shared" si="214"/>
        <v>0</v>
      </c>
      <c r="BC280" s="35">
        <f t="shared" si="214"/>
        <v>0</v>
      </c>
      <c r="BD280" s="35">
        <f t="shared" si="214"/>
        <v>0</v>
      </c>
      <c r="BE280" s="35">
        <f t="shared" si="214"/>
        <v>0</v>
      </c>
      <c r="BF280" s="35">
        <f t="shared" si="214"/>
        <v>0</v>
      </c>
      <c r="BH280" s="47">
        <f t="shared" si="181"/>
        <v>0</v>
      </c>
      <c r="BI280" s="18"/>
    </row>
    <row r="281" ht="15" spans="1:61">
      <c r="A281" s="45" t="s">
        <v>11020</v>
      </c>
      <c r="B281" s="33">
        <f t="shared" si="194"/>
        <v>0</v>
      </c>
      <c r="C281" s="41" t="s">
        <v>11021</v>
      </c>
      <c r="D281" s="96">
        <f t="shared" si="195"/>
        <v>0</v>
      </c>
      <c r="E281" s="35">
        <f t="shared" si="196"/>
        <v>0</v>
      </c>
      <c r="F281" s="46">
        <f t="shared" si="197"/>
        <v>0</v>
      </c>
      <c r="G281" s="107">
        <f t="shared" si="198"/>
        <v>0</v>
      </c>
      <c r="H281" s="97">
        <f t="shared" si="176"/>
        <v>0</v>
      </c>
      <c r="I281" s="97">
        <f t="shared" si="177"/>
        <v>0</v>
      </c>
      <c r="J281" s="97">
        <f t="shared" si="178"/>
        <v>0</v>
      </c>
      <c r="K281" s="42">
        <v>0</v>
      </c>
      <c r="L281" s="35">
        <f t="shared" si="206"/>
        <v>0</v>
      </c>
      <c r="M281" s="35">
        <f t="shared" si="206"/>
        <v>0</v>
      </c>
      <c r="N281" s="97">
        <f t="shared" si="179"/>
        <v>0</v>
      </c>
      <c r="O281" s="35">
        <f t="shared" si="207"/>
        <v>0</v>
      </c>
      <c r="P281" s="35">
        <f t="shared" si="207"/>
        <v>0</v>
      </c>
      <c r="Q281" s="35">
        <f t="shared" si="207"/>
        <v>0</v>
      </c>
      <c r="R281" s="96">
        <f t="shared" si="199"/>
        <v>0</v>
      </c>
      <c r="S281" s="35">
        <f t="shared" si="203"/>
        <v>0</v>
      </c>
      <c r="T281" s="28">
        <f t="shared" si="200"/>
        <v>0</v>
      </c>
      <c r="U281" s="28">
        <f t="shared" si="201"/>
        <v>0</v>
      </c>
      <c r="V281" s="51">
        <v>0</v>
      </c>
      <c r="W281" s="51">
        <v>0</v>
      </c>
      <c r="X281" s="51">
        <v>0</v>
      </c>
      <c r="Y281" s="44">
        <f t="shared" si="180"/>
        <v>0</v>
      </c>
      <c r="Z281" s="35">
        <f t="shared" si="202"/>
        <v>0</v>
      </c>
      <c r="AA281" s="35">
        <f t="shared" si="204"/>
        <v>0</v>
      </c>
      <c r="AB281" s="42">
        <v>0</v>
      </c>
      <c r="AC281" s="35">
        <f t="shared" si="205"/>
        <v>0</v>
      </c>
      <c r="AD281" s="35">
        <f t="shared" si="208"/>
        <v>0</v>
      </c>
      <c r="AE281" s="35">
        <f t="shared" si="208"/>
        <v>0</v>
      </c>
      <c r="AF281" s="35">
        <f t="shared" si="208"/>
        <v>0</v>
      </c>
      <c r="AH281" s="35">
        <f t="shared" si="212"/>
        <v>0</v>
      </c>
      <c r="AI281" s="35">
        <f t="shared" si="212"/>
        <v>0</v>
      </c>
      <c r="AJ281" s="35">
        <f t="shared" si="212"/>
        <v>0</v>
      </c>
      <c r="AK281" s="35">
        <f t="shared" si="212"/>
        <v>0</v>
      </c>
      <c r="AL281" s="35">
        <f t="shared" si="212"/>
        <v>0</v>
      </c>
      <c r="AM281" s="35">
        <f t="shared" si="212"/>
        <v>0</v>
      </c>
      <c r="AN281" s="35">
        <f t="shared" si="212"/>
        <v>0</v>
      </c>
      <c r="AO281" s="35">
        <f t="shared" si="212"/>
        <v>0</v>
      </c>
      <c r="AP281" s="35">
        <f t="shared" si="212"/>
        <v>0</v>
      </c>
      <c r="AQ281" s="35">
        <f t="shared" si="212"/>
        <v>0</v>
      </c>
      <c r="AR281" s="35">
        <f t="shared" si="213"/>
        <v>0</v>
      </c>
      <c r="AS281" s="35">
        <f t="shared" si="213"/>
        <v>0</v>
      </c>
      <c r="AT281" s="35">
        <f t="shared" si="213"/>
        <v>0</v>
      </c>
      <c r="AU281" s="35">
        <f t="shared" si="213"/>
        <v>0</v>
      </c>
      <c r="AV281" s="35">
        <f t="shared" si="213"/>
        <v>0</v>
      </c>
      <c r="AW281" s="35">
        <f t="shared" si="213"/>
        <v>0</v>
      </c>
      <c r="AX281" s="35">
        <f t="shared" si="213"/>
        <v>0</v>
      </c>
      <c r="AY281" s="35">
        <f t="shared" si="213"/>
        <v>0</v>
      </c>
      <c r="BA281" s="35">
        <f t="shared" si="214"/>
        <v>0</v>
      </c>
      <c r="BB281" s="35">
        <f t="shared" si="214"/>
        <v>0</v>
      </c>
      <c r="BC281" s="35">
        <f t="shared" si="214"/>
        <v>0</v>
      </c>
      <c r="BD281" s="35">
        <f t="shared" si="214"/>
        <v>0</v>
      </c>
      <c r="BE281" s="35">
        <f t="shared" si="214"/>
        <v>0</v>
      </c>
      <c r="BF281" s="35">
        <f t="shared" si="214"/>
        <v>0</v>
      </c>
      <c r="BH281" s="47">
        <f t="shared" si="181"/>
        <v>0</v>
      </c>
      <c r="BI281" s="18"/>
    </row>
    <row r="282" ht="15" spans="1:61">
      <c r="A282" s="45" t="s">
        <v>11022</v>
      </c>
      <c r="B282" s="33">
        <f t="shared" si="194"/>
        <v>0</v>
      </c>
      <c r="C282" s="41" t="s">
        <v>11023</v>
      </c>
      <c r="D282" s="96">
        <f t="shared" si="195"/>
        <v>0</v>
      </c>
      <c r="E282" s="35">
        <f t="shared" si="196"/>
        <v>0</v>
      </c>
      <c r="F282" s="46">
        <f t="shared" si="197"/>
        <v>0</v>
      </c>
      <c r="G282" s="107">
        <f t="shared" si="198"/>
        <v>0</v>
      </c>
      <c r="H282" s="97">
        <f t="shared" si="176"/>
        <v>0</v>
      </c>
      <c r="I282" s="97">
        <f t="shared" si="177"/>
        <v>0</v>
      </c>
      <c r="J282" s="97">
        <f t="shared" si="178"/>
        <v>0</v>
      </c>
      <c r="K282" s="42">
        <v>0</v>
      </c>
      <c r="L282" s="35">
        <f t="shared" si="206"/>
        <v>0</v>
      </c>
      <c r="M282" s="35">
        <f t="shared" si="206"/>
        <v>0</v>
      </c>
      <c r="N282" s="97">
        <f t="shared" si="179"/>
        <v>0</v>
      </c>
      <c r="O282" s="35">
        <f t="shared" si="207"/>
        <v>0</v>
      </c>
      <c r="P282" s="35">
        <f t="shared" si="207"/>
        <v>0</v>
      </c>
      <c r="Q282" s="35">
        <f t="shared" si="207"/>
        <v>0</v>
      </c>
      <c r="R282" s="96">
        <f t="shared" si="199"/>
        <v>0</v>
      </c>
      <c r="S282" s="35">
        <f t="shared" si="203"/>
        <v>0</v>
      </c>
      <c r="T282" s="28">
        <f t="shared" si="200"/>
        <v>0</v>
      </c>
      <c r="U282" s="28">
        <f t="shared" si="201"/>
        <v>0</v>
      </c>
      <c r="V282" s="51">
        <v>0</v>
      </c>
      <c r="W282" s="51">
        <v>0</v>
      </c>
      <c r="X282" s="51">
        <v>0</v>
      </c>
      <c r="Y282" s="44">
        <f t="shared" si="180"/>
        <v>0</v>
      </c>
      <c r="Z282" s="35">
        <f t="shared" si="202"/>
        <v>0</v>
      </c>
      <c r="AA282" s="35">
        <f t="shared" si="204"/>
        <v>0</v>
      </c>
      <c r="AB282" s="42">
        <v>0</v>
      </c>
      <c r="AC282" s="35">
        <f t="shared" si="205"/>
        <v>0</v>
      </c>
      <c r="AD282" s="35">
        <f t="shared" si="208"/>
        <v>0</v>
      </c>
      <c r="AE282" s="35">
        <f t="shared" si="208"/>
        <v>0</v>
      </c>
      <c r="AF282" s="35">
        <f t="shared" si="208"/>
        <v>0</v>
      </c>
      <c r="AH282" s="35">
        <f t="shared" si="212"/>
        <v>0</v>
      </c>
      <c r="AI282" s="35">
        <f t="shared" si="212"/>
        <v>0</v>
      </c>
      <c r="AJ282" s="35">
        <f t="shared" si="212"/>
        <v>0</v>
      </c>
      <c r="AK282" s="35">
        <f t="shared" si="212"/>
        <v>0</v>
      </c>
      <c r="AL282" s="35">
        <f t="shared" si="212"/>
        <v>0</v>
      </c>
      <c r="AM282" s="35">
        <f t="shared" si="212"/>
        <v>0</v>
      </c>
      <c r="AN282" s="35">
        <f t="shared" si="212"/>
        <v>0</v>
      </c>
      <c r="AO282" s="35">
        <f t="shared" si="212"/>
        <v>0</v>
      </c>
      <c r="AP282" s="35">
        <f t="shared" si="212"/>
        <v>0</v>
      </c>
      <c r="AQ282" s="35">
        <f t="shared" si="212"/>
        <v>0</v>
      </c>
      <c r="AR282" s="35">
        <f t="shared" si="213"/>
        <v>0</v>
      </c>
      <c r="AS282" s="35">
        <f t="shared" si="213"/>
        <v>0</v>
      </c>
      <c r="AT282" s="35">
        <f t="shared" si="213"/>
        <v>0</v>
      </c>
      <c r="AU282" s="35">
        <f t="shared" si="213"/>
        <v>0</v>
      </c>
      <c r="AV282" s="35">
        <f t="shared" si="213"/>
        <v>0</v>
      </c>
      <c r="AW282" s="35">
        <f t="shared" si="213"/>
        <v>0</v>
      </c>
      <c r="AX282" s="35">
        <f t="shared" si="213"/>
        <v>0</v>
      </c>
      <c r="AY282" s="35">
        <f t="shared" si="213"/>
        <v>0</v>
      </c>
      <c r="BA282" s="35">
        <f t="shared" si="214"/>
        <v>0</v>
      </c>
      <c r="BB282" s="35">
        <f t="shared" si="214"/>
        <v>0</v>
      </c>
      <c r="BC282" s="35">
        <f t="shared" si="214"/>
        <v>0</v>
      </c>
      <c r="BD282" s="35">
        <f t="shared" si="214"/>
        <v>0</v>
      </c>
      <c r="BE282" s="35">
        <f t="shared" si="214"/>
        <v>0</v>
      </c>
      <c r="BF282" s="35">
        <f t="shared" si="214"/>
        <v>0</v>
      </c>
      <c r="BH282" s="47">
        <f t="shared" si="181"/>
        <v>0</v>
      </c>
      <c r="BI282" s="6"/>
    </row>
    <row r="283" ht="15" spans="1:61">
      <c r="A283" s="45" t="s">
        <v>11024</v>
      </c>
      <c r="B283" s="33">
        <f t="shared" si="194"/>
        <v>0</v>
      </c>
      <c r="C283" s="41" t="s">
        <v>11025</v>
      </c>
      <c r="D283" s="96">
        <f t="shared" si="195"/>
        <v>0</v>
      </c>
      <c r="E283" s="35">
        <f t="shared" si="196"/>
        <v>0</v>
      </c>
      <c r="F283" s="46">
        <f t="shared" si="197"/>
        <v>0</v>
      </c>
      <c r="G283" s="107">
        <f t="shared" si="198"/>
        <v>0</v>
      </c>
      <c r="H283" s="97">
        <f t="shared" si="176"/>
        <v>0</v>
      </c>
      <c r="I283" s="97">
        <f t="shared" si="177"/>
        <v>0</v>
      </c>
      <c r="J283" s="97">
        <f t="shared" si="178"/>
        <v>0</v>
      </c>
      <c r="K283" s="42">
        <v>0</v>
      </c>
      <c r="L283" s="35">
        <f t="shared" si="206"/>
        <v>0</v>
      </c>
      <c r="M283" s="35">
        <f t="shared" si="206"/>
        <v>0</v>
      </c>
      <c r="N283" s="97">
        <f t="shared" si="179"/>
        <v>0</v>
      </c>
      <c r="O283" s="35">
        <f t="shared" si="207"/>
        <v>0</v>
      </c>
      <c r="P283" s="35">
        <f t="shared" si="207"/>
        <v>0</v>
      </c>
      <c r="Q283" s="35">
        <f t="shared" si="207"/>
        <v>0</v>
      </c>
      <c r="R283" s="96">
        <f t="shared" si="199"/>
        <v>0</v>
      </c>
      <c r="S283" s="35">
        <f t="shared" si="203"/>
        <v>0</v>
      </c>
      <c r="T283" s="28">
        <f t="shared" si="200"/>
        <v>0</v>
      </c>
      <c r="U283" s="28">
        <f t="shared" si="201"/>
        <v>0</v>
      </c>
      <c r="V283" s="51">
        <v>0</v>
      </c>
      <c r="W283" s="51">
        <v>0</v>
      </c>
      <c r="X283" s="51">
        <v>0</v>
      </c>
      <c r="Y283" s="44">
        <f t="shared" si="180"/>
        <v>0</v>
      </c>
      <c r="Z283" s="35">
        <f t="shared" si="202"/>
        <v>0</v>
      </c>
      <c r="AA283" s="35">
        <f t="shared" si="204"/>
        <v>0</v>
      </c>
      <c r="AB283" s="42">
        <v>0</v>
      </c>
      <c r="AC283" s="35">
        <f t="shared" si="205"/>
        <v>0</v>
      </c>
      <c r="AD283" s="35">
        <f t="shared" si="208"/>
        <v>0</v>
      </c>
      <c r="AE283" s="35">
        <f t="shared" si="208"/>
        <v>0</v>
      </c>
      <c r="AF283" s="35">
        <f t="shared" si="208"/>
        <v>0</v>
      </c>
      <c r="AH283" s="35">
        <f t="shared" si="212"/>
        <v>0</v>
      </c>
      <c r="AI283" s="35">
        <f t="shared" si="212"/>
        <v>0</v>
      </c>
      <c r="AJ283" s="35">
        <f t="shared" si="212"/>
        <v>0</v>
      </c>
      <c r="AK283" s="35">
        <f t="shared" si="212"/>
        <v>0</v>
      </c>
      <c r="AL283" s="35">
        <f t="shared" si="212"/>
        <v>0</v>
      </c>
      <c r="AM283" s="35">
        <f t="shared" si="212"/>
        <v>0</v>
      </c>
      <c r="AN283" s="35">
        <f t="shared" si="212"/>
        <v>0</v>
      </c>
      <c r="AO283" s="35">
        <f t="shared" si="212"/>
        <v>0</v>
      </c>
      <c r="AP283" s="35">
        <f t="shared" si="212"/>
        <v>0</v>
      </c>
      <c r="AQ283" s="35">
        <f t="shared" si="212"/>
        <v>0</v>
      </c>
      <c r="AR283" s="35">
        <f t="shared" si="213"/>
        <v>0</v>
      </c>
      <c r="AS283" s="35">
        <f t="shared" si="213"/>
        <v>0</v>
      </c>
      <c r="AT283" s="35">
        <f t="shared" si="213"/>
        <v>0</v>
      </c>
      <c r="AU283" s="35">
        <f t="shared" si="213"/>
        <v>0</v>
      </c>
      <c r="AV283" s="35">
        <f t="shared" si="213"/>
        <v>0</v>
      </c>
      <c r="AW283" s="35">
        <f t="shared" si="213"/>
        <v>0</v>
      </c>
      <c r="AX283" s="35">
        <f t="shared" si="213"/>
        <v>0</v>
      </c>
      <c r="AY283" s="35">
        <f t="shared" si="213"/>
        <v>0</v>
      </c>
      <c r="BA283" s="35">
        <f t="shared" si="214"/>
        <v>0</v>
      </c>
      <c r="BB283" s="35">
        <f t="shared" si="214"/>
        <v>0</v>
      </c>
      <c r="BC283" s="35">
        <f t="shared" si="214"/>
        <v>0</v>
      </c>
      <c r="BD283" s="35">
        <f t="shared" si="214"/>
        <v>0</v>
      </c>
      <c r="BE283" s="35">
        <f t="shared" si="214"/>
        <v>0</v>
      </c>
      <c r="BF283" s="35">
        <f t="shared" si="214"/>
        <v>0</v>
      </c>
      <c r="BH283" s="47">
        <f t="shared" si="181"/>
        <v>0</v>
      </c>
      <c r="BI283" s="6"/>
    </row>
    <row r="284" ht="15" spans="1:61">
      <c r="A284" s="45" t="s">
        <v>11026</v>
      </c>
      <c r="B284" s="33">
        <f t="shared" si="194"/>
        <v>0</v>
      </c>
      <c r="C284" s="41" t="s">
        <v>11027</v>
      </c>
      <c r="D284" s="96">
        <f t="shared" si="195"/>
        <v>0</v>
      </c>
      <c r="E284" s="35">
        <f t="shared" si="196"/>
        <v>0</v>
      </c>
      <c r="F284" s="46">
        <f t="shared" si="197"/>
        <v>0</v>
      </c>
      <c r="G284" s="107">
        <f t="shared" si="198"/>
        <v>0</v>
      </c>
      <c r="H284" s="97">
        <f t="shared" si="176"/>
        <v>0</v>
      </c>
      <c r="I284" s="97">
        <f t="shared" si="177"/>
        <v>0</v>
      </c>
      <c r="J284" s="97">
        <f t="shared" si="178"/>
        <v>0</v>
      </c>
      <c r="K284" s="38">
        <v>0</v>
      </c>
      <c r="L284" s="35">
        <f t="shared" si="206"/>
        <v>0</v>
      </c>
      <c r="M284" s="35">
        <f t="shared" si="206"/>
        <v>0</v>
      </c>
      <c r="N284" s="97">
        <f t="shared" si="179"/>
        <v>0</v>
      </c>
      <c r="O284" s="35">
        <f t="shared" si="207"/>
        <v>0</v>
      </c>
      <c r="P284" s="35">
        <f t="shared" si="207"/>
        <v>0</v>
      </c>
      <c r="Q284" s="35">
        <f t="shared" si="207"/>
        <v>0</v>
      </c>
      <c r="R284" s="96">
        <f t="shared" si="199"/>
        <v>0</v>
      </c>
      <c r="S284" s="35">
        <f t="shared" si="203"/>
        <v>0</v>
      </c>
      <c r="T284" s="28">
        <f t="shared" si="200"/>
        <v>0</v>
      </c>
      <c r="U284" s="28">
        <f t="shared" si="201"/>
        <v>0</v>
      </c>
      <c r="V284" s="51">
        <v>0</v>
      </c>
      <c r="W284" s="51">
        <v>0</v>
      </c>
      <c r="X284" s="51">
        <v>0</v>
      </c>
      <c r="Y284" s="44">
        <f t="shared" si="180"/>
        <v>0</v>
      </c>
      <c r="Z284" s="35">
        <f t="shared" si="202"/>
        <v>0</v>
      </c>
      <c r="AA284" s="35">
        <f t="shared" si="204"/>
        <v>0</v>
      </c>
      <c r="AB284" s="42">
        <v>0</v>
      </c>
      <c r="AC284" s="35">
        <f t="shared" si="205"/>
        <v>0</v>
      </c>
      <c r="AD284" s="35">
        <f t="shared" si="208"/>
        <v>0</v>
      </c>
      <c r="AE284" s="35">
        <f t="shared" si="208"/>
        <v>0</v>
      </c>
      <c r="AF284" s="35">
        <f t="shared" si="208"/>
        <v>0</v>
      </c>
      <c r="AH284" s="35">
        <f t="shared" si="212"/>
        <v>0</v>
      </c>
      <c r="AI284" s="35">
        <f t="shared" si="212"/>
        <v>0</v>
      </c>
      <c r="AJ284" s="35">
        <f t="shared" si="212"/>
        <v>0</v>
      </c>
      <c r="AK284" s="35">
        <f t="shared" si="212"/>
        <v>0</v>
      </c>
      <c r="AL284" s="35">
        <f t="shared" si="212"/>
        <v>0</v>
      </c>
      <c r="AM284" s="35">
        <f t="shared" si="212"/>
        <v>0</v>
      </c>
      <c r="AN284" s="35">
        <f t="shared" si="212"/>
        <v>0</v>
      </c>
      <c r="AO284" s="35">
        <f t="shared" si="212"/>
        <v>0</v>
      </c>
      <c r="AP284" s="35">
        <f t="shared" si="212"/>
        <v>0</v>
      </c>
      <c r="AQ284" s="35">
        <f t="shared" si="212"/>
        <v>0</v>
      </c>
      <c r="AR284" s="35">
        <f t="shared" si="213"/>
        <v>0</v>
      </c>
      <c r="AS284" s="35">
        <f t="shared" si="213"/>
        <v>0</v>
      </c>
      <c r="AT284" s="35">
        <f t="shared" si="213"/>
        <v>0</v>
      </c>
      <c r="AU284" s="35">
        <f t="shared" si="213"/>
        <v>0</v>
      </c>
      <c r="AV284" s="35">
        <f t="shared" si="213"/>
        <v>0</v>
      </c>
      <c r="AW284" s="35">
        <f t="shared" si="213"/>
        <v>0</v>
      </c>
      <c r="AX284" s="35">
        <f t="shared" si="213"/>
        <v>0</v>
      </c>
      <c r="AY284" s="35">
        <f t="shared" si="213"/>
        <v>0</v>
      </c>
      <c r="BA284" s="35">
        <f t="shared" si="214"/>
        <v>0</v>
      </c>
      <c r="BB284" s="35">
        <f t="shared" si="214"/>
        <v>0</v>
      </c>
      <c r="BC284" s="35">
        <f t="shared" si="214"/>
        <v>0</v>
      </c>
      <c r="BD284" s="35">
        <f t="shared" si="214"/>
        <v>0</v>
      </c>
      <c r="BE284" s="35">
        <f t="shared" si="214"/>
        <v>0</v>
      </c>
      <c r="BF284" s="35">
        <f t="shared" si="214"/>
        <v>0</v>
      </c>
      <c r="BH284" s="47">
        <f t="shared" si="181"/>
        <v>0</v>
      </c>
      <c r="BI284" s="18"/>
    </row>
    <row r="285" ht="15" spans="1:61">
      <c r="A285" s="45" t="s">
        <v>11028</v>
      </c>
      <c r="B285" s="33">
        <f t="shared" si="194"/>
        <v>0</v>
      </c>
      <c r="C285" s="41" t="s">
        <v>11029</v>
      </c>
      <c r="D285" s="96">
        <f t="shared" si="195"/>
        <v>0</v>
      </c>
      <c r="E285" s="35">
        <f t="shared" si="196"/>
        <v>0</v>
      </c>
      <c r="F285" s="46">
        <f t="shared" si="197"/>
        <v>0</v>
      </c>
      <c r="G285" s="107">
        <f t="shared" si="198"/>
        <v>0</v>
      </c>
      <c r="H285" s="97">
        <f t="shared" si="176"/>
        <v>0</v>
      </c>
      <c r="I285" s="97">
        <f t="shared" si="177"/>
        <v>0</v>
      </c>
      <c r="J285" s="97">
        <f t="shared" si="178"/>
        <v>0</v>
      </c>
      <c r="K285" s="42">
        <v>0</v>
      </c>
      <c r="L285" s="35">
        <f t="shared" si="206"/>
        <v>0</v>
      </c>
      <c r="M285" s="35">
        <f t="shared" si="206"/>
        <v>0</v>
      </c>
      <c r="N285" s="97">
        <f t="shared" si="179"/>
        <v>0</v>
      </c>
      <c r="O285" s="35">
        <f t="shared" si="207"/>
        <v>0</v>
      </c>
      <c r="P285" s="35">
        <f t="shared" si="207"/>
        <v>0</v>
      </c>
      <c r="Q285" s="35">
        <f t="shared" si="207"/>
        <v>0</v>
      </c>
      <c r="R285" s="96">
        <f t="shared" si="199"/>
        <v>0</v>
      </c>
      <c r="S285" s="35">
        <f t="shared" si="203"/>
        <v>0</v>
      </c>
      <c r="T285" s="28">
        <f t="shared" si="200"/>
        <v>0</v>
      </c>
      <c r="U285" s="28">
        <f t="shared" si="201"/>
        <v>0</v>
      </c>
      <c r="V285" s="51">
        <v>0</v>
      </c>
      <c r="W285" s="51">
        <v>0</v>
      </c>
      <c r="X285" s="51">
        <v>0</v>
      </c>
      <c r="Y285" s="44">
        <f t="shared" si="180"/>
        <v>0</v>
      </c>
      <c r="Z285" s="35">
        <f t="shared" si="202"/>
        <v>0</v>
      </c>
      <c r="AA285" s="35">
        <f t="shared" si="204"/>
        <v>0</v>
      </c>
      <c r="AB285" s="42">
        <v>0</v>
      </c>
      <c r="AC285" s="35">
        <f t="shared" si="205"/>
        <v>0</v>
      </c>
      <c r="AD285" s="35">
        <f t="shared" si="208"/>
        <v>0</v>
      </c>
      <c r="AE285" s="35">
        <f t="shared" si="208"/>
        <v>0</v>
      </c>
      <c r="AF285" s="35">
        <f t="shared" si="208"/>
        <v>0</v>
      </c>
      <c r="AH285" s="35">
        <f t="shared" si="212"/>
        <v>0</v>
      </c>
      <c r="AI285" s="35">
        <f t="shared" si="212"/>
        <v>0</v>
      </c>
      <c r="AJ285" s="35">
        <f t="shared" si="212"/>
        <v>0</v>
      </c>
      <c r="AK285" s="35">
        <f t="shared" si="212"/>
        <v>0</v>
      </c>
      <c r="AL285" s="35">
        <f t="shared" si="212"/>
        <v>0</v>
      </c>
      <c r="AM285" s="35">
        <f t="shared" si="212"/>
        <v>0</v>
      </c>
      <c r="AN285" s="35">
        <f t="shared" si="212"/>
        <v>0</v>
      </c>
      <c r="AO285" s="35">
        <f t="shared" si="212"/>
        <v>0</v>
      </c>
      <c r="AP285" s="35">
        <f t="shared" si="212"/>
        <v>0</v>
      </c>
      <c r="AQ285" s="35">
        <f t="shared" si="212"/>
        <v>0</v>
      </c>
      <c r="AR285" s="35">
        <f t="shared" si="213"/>
        <v>0</v>
      </c>
      <c r="AS285" s="35">
        <f t="shared" si="213"/>
        <v>0</v>
      </c>
      <c r="AT285" s="35">
        <f t="shared" si="213"/>
        <v>0</v>
      </c>
      <c r="AU285" s="35">
        <f t="shared" si="213"/>
        <v>0</v>
      </c>
      <c r="AV285" s="35">
        <f t="shared" si="213"/>
        <v>0</v>
      </c>
      <c r="AW285" s="35">
        <f t="shared" si="213"/>
        <v>0</v>
      </c>
      <c r="AX285" s="35">
        <f t="shared" si="213"/>
        <v>0</v>
      </c>
      <c r="AY285" s="35">
        <f t="shared" si="213"/>
        <v>0</v>
      </c>
      <c r="BA285" s="35">
        <f t="shared" si="214"/>
        <v>0</v>
      </c>
      <c r="BB285" s="35">
        <f t="shared" si="214"/>
        <v>0</v>
      </c>
      <c r="BC285" s="35">
        <f t="shared" si="214"/>
        <v>0</v>
      </c>
      <c r="BD285" s="35">
        <f t="shared" si="214"/>
        <v>0</v>
      </c>
      <c r="BE285" s="35">
        <f t="shared" si="214"/>
        <v>0</v>
      </c>
      <c r="BF285" s="35">
        <f t="shared" si="214"/>
        <v>0</v>
      </c>
      <c r="BH285" s="47">
        <f t="shared" si="181"/>
        <v>0</v>
      </c>
      <c r="BI285" s="18"/>
    </row>
    <row r="286" ht="15" spans="1:61">
      <c r="A286" s="45" t="s">
        <v>11030</v>
      </c>
      <c r="B286" s="33">
        <f t="shared" si="194"/>
        <v>0</v>
      </c>
      <c r="C286" s="41" t="s">
        <v>11031</v>
      </c>
      <c r="D286" s="96">
        <f t="shared" si="195"/>
        <v>0</v>
      </c>
      <c r="E286" s="35">
        <f t="shared" si="196"/>
        <v>0</v>
      </c>
      <c r="F286" s="46">
        <f t="shared" si="197"/>
        <v>0</v>
      </c>
      <c r="G286" s="107">
        <f t="shared" si="198"/>
        <v>0</v>
      </c>
      <c r="H286" s="97">
        <f t="shared" si="176"/>
        <v>0</v>
      </c>
      <c r="I286" s="97">
        <f t="shared" si="177"/>
        <v>0</v>
      </c>
      <c r="J286" s="97">
        <f t="shared" si="178"/>
        <v>0</v>
      </c>
      <c r="K286" s="42">
        <v>0</v>
      </c>
      <c r="L286" s="35">
        <f t="shared" si="206"/>
        <v>0</v>
      </c>
      <c r="M286" s="35">
        <f t="shared" si="206"/>
        <v>0</v>
      </c>
      <c r="N286" s="97">
        <f t="shared" si="179"/>
        <v>0</v>
      </c>
      <c r="O286" s="35">
        <f t="shared" si="207"/>
        <v>0</v>
      </c>
      <c r="P286" s="35">
        <f t="shared" si="207"/>
        <v>0</v>
      </c>
      <c r="Q286" s="35">
        <f t="shared" si="207"/>
        <v>0</v>
      </c>
      <c r="R286" s="96">
        <f t="shared" si="199"/>
        <v>0</v>
      </c>
      <c r="S286" s="35">
        <f t="shared" si="203"/>
        <v>0</v>
      </c>
      <c r="T286" s="28">
        <f t="shared" si="200"/>
        <v>0</v>
      </c>
      <c r="U286" s="28">
        <f t="shared" si="201"/>
        <v>0</v>
      </c>
      <c r="V286" s="51">
        <v>0</v>
      </c>
      <c r="W286" s="51">
        <v>0</v>
      </c>
      <c r="X286" s="51">
        <v>0</v>
      </c>
      <c r="Y286" s="44">
        <f t="shared" si="180"/>
        <v>0</v>
      </c>
      <c r="Z286" s="35">
        <f t="shared" si="202"/>
        <v>0</v>
      </c>
      <c r="AA286" s="35">
        <f t="shared" si="204"/>
        <v>0</v>
      </c>
      <c r="AB286" s="42">
        <v>0</v>
      </c>
      <c r="AC286" s="35">
        <f t="shared" si="205"/>
        <v>0</v>
      </c>
      <c r="AD286" s="35">
        <f t="shared" si="208"/>
        <v>0</v>
      </c>
      <c r="AE286" s="35">
        <f t="shared" si="208"/>
        <v>0</v>
      </c>
      <c r="AF286" s="35">
        <f t="shared" si="208"/>
        <v>0</v>
      </c>
      <c r="AH286" s="35">
        <f t="shared" si="212"/>
        <v>0</v>
      </c>
      <c r="AI286" s="35">
        <f t="shared" si="212"/>
        <v>0</v>
      </c>
      <c r="AJ286" s="35">
        <f t="shared" si="212"/>
        <v>0</v>
      </c>
      <c r="AK286" s="35">
        <f t="shared" si="212"/>
        <v>0</v>
      </c>
      <c r="AL286" s="35">
        <f t="shared" si="212"/>
        <v>0</v>
      </c>
      <c r="AM286" s="35">
        <f t="shared" si="212"/>
        <v>0</v>
      </c>
      <c r="AN286" s="35">
        <f t="shared" si="212"/>
        <v>0</v>
      </c>
      <c r="AO286" s="35">
        <f t="shared" si="212"/>
        <v>0</v>
      </c>
      <c r="AP286" s="35">
        <f t="shared" si="212"/>
        <v>0</v>
      </c>
      <c r="AQ286" s="35">
        <f t="shared" si="212"/>
        <v>0</v>
      </c>
      <c r="AR286" s="35">
        <f t="shared" si="213"/>
        <v>0</v>
      </c>
      <c r="AS286" s="35">
        <f t="shared" si="213"/>
        <v>0</v>
      </c>
      <c r="AT286" s="35">
        <f t="shared" si="213"/>
        <v>0</v>
      </c>
      <c r="AU286" s="35">
        <f t="shared" si="213"/>
        <v>0</v>
      </c>
      <c r="AV286" s="35">
        <f t="shared" si="213"/>
        <v>0</v>
      </c>
      <c r="AW286" s="35">
        <f t="shared" si="213"/>
        <v>0</v>
      </c>
      <c r="AX286" s="35">
        <f t="shared" si="213"/>
        <v>0</v>
      </c>
      <c r="AY286" s="35">
        <f t="shared" si="213"/>
        <v>0</v>
      </c>
      <c r="BA286" s="35">
        <f t="shared" si="214"/>
        <v>0</v>
      </c>
      <c r="BB286" s="35">
        <f t="shared" si="214"/>
        <v>0</v>
      </c>
      <c r="BC286" s="35">
        <f t="shared" si="214"/>
        <v>0</v>
      </c>
      <c r="BD286" s="35">
        <f t="shared" si="214"/>
        <v>0</v>
      </c>
      <c r="BE286" s="35">
        <f t="shared" si="214"/>
        <v>0</v>
      </c>
      <c r="BF286" s="35">
        <f t="shared" si="214"/>
        <v>0</v>
      </c>
      <c r="BH286" s="47">
        <f t="shared" si="181"/>
        <v>0</v>
      </c>
      <c r="BI286" s="6"/>
    </row>
    <row r="287" ht="15" spans="1:61">
      <c r="A287" s="45" t="s">
        <v>11032</v>
      </c>
      <c r="B287" s="33">
        <f t="shared" si="194"/>
        <v>0</v>
      </c>
      <c r="C287" s="41" t="s">
        <v>11033</v>
      </c>
      <c r="D287" s="96">
        <f t="shared" si="195"/>
        <v>0</v>
      </c>
      <c r="E287" s="35">
        <f t="shared" si="196"/>
        <v>0</v>
      </c>
      <c r="F287" s="46">
        <f t="shared" si="197"/>
        <v>0</v>
      </c>
      <c r="G287" s="107">
        <f t="shared" si="198"/>
        <v>0</v>
      </c>
      <c r="H287" s="97">
        <f t="shared" si="176"/>
        <v>0</v>
      </c>
      <c r="I287" s="97">
        <f t="shared" si="177"/>
        <v>0</v>
      </c>
      <c r="J287" s="97">
        <f t="shared" si="178"/>
        <v>0</v>
      </c>
      <c r="K287" s="42">
        <v>0</v>
      </c>
      <c r="L287" s="35">
        <f t="shared" si="206"/>
        <v>0</v>
      </c>
      <c r="M287" s="35">
        <f t="shared" si="206"/>
        <v>0</v>
      </c>
      <c r="N287" s="97">
        <f t="shared" si="179"/>
        <v>0</v>
      </c>
      <c r="O287" s="35">
        <f t="shared" si="207"/>
        <v>0</v>
      </c>
      <c r="P287" s="35">
        <f t="shared" si="207"/>
        <v>0</v>
      </c>
      <c r="Q287" s="35">
        <f t="shared" si="207"/>
        <v>0</v>
      </c>
      <c r="R287" s="96">
        <f t="shared" si="199"/>
        <v>0</v>
      </c>
      <c r="S287" s="35">
        <f t="shared" si="203"/>
        <v>0</v>
      </c>
      <c r="T287" s="28">
        <f t="shared" si="200"/>
        <v>0</v>
      </c>
      <c r="U287" s="28">
        <f t="shared" si="201"/>
        <v>0</v>
      </c>
      <c r="V287" s="51">
        <v>0</v>
      </c>
      <c r="W287" s="51">
        <v>0</v>
      </c>
      <c r="X287" s="51">
        <v>0</v>
      </c>
      <c r="Y287" s="44">
        <f t="shared" si="180"/>
        <v>0</v>
      </c>
      <c r="Z287" s="35">
        <f t="shared" si="202"/>
        <v>0</v>
      </c>
      <c r="AA287" s="35">
        <f t="shared" si="204"/>
        <v>0</v>
      </c>
      <c r="AB287" s="42">
        <v>0</v>
      </c>
      <c r="AC287" s="35">
        <f t="shared" si="205"/>
        <v>0</v>
      </c>
      <c r="AD287" s="35">
        <f t="shared" si="208"/>
        <v>0</v>
      </c>
      <c r="AE287" s="35">
        <f t="shared" si="208"/>
        <v>0</v>
      </c>
      <c r="AF287" s="35">
        <f t="shared" si="208"/>
        <v>0</v>
      </c>
      <c r="AH287" s="35">
        <f t="shared" si="212"/>
        <v>0</v>
      </c>
      <c r="AI287" s="35">
        <f t="shared" si="212"/>
        <v>0</v>
      </c>
      <c r="AJ287" s="35">
        <f t="shared" si="212"/>
        <v>0</v>
      </c>
      <c r="AK287" s="35">
        <f t="shared" si="212"/>
        <v>0</v>
      </c>
      <c r="AL287" s="35">
        <f t="shared" si="212"/>
        <v>0</v>
      </c>
      <c r="AM287" s="35">
        <f t="shared" si="212"/>
        <v>0</v>
      </c>
      <c r="AN287" s="35">
        <f t="shared" si="212"/>
        <v>0</v>
      </c>
      <c r="AO287" s="35">
        <f t="shared" si="212"/>
        <v>0</v>
      </c>
      <c r="AP287" s="35">
        <f t="shared" si="212"/>
        <v>0</v>
      </c>
      <c r="AQ287" s="35">
        <f t="shared" si="212"/>
        <v>0</v>
      </c>
      <c r="AR287" s="35">
        <f t="shared" si="213"/>
        <v>0</v>
      </c>
      <c r="AS287" s="35">
        <f t="shared" si="213"/>
        <v>0</v>
      </c>
      <c r="AT287" s="35">
        <f t="shared" si="213"/>
        <v>0</v>
      </c>
      <c r="AU287" s="35">
        <f t="shared" si="213"/>
        <v>0</v>
      </c>
      <c r="AV287" s="35">
        <f t="shared" si="213"/>
        <v>0</v>
      </c>
      <c r="AW287" s="35">
        <f t="shared" si="213"/>
        <v>0</v>
      </c>
      <c r="AX287" s="35">
        <f t="shared" si="213"/>
        <v>0</v>
      </c>
      <c r="AY287" s="35">
        <f t="shared" si="213"/>
        <v>0</v>
      </c>
      <c r="BA287" s="35">
        <f t="shared" si="214"/>
        <v>0</v>
      </c>
      <c r="BB287" s="35">
        <f t="shared" si="214"/>
        <v>0</v>
      </c>
      <c r="BC287" s="35">
        <f t="shared" si="214"/>
        <v>0</v>
      </c>
      <c r="BD287" s="35">
        <f t="shared" si="214"/>
        <v>0</v>
      </c>
      <c r="BE287" s="35">
        <f t="shared" si="214"/>
        <v>0</v>
      </c>
      <c r="BF287" s="35">
        <f t="shared" si="214"/>
        <v>0</v>
      </c>
      <c r="BH287" s="47">
        <f t="shared" si="181"/>
        <v>0</v>
      </c>
      <c r="BI287" s="6"/>
    </row>
    <row r="288" ht="15" spans="1:61">
      <c r="A288" s="45" t="s">
        <v>11034</v>
      </c>
      <c r="B288" s="33">
        <f t="shared" si="194"/>
        <v>0</v>
      </c>
      <c r="C288" s="41" t="s">
        <v>11035</v>
      </c>
      <c r="D288" s="96">
        <f t="shared" si="195"/>
        <v>0</v>
      </c>
      <c r="E288" s="35">
        <f t="shared" si="196"/>
        <v>0</v>
      </c>
      <c r="F288" s="46">
        <f t="shared" si="197"/>
        <v>0</v>
      </c>
      <c r="G288" s="107">
        <f t="shared" si="198"/>
        <v>0</v>
      </c>
      <c r="H288" s="97">
        <f t="shared" si="176"/>
        <v>0</v>
      </c>
      <c r="I288" s="97">
        <f t="shared" si="177"/>
        <v>0</v>
      </c>
      <c r="J288" s="97">
        <f t="shared" si="178"/>
        <v>0</v>
      </c>
      <c r="K288" s="42">
        <v>0</v>
      </c>
      <c r="L288" s="35">
        <f t="shared" ref="L288:M307" si="215">SUMPRODUCT(L$374:L$599*(LEFT($A$374:$A$599,LEN($A288))=$A288))</f>
        <v>0</v>
      </c>
      <c r="M288" s="35">
        <f t="shared" si="215"/>
        <v>0</v>
      </c>
      <c r="N288" s="97">
        <f t="shared" si="179"/>
        <v>0</v>
      </c>
      <c r="O288" s="35">
        <f t="shared" ref="O288:Q307" si="216">SUMPRODUCT(O$374:O$599*(LEFT($A$374:$A$599,LEN($A288))=$A288))</f>
        <v>0</v>
      </c>
      <c r="P288" s="35">
        <f t="shared" si="216"/>
        <v>0</v>
      </c>
      <c r="Q288" s="35">
        <f t="shared" si="216"/>
        <v>0</v>
      </c>
      <c r="R288" s="96">
        <f t="shared" si="199"/>
        <v>0</v>
      </c>
      <c r="S288" s="35">
        <f t="shared" si="203"/>
        <v>0</v>
      </c>
      <c r="T288" s="28">
        <f t="shared" si="200"/>
        <v>0</v>
      </c>
      <c r="U288" s="28">
        <f t="shared" si="201"/>
        <v>0</v>
      </c>
      <c r="V288" s="51">
        <v>0</v>
      </c>
      <c r="W288" s="51">
        <v>0</v>
      </c>
      <c r="X288" s="51">
        <v>0</v>
      </c>
      <c r="Y288" s="44">
        <f t="shared" si="180"/>
        <v>0</v>
      </c>
      <c r="Z288" s="35">
        <f t="shared" si="202"/>
        <v>0</v>
      </c>
      <c r="AA288" s="35">
        <f t="shared" si="204"/>
        <v>0</v>
      </c>
      <c r="AB288" s="42">
        <v>0</v>
      </c>
      <c r="AC288" s="35">
        <f t="shared" si="205"/>
        <v>0</v>
      </c>
      <c r="AD288" s="35">
        <f t="shared" ref="AD288:AF307" si="217">SUMPRODUCT(AD$374:AD$599*(LEFT($A$374:$A$599,LEN($A288))=$A288))</f>
        <v>0</v>
      </c>
      <c r="AE288" s="35">
        <f t="shared" si="217"/>
        <v>0</v>
      </c>
      <c r="AF288" s="35">
        <f t="shared" si="217"/>
        <v>0</v>
      </c>
      <c r="AH288" s="35">
        <f t="shared" ref="AH288:AQ297" si="218">SUMPRODUCT(AH$374:AH$599*(LEFT($A$374:$A$599,LEN($A288))=$A288))</f>
        <v>0</v>
      </c>
      <c r="AI288" s="35">
        <f t="shared" si="218"/>
        <v>0</v>
      </c>
      <c r="AJ288" s="35">
        <f t="shared" si="218"/>
        <v>0</v>
      </c>
      <c r="AK288" s="35">
        <f t="shared" si="218"/>
        <v>0</v>
      </c>
      <c r="AL288" s="35">
        <f t="shared" si="218"/>
        <v>0</v>
      </c>
      <c r="AM288" s="35">
        <f t="shared" si="218"/>
        <v>0</v>
      </c>
      <c r="AN288" s="35">
        <f t="shared" si="218"/>
        <v>0</v>
      </c>
      <c r="AO288" s="35">
        <f t="shared" si="218"/>
        <v>0</v>
      </c>
      <c r="AP288" s="35">
        <f t="shared" si="218"/>
        <v>0</v>
      </c>
      <c r="AQ288" s="35">
        <f t="shared" si="218"/>
        <v>0</v>
      </c>
      <c r="AR288" s="35">
        <f t="shared" ref="AR288:AY297" si="219">SUMPRODUCT(AR$374:AR$599*(LEFT($A$374:$A$599,LEN($A288))=$A288))</f>
        <v>0</v>
      </c>
      <c r="AS288" s="35">
        <f t="shared" si="219"/>
        <v>0</v>
      </c>
      <c r="AT288" s="35">
        <f t="shared" si="219"/>
        <v>0</v>
      </c>
      <c r="AU288" s="35">
        <f t="shared" si="219"/>
        <v>0</v>
      </c>
      <c r="AV288" s="35">
        <f t="shared" si="219"/>
        <v>0</v>
      </c>
      <c r="AW288" s="35">
        <f t="shared" si="219"/>
        <v>0</v>
      </c>
      <c r="AX288" s="35">
        <f t="shared" si="219"/>
        <v>0</v>
      </c>
      <c r="AY288" s="35">
        <f t="shared" si="219"/>
        <v>0</v>
      </c>
      <c r="BA288" s="35">
        <f t="shared" ref="BA288:BF297" si="220">SUMPRODUCT(BA$374:BA$599*(LEFT($A$374:$A$599,LEN($A288))=$A288))</f>
        <v>0</v>
      </c>
      <c r="BB288" s="35">
        <f t="shared" si="220"/>
        <v>0</v>
      </c>
      <c r="BC288" s="35">
        <f t="shared" si="220"/>
        <v>0</v>
      </c>
      <c r="BD288" s="35">
        <f t="shared" si="220"/>
        <v>0</v>
      </c>
      <c r="BE288" s="35">
        <f t="shared" si="220"/>
        <v>0</v>
      </c>
      <c r="BF288" s="35">
        <f t="shared" si="220"/>
        <v>0</v>
      </c>
      <c r="BH288" s="47">
        <f t="shared" si="181"/>
        <v>0</v>
      </c>
      <c r="BI288" s="18"/>
    </row>
    <row r="289" ht="15" spans="1:61">
      <c r="A289" s="45" t="s">
        <v>11036</v>
      </c>
      <c r="B289" s="33">
        <f t="shared" si="194"/>
        <v>0</v>
      </c>
      <c r="C289" s="41" t="s">
        <v>11037</v>
      </c>
      <c r="D289" s="96">
        <f t="shared" si="195"/>
        <v>0</v>
      </c>
      <c r="E289" s="35">
        <f t="shared" si="196"/>
        <v>0</v>
      </c>
      <c r="F289" s="46">
        <f t="shared" si="197"/>
        <v>0</v>
      </c>
      <c r="G289" s="107">
        <f t="shared" si="198"/>
        <v>0</v>
      </c>
      <c r="H289" s="97">
        <f t="shared" si="176"/>
        <v>0</v>
      </c>
      <c r="I289" s="97">
        <f t="shared" si="177"/>
        <v>0</v>
      </c>
      <c r="J289" s="97">
        <f t="shared" si="178"/>
        <v>0</v>
      </c>
      <c r="K289" s="42">
        <v>0</v>
      </c>
      <c r="L289" s="35">
        <f t="shared" si="215"/>
        <v>0</v>
      </c>
      <c r="M289" s="35">
        <f t="shared" si="215"/>
        <v>0</v>
      </c>
      <c r="N289" s="97">
        <f t="shared" si="179"/>
        <v>0</v>
      </c>
      <c r="O289" s="35">
        <f t="shared" si="216"/>
        <v>0</v>
      </c>
      <c r="P289" s="35">
        <f t="shared" si="216"/>
        <v>0</v>
      </c>
      <c r="Q289" s="35">
        <f t="shared" si="216"/>
        <v>0</v>
      </c>
      <c r="R289" s="96">
        <f t="shared" si="199"/>
        <v>0</v>
      </c>
      <c r="S289" s="35">
        <f t="shared" si="203"/>
        <v>0</v>
      </c>
      <c r="T289" s="28">
        <f t="shared" si="200"/>
        <v>0</v>
      </c>
      <c r="U289" s="28">
        <f t="shared" si="201"/>
        <v>0</v>
      </c>
      <c r="V289" s="51">
        <v>0</v>
      </c>
      <c r="W289" s="51">
        <v>0</v>
      </c>
      <c r="X289" s="51">
        <v>0</v>
      </c>
      <c r="Y289" s="44">
        <f t="shared" si="180"/>
        <v>0</v>
      </c>
      <c r="Z289" s="35">
        <f t="shared" si="202"/>
        <v>0</v>
      </c>
      <c r="AA289" s="35">
        <f t="shared" si="204"/>
        <v>0</v>
      </c>
      <c r="AB289" s="42">
        <v>0</v>
      </c>
      <c r="AC289" s="35">
        <f t="shared" si="205"/>
        <v>0</v>
      </c>
      <c r="AD289" s="35">
        <f t="shared" si="217"/>
        <v>0</v>
      </c>
      <c r="AE289" s="35">
        <f t="shared" si="217"/>
        <v>0</v>
      </c>
      <c r="AF289" s="35">
        <f t="shared" si="217"/>
        <v>0</v>
      </c>
      <c r="AH289" s="35">
        <f t="shared" si="218"/>
        <v>0</v>
      </c>
      <c r="AI289" s="35">
        <f t="shared" si="218"/>
        <v>0</v>
      </c>
      <c r="AJ289" s="35">
        <f t="shared" si="218"/>
        <v>0</v>
      </c>
      <c r="AK289" s="35">
        <f t="shared" si="218"/>
        <v>0</v>
      </c>
      <c r="AL289" s="35">
        <f t="shared" si="218"/>
        <v>0</v>
      </c>
      <c r="AM289" s="35">
        <f t="shared" si="218"/>
        <v>0</v>
      </c>
      <c r="AN289" s="35">
        <f t="shared" si="218"/>
        <v>0</v>
      </c>
      <c r="AO289" s="35">
        <f t="shared" si="218"/>
        <v>0</v>
      </c>
      <c r="AP289" s="35">
        <f t="shared" si="218"/>
        <v>0</v>
      </c>
      <c r="AQ289" s="35">
        <f t="shared" si="218"/>
        <v>0</v>
      </c>
      <c r="AR289" s="35">
        <f t="shared" si="219"/>
        <v>0</v>
      </c>
      <c r="AS289" s="35">
        <f t="shared" si="219"/>
        <v>0</v>
      </c>
      <c r="AT289" s="35">
        <f t="shared" si="219"/>
        <v>0</v>
      </c>
      <c r="AU289" s="35">
        <f t="shared" si="219"/>
        <v>0</v>
      </c>
      <c r="AV289" s="35">
        <f t="shared" si="219"/>
        <v>0</v>
      </c>
      <c r="AW289" s="35">
        <f t="shared" si="219"/>
        <v>0</v>
      </c>
      <c r="AX289" s="35">
        <f t="shared" si="219"/>
        <v>0</v>
      </c>
      <c r="AY289" s="35">
        <f t="shared" si="219"/>
        <v>0</v>
      </c>
      <c r="BA289" s="35">
        <f t="shared" si="220"/>
        <v>0</v>
      </c>
      <c r="BB289" s="35">
        <f t="shared" si="220"/>
        <v>0</v>
      </c>
      <c r="BC289" s="35">
        <f t="shared" si="220"/>
        <v>0</v>
      </c>
      <c r="BD289" s="35">
        <f t="shared" si="220"/>
        <v>0</v>
      </c>
      <c r="BE289" s="35">
        <f t="shared" si="220"/>
        <v>0</v>
      </c>
      <c r="BF289" s="35">
        <f t="shared" si="220"/>
        <v>0</v>
      </c>
      <c r="BH289" s="47">
        <f t="shared" si="181"/>
        <v>0</v>
      </c>
      <c r="BI289" s="18"/>
    </row>
    <row r="290" ht="15" spans="1:61">
      <c r="A290" s="45" t="s">
        <v>11038</v>
      </c>
      <c r="B290" s="33">
        <f t="shared" si="194"/>
        <v>0</v>
      </c>
      <c r="C290" s="41" t="s">
        <v>11039</v>
      </c>
      <c r="D290" s="96">
        <f t="shared" si="195"/>
        <v>0</v>
      </c>
      <c r="E290" s="35">
        <f t="shared" si="196"/>
        <v>0</v>
      </c>
      <c r="F290" s="46">
        <f t="shared" si="197"/>
        <v>0</v>
      </c>
      <c r="G290" s="107">
        <f t="shared" si="198"/>
        <v>0</v>
      </c>
      <c r="H290" s="97">
        <f t="shared" si="176"/>
        <v>0</v>
      </c>
      <c r="I290" s="97">
        <f t="shared" si="177"/>
        <v>0</v>
      </c>
      <c r="J290" s="97">
        <f t="shared" si="178"/>
        <v>0</v>
      </c>
      <c r="K290" s="42">
        <v>0</v>
      </c>
      <c r="L290" s="35">
        <f t="shared" si="215"/>
        <v>0</v>
      </c>
      <c r="M290" s="35">
        <f t="shared" si="215"/>
        <v>0</v>
      </c>
      <c r="N290" s="97">
        <f t="shared" si="179"/>
        <v>0</v>
      </c>
      <c r="O290" s="35">
        <f t="shared" si="216"/>
        <v>0</v>
      </c>
      <c r="P290" s="35">
        <f t="shared" si="216"/>
        <v>0</v>
      </c>
      <c r="Q290" s="35">
        <f t="shared" si="216"/>
        <v>0</v>
      </c>
      <c r="R290" s="96">
        <f t="shared" si="199"/>
        <v>0</v>
      </c>
      <c r="S290" s="35">
        <f t="shared" si="203"/>
        <v>0</v>
      </c>
      <c r="T290" s="28">
        <f t="shared" si="200"/>
        <v>0</v>
      </c>
      <c r="U290" s="28">
        <f t="shared" si="201"/>
        <v>0</v>
      </c>
      <c r="V290" s="51">
        <v>0</v>
      </c>
      <c r="W290" s="51">
        <v>0</v>
      </c>
      <c r="X290" s="51">
        <v>0</v>
      </c>
      <c r="Y290" s="44">
        <f t="shared" si="180"/>
        <v>0</v>
      </c>
      <c r="Z290" s="35">
        <f t="shared" si="202"/>
        <v>0</v>
      </c>
      <c r="AA290" s="35">
        <f t="shared" si="204"/>
        <v>0</v>
      </c>
      <c r="AB290" s="42">
        <v>0</v>
      </c>
      <c r="AC290" s="35">
        <f t="shared" si="205"/>
        <v>0</v>
      </c>
      <c r="AD290" s="35">
        <f t="shared" si="217"/>
        <v>0</v>
      </c>
      <c r="AE290" s="35">
        <f t="shared" si="217"/>
        <v>0</v>
      </c>
      <c r="AF290" s="35">
        <f t="shared" si="217"/>
        <v>0</v>
      </c>
      <c r="AH290" s="35">
        <f t="shared" si="218"/>
        <v>0</v>
      </c>
      <c r="AI290" s="35">
        <f t="shared" si="218"/>
        <v>0</v>
      </c>
      <c r="AJ290" s="35">
        <f t="shared" si="218"/>
        <v>0</v>
      </c>
      <c r="AK290" s="35">
        <f t="shared" si="218"/>
        <v>0</v>
      </c>
      <c r="AL290" s="35">
        <f t="shared" si="218"/>
        <v>0</v>
      </c>
      <c r="AM290" s="35">
        <f t="shared" si="218"/>
        <v>0</v>
      </c>
      <c r="AN290" s="35">
        <f t="shared" si="218"/>
        <v>0</v>
      </c>
      <c r="AO290" s="35">
        <f t="shared" si="218"/>
        <v>0</v>
      </c>
      <c r="AP290" s="35">
        <f t="shared" si="218"/>
        <v>0</v>
      </c>
      <c r="AQ290" s="35">
        <f t="shared" si="218"/>
        <v>0</v>
      </c>
      <c r="AR290" s="35">
        <f t="shared" si="219"/>
        <v>0</v>
      </c>
      <c r="AS290" s="35">
        <f t="shared" si="219"/>
        <v>0</v>
      </c>
      <c r="AT290" s="35">
        <f t="shared" si="219"/>
        <v>0</v>
      </c>
      <c r="AU290" s="35">
        <f t="shared" si="219"/>
        <v>0</v>
      </c>
      <c r="AV290" s="35">
        <f t="shared" si="219"/>
        <v>0</v>
      </c>
      <c r="AW290" s="35">
        <f t="shared" si="219"/>
        <v>0</v>
      </c>
      <c r="AX290" s="35">
        <f t="shared" si="219"/>
        <v>0</v>
      </c>
      <c r="AY290" s="35">
        <f t="shared" si="219"/>
        <v>0</v>
      </c>
      <c r="BA290" s="35">
        <f t="shared" si="220"/>
        <v>0</v>
      </c>
      <c r="BB290" s="35">
        <f t="shared" si="220"/>
        <v>0</v>
      </c>
      <c r="BC290" s="35">
        <f t="shared" si="220"/>
        <v>0</v>
      </c>
      <c r="BD290" s="35">
        <f t="shared" si="220"/>
        <v>0</v>
      </c>
      <c r="BE290" s="35">
        <f t="shared" si="220"/>
        <v>0</v>
      </c>
      <c r="BF290" s="35">
        <f t="shared" si="220"/>
        <v>0</v>
      </c>
      <c r="BH290" s="47">
        <f t="shared" si="181"/>
        <v>0</v>
      </c>
      <c r="BI290" s="6"/>
    </row>
    <row r="291" ht="15" spans="1:61">
      <c r="A291" s="45" t="s">
        <v>11040</v>
      </c>
      <c r="B291" s="33">
        <f t="shared" si="194"/>
        <v>0</v>
      </c>
      <c r="C291" s="41" t="s">
        <v>11041</v>
      </c>
      <c r="D291" s="96">
        <f t="shared" si="195"/>
        <v>0</v>
      </c>
      <c r="E291" s="35">
        <f t="shared" si="196"/>
        <v>0</v>
      </c>
      <c r="F291" s="46">
        <f t="shared" si="197"/>
        <v>0</v>
      </c>
      <c r="G291" s="107">
        <f t="shared" si="198"/>
        <v>0</v>
      </c>
      <c r="H291" s="97">
        <f t="shared" si="176"/>
        <v>0</v>
      </c>
      <c r="I291" s="97">
        <f t="shared" si="177"/>
        <v>0</v>
      </c>
      <c r="J291" s="97">
        <f t="shared" si="178"/>
        <v>0</v>
      </c>
      <c r="K291" s="42">
        <v>0</v>
      </c>
      <c r="L291" s="35">
        <f t="shared" si="215"/>
        <v>0</v>
      </c>
      <c r="M291" s="35">
        <f t="shared" si="215"/>
        <v>0</v>
      </c>
      <c r="N291" s="97">
        <f t="shared" si="179"/>
        <v>0</v>
      </c>
      <c r="O291" s="35">
        <f t="shared" si="216"/>
        <v>0</v>
      </c>
      <c r="P291" s="35">
        <f t="shared" si="216"/>
        <v>0</v>
      </c>
      <c r="Q291" s="35">
        <f t="shared" si="216"/>
        <v>0</v>
      </c>
      <c r="R291" s="96">
        <f t="shared" si="199"/>
        <v>0</v>
      </c>
      <c r="S291" s="35">
        <f t="shared" si="203"/>
        <v>0</v>
      </c>
      <c r="T291" s="28">
        <f t="shared" si="200"/>
        <v>0</v>
      </c>
      <c r="U291" s="28">
        <f t="shared" si="201"/>
        <v>0</v>
      </c>
      <c r="V291" s="51">
        <v>0</v>
      </c>
      <c r="W291" s="51">
        <v>0</v>
      </c>
      <c r="X291" s="51">
        <v>0</v>
      </c>
      <c r="Y291" s="44">
        <f t="shared" si="180"/>
        <v>0</v>
      </c>
      <c r="Z291" s="35">
        <f t="shared" si="202"/>
        <v>0</v>
      </c>
      <c r="AA291" s="35">
        <f t="shared" si="204"/>
        <v>0</v>
      </c>
      <c r="AB291" s="42">
        <v>0</v>
      </c>
      <c r="AC291" s="35">
        <f t="shared" si="205"/>
        <v>0</v>
      </c>
      <c r="AD291" s="35">
        <f t="shared" si="217"/>
        <v>0</v>
      </c>
      <c r="AE291" s="35">
        <f t="shared" si="217"/>
        <v>0</v>
      </c>
      <c r="AF291" s="35">
        <f t="shared" si="217"/>
        <v>0</v>
      </c>
      <c r="AH291" s="35">
        <f t="shared" si="218"/>
        <v>0</v>
      </c>
      <c r="AI291" s="35">
        <f t="shared" si="218"/>
        <v>0</v>
      </c>
      <c r="AJ291" s="35">
        <f t="shared" si="218"/>
        <v>0</v>
      </c>
      <c r="AK291" s="35">
        <f t="shared" si="218"/>
        <v>0</v>
      </c>
      <c r="AL291" s="35">
        <f t="shared" si="218"/>
        <v>0</v>
      </c>
      <c r="AM291" s="35">
        <f t="shared" si="218"/>
        <v>0</v>
      </c>
      <c r="AN291" s="35">
        <f t="shared" si="218"/>
        <v>0</v>
      </c>
      <c r="AO291" s="35">
        <f t="shared" si="218"/>
        <v>0</v>
      </c>
      <c r="AP291" s="35">
        <f t="shared" si="218"/>
        <v>0</v>
      </c>
      <c r="AQ291" s="35">
        <f t="shared" si="218"/>
        <v>0</v>
      </c>
      <c r="AR291" s="35">
        <f t="shared" si="219"/>
        <v>0</v>
      </c>
      <c r="AS291" s="35">
        <f t="shared" si="219"/>
        <v>0</v>
      </c>
      <c r="AT291" s="35">
        <f t="shared" si="219"/>
        <v>0</v>
      </c>
      <c r="AU291" s="35">
        <f t="shared" si="219"/>
        <v>0</v>
      </c>
      <c r="AV291" s="35">
        <f t="shared" si="219"/>
        <v>0</v>
      </c>
      <c r="AW291" s="35">
        <f t="shared" si="219"/>
        <v>0</v>
      </c>
      <c r="AX291" s="35">
        <f t="shared" si="219"/>
        <v>0</v>
      </c>
      <c r="AY291" s="35">
        <f t="shared" si="219"/>
        <v>0</v>
      </c>
      <c r="BA291" s="35">
        <f t="shared" si="220"/>
        <v>0</v>
      </c>
      <c r="BB291" s="35">
        <f t="shared" si="220"/>
        <v>0</v>
      </c>
      <c r="BC291" s="35">
        <f t="shared" si="220"/>
        <v>0</v>
      </c>
      <c r="BD291" s="35">
        <f t="shared" si="220"/>
        <v>0</v>
      </c>
      <c r="BE291" s="35">
        <f t="shared" si="220"/>
        <v>0</v>
      </c>
      <c r="BF291" s="35">
        <f t="shared" si="220"/>
        <v>0</v>
      </c>
      <c r="BH291" s="47">
        <f t="shared" si="181"/>
        <v>0</v>
      </c>
      <c r="BI291" s="6"/>
    </row>
    <row r="292" ht="15" spans="1:61">
      <c r="A292" s="45" t="s">
        <v>11042</v>
      </c>
      <c r="B292" s="33">
        <f t="shared" si="194"/>
        <v>0</v>
      </c>
      <c r="C292" s="41" t="s">
        <v>11043</v>
      </c>
      <c r="D292" s="96">
        <f t="shared" si="195"/>
        <v>0</v>
      </c>
      <c r="E292" s="35">
        <f t="shared" si="196"/>
        <v>0</v>
      </c>
      <c r="F292" s="46">
        <f t="shared" si="197"/>
        <v>0</v>
      </c>
      <c r="G292" s="107">
        <f t="shared" si="198"/>
        <v>0</v>
      </c>
      <c r="H292" s="97">
        <f t="shared" si="176"/>
        <v>0</v>
      </c>
      <c r="I292" s="97">
        <f t="shared" si="177"/>
        <v>0</v>
      </c>
      <c r="J292" s="97">
        <f t="shared" si="178"/>
        <v>0</v>
      </c>
      <c r="K292" s="38">
        <v>0</v>
      </c>
      <c r="L292" s="35">
        <f t="shared" si="215"/>
        <v>0</v>
      </c>
      <c r="M292" s="35">
        <f t="shared" si="215"/>
        <v>0</v>
      </c>
      <c r="N292" s="97">
        <f t="shared" si="179"/>
        <v>0</v>
      </c>
      <c r="O292" s="35">
        <f t="shared" si="216"/>
        <v>0</v>
      </c>
      <c r="P292" s="35">
        <f t="shared" si="216"/>
        <v>0</v>
      </c>
      <c r="Q292" s="35">
        <f t="shared" si="216"/>
        <v>0</v>
      </c>
      <c r="R292" s="96">
        <f t="shared" si="199"/>
        <v>0</v>
      </c>
      <c r="S292" s="35">
        <f t="shared" si="203"/>
        <v>0</v>
      </c>
      <c r="T292" s="28">
        <f t="shared" si="200"/>
        <v>0</v>
      </c>
      <c r="U292" s="28">
        <f t="shared" si="201"/>
        <v>0</v>
      </c>
      <c r="V292" s="51">
        <v>0</v>
      </c>
      <c r="W292" s="51">
        <v>0</v>
      </c>
      <c r="X292" s="51">
        <v>0</v>
      </c>
      <c r="Y292" s="44">
        <f t="shared" si="180"/>
        <v>0</v>
      </c>
      <c r="Z292" s="35">
        <f t="shared" si="202"/>
        <v>0</v>
      </c>
      <c r="AA292" s="35">
        <f t="shared" si="204"/>
        <v>0</v>
      </c>
      <c r="AB292" s="42">
        <v>0</v>
      </c>
      <c r="AC292" s="35">
        <f t="shared" si="205"/>
        <v>0</v>
      </c>
      <c r="AD292" s="35">
        <f t="shared" si="217"/>
        <v>0</v>
      </c>
      <c r="AE292" s="35">
        <f t="shared" si="217"/>
        <v>0</v>
      </c>
      <c r="AF292" s="35">
        <f t="shared" si="217"/>
        <v>0</v>
      </c>
      <c r="AH292" s="35">
        <f t="shared" si="218"/>
        <v>0</v>
      </c>
      <c r="AI292" s="35">
        <f t="shared" si="218"/>
        <v>0</v>
      </c>
      <c r="AJ292" s="35">
        <f t="shared" si="218"/>
        <v>0</v>
      </c>
      <c r="AK292" s="35">
        <f t="shared" si="218"/>
        <v>0</v>
      </c>
      <c r="AL292" s="35">
        <f t="shared" si="218"/>
        <v>0</v>
      </c>
      <c r="AM292" s="35">
        <f t="shared" si="218"/>
        <v>0</v>
      </c>
      <c r="AN292" s="35">
        <f t="shared" si="218"/>
        <v>0</v>
      </c>
      <c r="AO292" s="35">
        <f t="shared" si="218"/>
        <v>0</v>
      </c>
      <c r="AP292" s="35">
        <f t="shared" si="218"/>
        <v>0</v>
      </c>
      <c r="AQ292" s="35">
        <f t="shared" si="218"/>
        <v>0</v>
      </c>
      <c r="AR292" s="35">
        <f t="shared" si="219"/>
        <v>0</v>
      </c>
      <c r="AS292" s="35">
        <f t="shared" si="219"/>
        <v>0</v>
      </c>
      <c r="AT292" s="35">
        <f t="shared" si="219"/>
        <v>0</v>
      </c>
      <c r="AU292" s="35">
        <f t="shared" si="219"/>
        <v>0</v>
      </c>
      <c r="AV292" s="35">
        <f t="shared" si="219"/>
        <v>0</v>
      </c>
      <c r="AW292" s="35">
        <f t="shared" si="219"/>
        <v>0</v>
      </c>
      <c r="AX292" s="35">
        <f t="shared" si="219"/>
        <v>0</v>
      </c>
      <c r="AY292" s="35">
        <f t="shared" si="219"/>
        <v>0</v>
      </c>
      <c r="BA292" s="35">
        <f t="shared" si="220"/>
        <v>0</v>
      </c>
      <c r="BB292" s="35">
        <f t="shared" si="220"/>
        <v>0</v>
      </c>
      <c r="BC292" s="35">
        <f t="shared" si="220"/>
        <v>0</v>
      </c>
      <c r="BD292" s="35">
        <f t="shared" si="220"/>
        <v>0</v>
      </c>
      <c r="BE292" s="35">
        <f t="shared" si="220"/>
        <v>0</v>
      </c>
      <c r="BF292" s="35">
        <f t="shared" si="220"/>
        <v>0</v>
      </c>
      <c r="BH292" s="47">
        <f t="shared" si="181"/>
        <v>0</v>
      </c>
      <c r="BI292" s="18"/>
    </row>
    <row r="293" ht="15" spans="1:61">
      <c r="A293" s="45" t="s">
        <v>11044</v>
      </c>
      <c r="B293" s="33">
        <f t="shared" si="194"/>
        <v>0</v>
      </c>
      <c r="C293" s="41" t="s">
        <v>11045</v>
      </c>
      <c r="D293" s="96">
        <f t="shared" si="195"/>
        <v>0</v>
      </c>
      <c r="E293" s="35">
        <f t="shared" si="196"/>
        <v>0</v>
      </c>
      <c r="F293" s="46">
        <f t="shared" si="197"/>
        <v>0</v>
      </c>
      <c r="G293" s="107">
        <f t="shared" si="198"/>
        <v>0</v>
      </c>
      <c r="H293" s="97">
        <f t="shared" si="176"/>
        <v>0</v>
      </c>
      <c r="I293" s="97">
        <f t="shared" si="177"/>
        <v>0</v>
      </c>
      <c r="J293" s="97">
        <f t="shared" si="178"/>
        <v>0</v>
      </c>
      <c r="K293" s="42">
        <v>0</v>
      </c>
      <c r="L293" s="35">
        <f t="shared" si="215"/>
        <v>0</v>
      </c>
      <c r="M293" s="35">
        <f t="shared" si="215"/>
        <v>0</v>
      </c>
      <c r="N293" s="97">
        <f t="shared" si="179"/>
        <v>0</v>
      </c>
      <c r="O293" s="35">
        <f t="shared" si="216"/>
        <v>0</v>
      </c>
      <c r="P293" s="35">
        <f t="shared" si="216"/>
        <v>0</v>
      </c>
      <c r="Q293" s="35">
        <f t="shared" si="216"/>
        <v>0</v>
      </c>
      <c r="R293" s="96">
        <f t="shared" si="199"/>
        <v>0</v>
      </c>
      <c r="S293" s="35">
        <f t="shared" si="203"/>
        <v>0</v>
      </c>
      <c r="T293" s="28">
        <f t="shared" si="200"/>
        <v>0</v>
      </c>
      <c r="U293" s="28">
        <f t="shared" si="201"/>
        <v>0</v>
      </c>
      <c r="V293" s="51">
        <v>0</v>
      </c>
      <c r="W293" s="51">
        <v>0</v>
      </c>
      <c r="X293" s="51">
        <v>0</v>
      </c>
      <c r="Y293" s="44">
        <f t="shared" si="180"/>
        <v>0</v>
      </c>
      <c r="Z293" s="35">
        <f t="shared" si="202"/>
        <v>0</v>
      </c>
      <c r="AA293" s="35">
        <f t="shared" si="204"/>
        <v>0</v>
      </c>
      <c r="AB293" s="42">
        <v>0</v>
      </c>
      <c r="AC293" s="35">
        <f t="shared" si="205"/>
        <v>0</v>
      </c>
      <c r="AD293" s="35">
        <f t="shared" si="217"/>
        <v>0</v>
      </c>
      <c r="AE293" s="35">
        <f t="shared" si="217"/>
        <v>0</v>
      </c>
      <c r="AF293" s="35">
        <f t="shared" si="217"/>
        <v>0</v>
      </c>
      <c r="AH293" s="35">
        <f t="shared" si="218"/>
        <v>0</v>
      </c>
      <c r="AI293" s="35">
        <f t="shared" si="218"/>
        <v>0</v>
      </c>
      <c r="AJ293" s="35">
        <f t="shared" si="218"/>
        <v>0</v>
      </c>
      <c r="AK293" s="35">
        <f t="shared" si="218"/>
        <v>0</v>
      </c>
      <c r="AL293" s="35">
        <f t="shared" si="218"/>
        <v>0</v>
      </c>
      <c r="AM293" s="35">
        <f t="shared" si="218"/>
        <v>0</v>
      </c>
      <c r="AN293" s="35">
        <f t="shared" si="218"/>
        <v>0</v>
      </c>
      <c r="AO293" s="35">
        <f t="shared" si="218"/>
        <v>0</v>
      </c>
      <c r="AP293" s="35">
        <f t="shared" si="218"/>
        <v>0</v>
      </c>
      <c r="AQ293" s="35">
        <f t="shared" si="218"/>
        <v>0</v>
      </c>
      <c r="AR293" s="35">
        <f t="shared" si="219"/>
        <v>0</v>
      </c>
      <c r="AS293" s="35">
        <f t="shared" si="219"/>
        <v>0</v>
      </c>
      <c r="AT293" s="35">
        <f t="shared" si="219"/>
        <v>0</v>
      </c>
      <c r="AU293" s="35">
        <f t="shared" si="219"/>
        <v>0</v>
      </c>
      <c r="AV293" s="35">
        <f t="shared" si="219"/>
        <v>0</v>
      </c>
      <c r="AW293" s="35">
        <f t="shared" si="219"/>
        <v>0</v>
      </c>
      <c r="AX293" s="35">
        <f t="shared" si="219"/>
        <v>0</v>
      </c>
      <c r="AY293" s="35">
        <f t="shared" si="219"/>
        <v>0</v>
      </c>
      <c r="BA293" s="35">
        <f t="shared" si="220"/>
        <v>0</v>
      </c>
      <c r="BB293" s="35">
        <f t="shared" si="220"/>
        <v>0</v>
      </c>
      <c r="BC293" s="35">
        <f t="shared" si="220"/>
        <v>0</v>
      </c>
      <c r="BD293" s="35">
        <f t="shared" si="220"/>
        <v>0</v>
      </c>
      <c r="BE293" s="35">
        <f t="shared" si="220"/>
        <v>0</v>
      </c>
      <c r="BF293" s="35">
        <f t="shared" si="220"/>
        <v>0</v>
      </c>
      <c r="BH293" s="47">
        <f t="shared" si="181"/>
        <v>0</v>
      </c>
      <c r="BI293" s="18"/>
    </row>
    <row r="294" ht="15" spans="1:61">
      <c r="A294" s="45" t="s">
        <v>11046</v>
      </c>
      <c r="B294" s="33">
        <f t="shared" si="194"/>
        <v>0</v>
      </c>
      <c r="C294" s="41" t="s">
        <v>11047</v>
      </c>
      <c r="D294" s="96">
        <f t="shared" si="195"/>
        <v>0</v>
      </c>
      <c r="E294" s="35">
        <f t="shared" si="196"/>
        <v>0</v>
      </c>
      <c r="F294" s="46">
        <f t="shared" si="197"/>
        <v>0</v>
      </c>
      <c r="G294" s="107">
        <f t="shared" si="198"/>
        <v>0</v>
      </c>
      <c r="H294" s="97">
        <f t="shared" si="176"/>
        <v>0</v>
      </c>
      <c r="I294" s="97">
        <f t="shared" si="177"/>
        <v>0</v>
      </c>
      <c r="J294" s="97">
        <f t="shared" si="178"/>
        <v>0</v>
      </c>
      <c r="K294" s="42">
        <v>0</v>
      </c>
      <c r="L294" s="35">
        <f t="shared" si="215"/>
        <v>0</v>
      </c>
      <c r="M294" s="35">
        <f t="shared" si="215"/>
        <v>0</v>
      </c>
      <c r="N294" s="97">
        <f t="shared" si="179"/>
        <v>0</v>
      </c>
      <c r="O294" s="35">
        <f t="shared" si="216"/>
        <v>0</v>
      </c>
      <c r="P294" s="35">
        <f t="shared" si="216"/>
        <v>0</v>
      </c>
      <c r="Q294" s="35">
        <f t="shared" si="216"/>
        <v>0</v>
      </c>
      <c r="R294" s="96">
        <f t="shared" si="199"/>
        <v>0</v>
      </c>
      <c r="S294" s="35">
        <f t="shared" si="203"/>
        <v>0</v>
      </c>
      <c r="T294" s="28">
        <f t="shared" si="200"/>
        <v>0</v>
      </c>
      <c r="U294" s="28">
        <f t="shared" si="201"/>
        <v>0</v>
      </c>
      <c r="V294" s="51">
        <v>0</v>
      </c>
      <c r="W294" s="51">
        <v>0</v>
      </c>
      <c r="X294" s="51">
        <v>0</v>
      </c>
      <c r="Y294" s="44">
        <f t="shared" si="180"/>
        <v>0</v>
      </c>
      <c r="Z294" s="35">
        <f t="shared" si="202"/>
        <v>0</v>
      </c>
      <c r="AA294" s="35">
        <f t="shared" si="204"/>
        <v>0</v>
      </c>
      <c r="AB294" s="42">
        <v>0</v>
      </c>
      <c r="AC294" s="35">
        <f t="shared" si="205"/>
        <v>0</v>
      </c>
      <c r="AD294" s="35">
        <f t="shared" si="217"/>
        <v>0</v>
      </c>
      <c r="AE294" s="35">
        <f t="shared" si="217"/>
        <v>0</v>
      </c>
      <c r="AF294" s="35">
        <f t="shared" si="217"/>
        <v>0</v>
      </c>
      <c r="AH294" s="35">
        <f t="shared" si="218"/>
        <v>0</v>
      </c>
      <c r="AI294" s="35">
        <f t="shared" si="218"/>
        <v>0</v>
      </c>
      <c r="AJ294" s="35">
        <f t="shared" si="218"/>
        <v>0</v>
      </c>
      <c r="AK294" s="35">
        <f t="shared" si="218"/>
        <v>0</v>
      </c>
      <c r="AL294" s="35">
        <f t="shared" si="218"/>
        <v>0</v>
      </c>
      <c r="AM294" s="35">
        <f t="shared" si="218"/>
        <v>0</v>
      </c>
      <c r="AN294" s="35">
        <f t="shared" si="218"/>
        <v>0</v>
      </c>
      <c r="AO294" s="35">
        <f t="shared" si="218"/>
        <v>0</v>
      </c>
      <c r="AP294" s="35">
        <f t="shared" si="218"/>
        <v>0</v>
      </c>
      <c r="AQ294" s="35">
        <f t="shared" si="218"/>
        <v>0</v>
      </c>
      <c r="AR294" s="35">
        <f t="shared" si="219"/>
        <v>0</v>
      </c>
      <c r="AS294" s="35">
        <f t="shared" si="219"/>
        <v>0</v>
      </c>
      <c r="AT294" s="35">
        <f t="shared" si="219"/>
        <v>0</v>
      </c>
      <c r="AU294" s="35">
        <f t="shared" si="219"/>
        <v>0</v>
      </c>
      <c r="AV294" s="35">
        <f t="shared" si="219"/>
        <v>0</v>
      </c>
      <c r="AW294" s="35">
        <f t="shared" si="219"/>
        <v>0</v>
      </c>
      <c r="AX294" s="35">
        <f t="shared" si="219"/>
        <v>0</v>
      </c>
      <c r="AY294" s="35">
        <f t="shared" si="219"/>
        <v>0</v>
      </c>
      <c r="BA294" s="35">
        <f t="shared" si="220"/>
        <v>0</v>
      </c>
      <c r="BB294" s="35">
        <f t="shared" si="220"/>
        <v>0</v>
      </c>
      <c r="BC294" s="35">
        <f t="shared" si="220"/>
        <v>0</v>
      </c>
      <c r="BD294" s="35">
        <f t="shared" si="220"/>
        <v>0</v>
      </c>
      <c r="BE294" s="35">
        <f t="shared" si="220"/>
        <v>0</v>
      </c>
      <c r="BF294" s="35">
        <f t="shared" si="220"/>
        <v>0</v>
      </c>
      <c r="BH294" s="47">
        <f t="shared" si="181"/>
        <v>0</v>
      </c>
      <c r="BI294" s="6"/>
    </row>
    <row r="295" ht="15" spans="1:61">
      <c r="A295" s="45" t="s">
        <v>11048</v>
      </c>
      <c r="B295" s="33">
        <f t="shared" si="194"/>
        <v>0</v>
      </c>
      <c r="C295" s="41" t="s">
        <v>11049</v>
      </c>
      <c r="D295" s="96">
        <f t="shared" si="195"/>
        <v>0</v>
      </c>
      <c r="E295" s="35">
        <f t="shared" si="196"/>
        <v>0</v>
      </c>
      <c r="F295" s="46">
        <f t="shared" si="197"/>
        <v>0</v>
      </c>
      <c r="G295" s="107">
        <f t="shared" si="198"/>
        <v>0</v>
      </c>
      <c r="H295" s="97">
        <f t="shared" si="176"/>
        <v>0</v>
      </c>
      <c r="I295" s="97">
        <f t="shared" si="177"/>
        <v>0</v>
      </c>
      <c r="J295" s="97">
        <f t="shared" si="178"/>
        <v>0</v>
      </c>
      <c r="K295" s="42">
        <v>0</v>
      </c>
      <c r="L295" s="35">
        <f t="shared" si="215"/>
        <v>0</v>
      </c>
      <c r="M295" s="35">
        <f t="shared" si="215"/>
        <v>0</v>
      </c>
      <c r="N295" s="97">
        <f t="shared" si="179"/>
        <v>0</v>
      </c>
      <c r="O295" s="35">
        <f t="shared" si="216"/>
        <v>0</v>
      </c>
      <c r="P295" s="35">
        <f t="shared" si="216"/>
        <v>0</v>
      </c>
      <c r="Q295" s="35">
        <f t="shared" si="216"/>
        <v>0</v>
      </c>
      <c r="R295" s="96">
        <f t="shared" si="199"/>
        <v>0</v>
      </c>
      <c r="S295" s="35">
        <f t="shared" si="203"/>
        <v>0</v>
      </c>
      <c r="T295" s="28">
        <f t="shared" si="200"/>
        <v>0</v>
      </c>
      <c r="U295" s="28">
        <f t="shared" si="201"/>
        <v>0</v>
      </c>
      <c r="V295" s="51">
        <v>0</v>
      </c>
      <c r="W295" s="51">
        <v>0</v>
      </c>
      <c r="X295" s="51">
        <v>0</v>
      </c>
      <c r="Y295" s="44">
        <f t="shared" si="180"/>
        <v>0</v>
      </c>
      <c r="Z295" s="35">
        <f t="shared" si="202"/>
        <v>0</v>
      </c>
      <c r="AA295" s="35">
        <f t="shared" si="204"/>
        <v>0</v>
      </c>
      <c r="AB295" s="42">
        <v>0</v>
      </c>
      <c r="AC295" s="35">
        <f t="shared" si="205"/>
        <v>0</v>
      </c>
      <c r="AD295" s="35">
        <f t="shared" si="217"/>
        <v>0</v>
      </c>
      <c r="AE295" s="35">
        <f t="shared" si="217"/>
        <v>0</v>
      </c>
      <c r="AF295" s="35">
        <f t="shared" si="217"/>
        <v>0</v>
      </c>
      <c r="AH295" s="35">
        <f t="shared" si="218"/>
        <v>0</v>
      </c>
      <c r="AI295" s="35">
        <f t="shared" si="218"/>
        <v>0</v>
      </c>
      <c r="AJ295" s="35">
        <f t="shared" si="218"/>
        <v>0</v>
      </c>
      <c r="AK295" s="35">
        <f t="shared" si="218"/>
        <v>0</v>
      </c>
      <c r="AL295" s="35">
        <f t="shared" si="218"/>
        <v>0</v>
      </c>
      <c r="AM295" s="35">
        <f t="shared" si="218"/>
        <v>0</v>
      </c>
      <c r="AN295" s="35">
        <f t="shared" si="218"/>
        <v>0</v>
      </c>
      <c r="AO295" s="35">
        <f t="shared" si="218"/>
        <v>0</v>
      </c>
      <c r="AP295" s="35">
        <f t="shared" si="218"/>
        <v>0</v>
      </c>
      <c r="AQ295" s="35">
        <f t="shared" si="218"/>
        <v>0</v>
      </c>
      <c r="AR295" s="35">
        <f t="shared" si="219"/>
        <v>0</v>
      </c>
      <c r="AS295" s="35">
        <f t="shared" si="219"/>
        <v>0</v>
      </c>
      <c r="AT295" s="35">
        <f t="shared" si="219"/>
        <v>0</v>
      </c>
      <c r="AU295" s="35">
        <f t="shared" si="219"/>
        <v>0</v>
      </c>
      <c r="AV295" s="35">
        <f t="shared" si="219"/>
        <v>0</v>
      </c>
      <c r="AW295" s="35">
        <f t="shared" si="219"/>
        <v>0</v>
      </c>
      <c r="AX295" s="35">
        <f t="shared" si="219"/>
        <v>0</v>
      </c>
      <c r="AY295" s="35">
        <f t="shared" si="219"/>
        <v>0</v>
      </c>
      <c r="BA295" s="35">
        <f t="shared" si="220"/>
        <v>0</v>
      </c>
      <c r="BB295" s="35">
        <f t="shared" si="220"/>
        <v>0</v>
      </c>
      <c r="BC295" s="35">
        <f t="shared" si="220"/>
        <v>0</v>
      </c>
      <c r="BD295" s="35">
        <f t="shared" si="220"/>
        <v>0</v>
      </c>
      <c r="BE295" s="35">
        <f t="shared" si="220"/>
        <v>0</v>
      </c>
      <c r="BF295" s="35">
        <f t="shared" si="220"/>
        <v>0</v>
      </c>
      <c r="BH295" s="47">
        <f t="shared" si="181"/>
        <v>0</v>
      </c>
      <c r="BI295" s="6"/>
    </row>
    <row r="296" ht="15" spans="1:61">
      <c r="A296" s="45" t="s">
        <v>11050</v>
      </c>
      <c r="B296" s="33">
        <f t="shared" si="194"/>
        <v>0</v>
      </c>
      <c r="C296" s="41" t="s">
        <v>11051</v>
      </c>
      <c r="D296" s="96">
        <f t="shared" si="195"/>
        <v>0</v>
      </c>
      <c r="E296" s="35">
        <f t="shared" si="196"/>
        <v>0</v>
      </c>
      <c r="F296" s="46">
        <f t="shared" si="197"/>
        <v>0</v>
      </c>
      <c r="G296" s="107">
        <f t="shared" si="198"/>
        <v>0</v>
      </c>
      <c r="H296" s="97">
        <f t="shared" ref="H296:H359" si="221">AL296+AN296</f>
        <v>0</v>
      </c>
      <c r="I296" s="97">
        <f t="shared" ref="I296:I359" si="222">AO296+AQ296</f>
        <v>0</v>
      </c>
      <c r="J296" s="97">
        <f t="shared" ref="J296:J359" si="223">AR296+AT296</f>
        <v>0</v>
      </c>
      <c r="K296" s="42">
        <v>0</v>
      </c>
      <c r="L296" s="35">
        <f t="shared" si="215"/>
        <v>0</v>
      </c>
      <c r="M296" s="35">
        <f t="shared" si="215"/>
        <v>0</v>
      </c>
      <c r="N296" s="97">
        <f t="shared" ref="N296:N359" si="224">AU296</f>
        <v>0</v>
      </c>
      <c r="O296" s="35">
        <f t="shared" si="216"/>
        <v>0</v>
      </c>
      <c r="P296" s="35">
        <f t="shared" si="216"/>
        <v>0</v>
      </c>
      <c r="Q296" s="35">
        <f t="shared" si="216"/>
        <v>0</v>
      </c>
      <c r="R296" s="96">
        <f t="shared" si="199"/>
        <v>0</v>
      </c>
      <c r="S296" s="35">
        <f t="shared" si="203"/>
        <v>0</v>
      </c>
      <c r="T296" s="28">
        <f t="shared" si="200"/>
        <v>0</v>
      </c>
      <c r="U296" s="28">
        <f t="shared" si="201"/>
        <v>0</v>
      </c>
      <c r="V296" s="51">
        <v>0</v>
      </c>
      <c r="W296" s="51">
        <v>0</v>
      </c>
      <c r="X296" s="51">
        <v>0</v>
      </c>
      <c r="Y296" s="44">
        <f t="shared" si="180"/>
        <v>0</v>
      </c>
      <c r="Z296" s="35">
        <f t="shared" si="202"/>
        <v>0</v>
      </c>
      <c r="AA296" s="35">
        <f t="shared" si="204"/>
        <v>0</v>
      </c>
      <c r="AB296" s="42">
        <v>0</v>
      </c>
      <c r="AC296" s="35">
        <f t="shared" si="205"/>
        <v>0</v>
      </c>
      <c r="AD296" s="35">
        <f t="shared" si="217"/>
        <v>0</v>
      </c>
      <c r="AE296" s="35">
        <f t="shared" si="217"/>
        <v>0</v>
      </c>
      <c r="AF296" s="35">
        <f t="shared" si="217"/>
        <v>0</v>
      </c>
      <c r="AH296" s="35">
        <f t="shared" si="218"/>
        <v>0</v>
      </c>
      <c r="AI296" s="35">
        <f t="shared" si="218"/>
        <v>0</v>
      </c>
      <c r="AJ296" s="35">
        <f t="shared" si="218"/>
        <v>0</v>
      </c>
      <c r="AK296" s="35">
        <f t="shared" si="218"/>
        <v>0</v>
      </c>
      <c r="AL296" s="35">
        <f t="shared" si="218"/>
        <v>0</v>
      </c>
      <c r="AM296" s="35">
        <f t="shared" si="218"/>
        <v>0</v>
      </c>
      <c r="AN296" s="35">
        <f t="shared" si="218"/>
        <v>0</v>
      </c>
      <c r="AO296" s="35">
        <f t="shared" si="218"/>
        <v>0</v>
      </c>
      <c r="AP296" s="35">
        <f t="shared" si="218"/>
        <v>0</v>
      </c>
      <c r="AQ296" s="35">
        <f t="shared" si="218"/>
        <v>0</v>
      </c>
      <c r="AR296" s="35">
        <f t="shared" si="219"/>
        <v>0</v>
      </c>
      <c r="AS296" s="35">
        <f t="shared" si="219"/>
        <v>0</v>
      </c>
      <c r="AT296" s="35">
        <f t="shared" si="219"/>
        <v>0</v>
      </c>
      <c r="AU296" s="35">
        <f t="shared" si="219"/>
        <v>0</v>
      </c>
      <c r="AV296" s="35">
        <f t="shared" si="219"/>
        <v>0</v>
      </c>
      <c r="AW296" s="35">
        <f t="shared" si="219"/>
        <v>0</v>
      </c>
      <c r="AX296" s="35">
        <f t="shared" si="219"/>
        <v>0</v>
      </c>
      <c r="AY296" s="35">
        <f t="shared" si="219"/>
        <v>0</v>
      </c>
      <c r="BA296" s="35">
        <f t="shared" si="220"/>
        <v>0</v>
      </c>
      <c r="BB296" s="35">
        <f t="shared" si="220"/>
        <v>0</v>
      </c>
      <c r="BC296" s="35">
        <f t="shared" si="220"/>
        <v>0</v>
      </c>
      <c r="BD296" s="35">
        <f t="shared" si="220"/>
        <v>0</v>
      </c>
      <c r="BE296" s="35">
        <f t="shared" si="220"/>
        <v>0</v>
      </c>
      <c r="BF296" s="35">
        <f t="shared" si="220"/>
        <v>0</v>
      </c>
      <c r="BH296" s="47">
        <f t="shared" si="181"/>
        <v>0</v>
      </c>
      <c r="BI296" s="18"/>
    </row>
    <row r="297" ht="15" spans="1:61">
      <c r="A297" s="45" t="s">
        <v>11052</v>
      </c>
      <c r="B297" s="33">
        <f t="shared" si="194"/>
        <v>0</v>
      </c>
      <c r="C297" s="41" t="s">
        <v>11053</v>
      </c>
      <c r="D297" s="96">
        <f t="shared" si="195"/>
        <v>0</v>
      </c>
      <c r="E297" s="35">
        <f t="shared" si="196"/>
        <v>0</v>
      </c>
      <c r="F297" s="46">
        <f t="shared" si="197"/>
        <v>0</v>
      </c>
      <c r="G297" s="107">
        <f t="shared" si="198"/>
        <v>0</v>
      </c>
      <c r="H297" s="97">
        <f t="shared" si="221"/>
        <v>0</v>
      </c>
      <c r="I297" s="97">
        <f t="shared" si="222"/>
        <v>0</v>
      </c>
      <c r="J297" s="97">
        <f t="shared" si="223"/>
        <v>0</v>
      </c>
      <c r="K297" s="42">
        <v>0</v>
      </c>
      <c r="L297" s="35">
        <f t="shared" si="215"/>
        <v>0</v>
      </c>
      <c r="M297" s="35">
        <f t="shared" si="215"/>
        <v>0</v>
      </c>
      <c r="N297" s="97">
        <f t="shared" si="224"/>
        <v>0</v>
      </c>
      <c r="O297" s="35">
        <f t="shared" si="216"/>
        <v>0</v>
      </c>
      <c r="P297" s="35">
        <f t="shared" si="216"/>
        <v>0</v>
      </c>
      <c r="Q297" s="35">
        <f t="shared" si="216"/>
        <v>0</v>
      </c>
      <c r="R297" s="96">
        <f t="shared" si="199"/>
        <v>0</v>
      </c>
      <c r="S297" s="35">
        <f t="shared" si="203"/>
        <v>0</v>
      </c>
      <c r="T297" s="28">
        <f t="shared" si="200"/>
        <v>0</v>
      </c>
      <c r="U297" s="28">
        <f t="shared" si="201"/>
        <v>0</v>
      </c>
      <c r="V297" s="51">
        <v>0</v>
      </c>
      <c r="W297" s="51">
        <v>0</v>
      </c>
      <c r="X297" s="51">
        <v>0</v>
      </c>
      <c r="Y297" s="44">
        <f t="shared" ref="Y297:Y360" si="225">AW297+AY297</f>
        <v>0</v>
      </c>
      <c r="Z297" s="35">
        <f t="shared" si="202"/>
        <v>0</v>
      </c>
      <c r="AA297" s="35">
        <f t="shared" si="204"/>
        <v>0</v>
      </c>
      <c r="AB297" s="42">
        <v>0</v>
      </c>
      <c r="AC297" s="35">
        <f t="shared" si="205"/>
        <v>0</v>
      </c>
      <c r="AD297" s="35">
        <f t="shared" si="217"/>
        <v>0</v>
      </c>
      <c r="AE297" s="35">
        <f t="shared" si="217"/>
        <v>0</v>
      </c>
      <c r="AF297" s="35">
        <f t="shared" si="217"/>
        <v>0</v>
      </c>
      <c r="AH297" s="35">
        <f t="shared" si="218"/>
        <v>0</v>
      </c>
      <c r="AI297" s="35">
        <f t="shared" si="218"/>
        <v>0</v>
      </c>
      <c r="AJ297" s="35">
        <f t="shared" si="218"/>
        <v>0</v>
      </c>
      <c r="AK297" s="35">
        <f t="shared" si="218"/>
        <v>0</v>
      </c>
      <c r="AL297" s="35">
        <f t="shared" si="218"/>
        <v>0</v>
      </c>
      <c r="AM297" s="35">
        <f t="shared" si="218"/>
        <v>0</v>
      </c>
      <c r="AN297" s="35">
        <f t="shared" si="218"/>
        <v>0</v>
      </c>
      <c r="AO297" s="35">
        <f t="shared" si="218"/>
        <v>0</v>
      </c>
      <c r="AP297" s="35">
        <f t="shared" si="218"/>
        <v>0</v>
      </c>
      <c r="AQ297" s="35">
        <f t="shared" si="218"/>
        <v>0</v>
      </c>
      <c r="AR297" s="35">
        <f t="shared" si="219"/>
        <v>0</v>
      </c>
      <c r="AS297" s="35">
        <f t="shared" si="219"/>
        <v>0</v>
      </c>
      <c r="AT297" s="35">
        <f t="shared" si="219"/>
        <v>0</v>
      </c>
      <c r="AU297" s="35">
        <f t="shared" si="219"/>
        <v>0</v>
      </c>
      <c r="AV297" s="35">
        <f t="shared" si="219"/>
        <v>0</v>
      </c>
      <c r="AW297" s="35">
        <f t="shared" si="219"/>
        <v>0</v>
      </c>
      <c r="AX297" s="35">
        <f t="shared" si="219"/>
        <v>0</v>
      </c>
      <c r="AY297" s="35">
        <f t="shared" si="219"/>
        <v>0</v>
      </c>
      <c r="BA297" s="35">
        <f t="shared" si="220"/>
        <v>0</v>
      </c>
      <c r="BB297" s="35">
        <f t="shared" si="220"/>
        <v>0</v>
      </c>
      <c r="BC297" s="35">
        <f t="shared" si="220"/>
        <v>0</v>
      </c>
      <c r="BD297" s="35">
        <f t="shared" si="220"/>
        <v>0</v>
      </c>
      <c r="BE297" s="35">
        <f t="shared" si="220"/>
        <v>0</v>
      </c>
      <c r="BF297" s="35">
        <f t="shared" si="220"/>
        <v>0</v>
      </c>
      <c r="BH297" s="47">
        <f t="shared" ref="BH297:BH360" si="226">+(BD297-AJ297)+(BF297-AV297)+(AX297-BB297)</f>
        <v>0</v>
      </c>
      <c r="BI297" s="18"/>
    </row>
    <row r="298" ht="15" spans="1:61">
      <c r="A298" s="45" t="s">
        <v>11054</v>
      </c>
      <c r="B298" s="33">
        <f t="shared" si="194"/>
        <v>0</v>
      </c>
      <c r="C298" s="41" t="s">
        <v>11055</v>
      </c>
      <c r="D298" s="96">
        <f t="shared" si="195"/>
        <v>0</v>
      </c>
      <c r="E298" s="35">
        <f t="shared" si="196"/>
        <v>0</v>
      </c>
      <c r="F298" s="46">
        <f t="shared" si="197"/>
        <v>0</v>
      </c>
      <c r="G298" s="107">
        <f t="shared" si="198"/>
        <v>0</v>
      </c>
      <c r="H298" s="97">
        <f t="shared" si="221"/>
        <v>0</v>
      </c>
      <c r="I298" s="97">
        <f t="shared" si="222"/>
        <v>0</v>
      </c>
      <c r="J298" s="97">
        <f t="shared" si="223"/>
        <v>0</v>
      </c>
      <c r="K298" s="42">
        <v>0</v>
      </c>
      <c r="L298" s="35">
        <f t="shared" si="215"/>
        <v>0</v>
      </c>
      <c r="M298" s="35">
        <f t="shared" si="215"/>
        <v>0</v>
      </c>
      <c r="N298" s="97">
        <f t="shared" si="224"/>
        <v>0</v>
      </c>
      <c r="O298" s="35">
        <f t="shared" si="216"/>
        <v>0</v>
      </c>
      <c r="P298" s="35">
        <f t="shared" si="216"/>
        <v>0</v>
      </c>
      <c r="Q298" s="35">
        <f t="shared" si="216"/>
        <v>0</v>
      </c>
      <c r="R298" s="96">
        <f t="shared" si="199"/>
        <v>0</v>
      </c>
      <c r="S298" s="35">
        <f t="shared" si="203"/>
        <v>0</v>
      </c>
      <c r="T298" s="28">
        <f t="shared" si="200"/>
        <v>0</v>
      </c>
      <c r="U298" s="28">
        <f t="shared" si="201"/>
        <v>0</v>
      </c>
      <c r="V298" s="51">
        <v>0</v>
      </c>
      <c r="W298" s="51">
        <v>0</v>
      </c>
      <c r="X298" s="51">
        <v>0</v>
      </c>
      <c r="Y298" s="44">
        <f t="shared" si="225"/>
        <v>0</v>
      </c>
      <c r="Z298" s="35">
        <f t="shared" si="202"/>
        <v>0</v>
      </c>
      <c r="AA298" s="35">
        <f t="shared" si="204"/>
        <v>0</v>
      </c>
      <c r="AB298" s="42">
        <v>0</v>
      </c>
      <c r="AC298" s="35">
        <f t="shared" si="205"/>
        <v>0</v>
      </c>
      <c r="AD298" s="35">
        <f t="shared" si="217"/>
        <v>0</v>
      </c>
      <c r="AE298" s="35">
        <f t="shared" si="217"/>
        <v>0</v>
      </c>
      <c r="AF298" s="35">
        <f t="shared" si="217"/>
        <v>0</v>
      </c>
      <c r="AH298" s="35">
        <f t="shared" ref="AH298:AQ307" si="227">SUMPRODUCT(AH$374:AH$599*(LEFT($A$374:$A$599,LEN($A298))=$A298))</f>
        <v>0</v>
      </c>
      <c r="AI298" s="35">
        <f t="shared" si="227"/>
        <v>0</v>
      </c>
      <c r="AJ298" s="35">
        <f t="shared" si="227"/>
        <v>0</v>
      </c>
      <c r="AK298" s="35">
        <f t="shared" si="227"/>
        <v>0</v>
      </c>
      <c r="AL298" s="35">
        <f t="shared" si="227"/>
        <v>0</v>
      </c>
      <c r="AM298" s="35">
        <f t="shared" si="227"/>
        <v>0</v>
      </c>
      <c r="AN298" s="35">
        <f t="shared" si="227"/>
        <v>0</v>
      </c>
      <c r="AO298" s="35">
        <f t="shared" si="227"/>
        <v>0</v>
      </c>
      <c r="AP298" s="35">
        <f t="shared" si="227"/>
        <v>0</v>
      </c>
      <c r="AQ298" s="35">
        <f t="shared" si="227"/>
        <v>0</v>
      </c>
      <c r="AR298" s="35">
        <f t="shared" ref="AR298:AY307" si="228">SUMPRODUCT(AR$374:AR$599*(LEFT($A$374:$A$599,LEN($A298))=$A298))</f>
        <v>0</v>
      </c>
      <c r="AS298" s="35">
        <f t="shared" si="228"/>
        <v>0</v>
      </c>
      <c r="AT298" s="35">
        <f t="shared" si="228"/>
        <v>0</v>
      </c>
      <c r="AU298" s="35">
        <f t="shared" si="228"/>
        <v>0</v>
      </c>
      <c r="AV298" s="35">
        <f t="shared" si="228"/>
        <v>0</v>
      </c>
      <c r="AW298" s="35">
        <f t="shared" si="228"/>
        <v>0</v>
      </c>
      <c r="AX298" s="35">
        <f t="shared" si="228"/>
        <v>0</v>
      </c>
      <c r="AY298" s="35">
        <f t="shared" si="228"/>
        <v>0</v>
      </c>
      <c r="BA298" s="35">
        <f t="shared" ref="BA298:BF307" si="229">SUMPRODUCT(BA$374:BA$599*(LEFT($A$374:$A$599,LEN($A298))=$A298))</f>
        <v>0</v>
      </c>
      <c r="BB298" s="35">
        <f t="shared" si="229"/>
        <v>0</v>
      </c>
      <c r="BC298" s="35">
        <f t="shared" si="229"/>
        <v>0</v>
      </c>
      <c r="BD298" s="35">
        <f t="shared" si="229"/>
        <v>0</v>
      </c>
      <c r="BE298" s="35">
        <f t="shared" si="229"/>
        <v>0</v>
      </c>
      <c r="BF298" s="35">
        <f t="shared" si="229"/>
        <v>0</v>
      </c>
      <c r="BH298" s="47">
        <f t="shared" si="226"/>
        <v>0</v>
      </c>
      <c r="BI298" s="6"/>
    </row>
    <row r="299" ht="15" spans="1:61">
      <c r="A299" s="45" t="s">
        <v>11056</v>
      </c>
      <c r="B299" s="33">
        <f t="shared" si="194"/>
        <v>0</v>
      </c>
      <c r="C299" s="41" t="s">
        <v>11057</v>
      </c>
      <c r="D299" s="96">
        <f t="shared" si="195"/>
        <v>0</v>
      </c>
      <c r="E299" s="35">
        <f t="shared" si="196"/>
        <v>0</v>
      </c>
      <c r="F299" s="46">
        <f t="shared" si="197"/>
        <v>0</v>
      </c>
      <c r="G299" s="107">
        <f t="shared" si="198"/>
        <v>0</v>
      </c>
      <c r="H299" s="97">
        <f t="shared" si="221"/>
        <v>0</v>
      </c>
      <c r="I299" s="97">
        <f t="shared" si="222"/>
        <v>0</v>
      </c>
      <c r="J299" s="97">
        <f t="shared" si="223"/>
        <v>0</v>
      </c>
      <c r="K299" s="42">
        <v>0</v>
      </c>
      <c r="L299" s="35">
        <f t="shared" si="215"/>
        <v>0</v>
      </c>
      <c r="M299" s="35">
        <f t="shared" si="215"/>
        <v>0</v>
      </c>
      <c r="N299" s="97">
        <f t="shared" si="224"/>
        <v>0</v>
      </c>
      <c r="O299" s="35">
        <f t="shared" si="216"/>
        <v>0</v>
      </c>
      <c r="P299" s="35">
        <f t="shared" si="216"/>
        <v>0</v>
      </c>
      <c r="Q299" s="35">
        <f t="shared" si="216"/>
        <v>0</v>
      </c>
      <c r="R299" s="96">
        <f t="shared" si="199"/>
        <v>0</v>
      </c>
      <c r="S299" s="35">
        <f t="shared" si="203"/>
        <v>0</v>
      </c>
      <c r="T299" s="28">
        <f t="shared" si="200"/>
        <v>0</v>
      </c>
      <c r="U299" s="28">
        <f t="shared" si="201"/>
        <v>0</v>
      </c>
      <c r="V299" s="51">
        <v>0</v>
      </c>
      <c r="W299" s="51">
        <v>0</v>
      </c>
      <c r="X299" s="51">
        <v>0</v>
      </c>
      <c r="Y299" s="44">
        <f t="shared" si="225"/>
        <v>0</v>
      </c>
      <c r="Z299" s="35">
        <f t="shared" si="202"/>
        <v>0</v>
      </c>
      <c r="AA299" s="35">
        <f t="shared" si="204"/>
        <v>0</v>
      </c>
      <c r="AB299" s="42">
        <v>0</v>
      </c>
      <c r="AC299" s="35">
        <f t="shared" si="205"/>
        <v>0</v>
      </c>
      <c r="AD299" s="35">
        <f t="shared" si="217"/>
        <v>0</v>
      </c>
      <c r="AE299" s="35">
        <f t="shared" si="217"/>
        <v>0</v>
      </c>
      <c r="AF299" s="35">
        <f t="shared" si="217"/>
        <v>0</v>
      </c>
      <c r="AH299" s="35">
        <f t="shared" si="227"/>
        <v>0</v>
      </c>
      <c r="AI299" s="35">
        <f t="shared" si="227"/>
        <v>0</v>
      </c>
      <c r="AJ299" s="35">
        <f t="shared" si="227"/>
        <v>0</v>
      </c>
      <c r="AK299" s="35">
        <f t="shared" si="227"/>
        <v>0</v>
      </c>
      <c r="AL299" s="35">
        <f t="shared" si="227"/>
        <v>0</v>
      </c>
      <c r="AM299" s="35">
        <f t="shared" si="227"/>
        <v>0</v>
      </c>
      <c r="AN299" s="35">
        <f t="shared" si="227"/>
        <v>0</v>
      </c>
      <c r="AO299" s="35">
        <f t="shared" si="227"/>
        <v>0</v>
      </c>
      <c r="AP299" s="35">
        <f t="shared" si="227"/>
        <v>0</v>
      </c>
      <c r="AQ299" s="35">
        <f t="shared" si="227"/>
        <v>0</v>
      </c>
      <c r="AR299" s="35">
        <f t="shared" si="228"/>
        <v>0</v>
      </c>
      <c r="AS299" s="35">
        <f t="shared" si="228"/>
        <v>0</v>
      </c>
      <c r="AT299" s="35">
        <f t="shared" si="228"/>
        <v>0</v>
      </c>
      <c r="AU299" s="35">
        <f t="shared" si="228"/>
        <v>0</v>
      </c>
      <c r="AV299" s="35">
        <f t="shared" si="228"/>
        <v>0</v>
      </c>
      <c r="AW299" s="35">
        <f t="shared" si="228"/>
        <v>0</v>
      </c>
      <c r="AX299" s="35">
        <f t="shared" si="228"/>
        <v>0</v>
      </c>
      <c r="AY299" s="35">
        <f t="shared" si="228"/>
        <v>0</v>
      </c>
      <c r="BA299" s="35">
        <f t="shared" si="229"/>
        <v>0</v>
      </c>
      <c r="BB299" s="35">
        <f t="shared" si="229"/>
        <v>0</v>
      </c>
      <c r="BC299" s="35">
        <f t="shared" si="229"/>
        <v>0</v>
      </c>
      <c r="BD299" s="35">
        <f t="shared" si="229"/>
        <v>0</v>
      </c>
      <c r="BE299" s="35">
        <f t="shared" si="229"/>
        <v>0</v>
      </c>
      <c r="BF299" s="35">
        <f t="shared" si="229"/>
        <v>0</v>
      </c>
      <c r="BH299" s="47">
        <f t="shared" si="226"/>
        <v>0</v>
      </c>
      <c r="BI299" s="6"/>
    </row>
    <row r="300" ht="15" spans="1:61">
      <c r="A300" s="45" t="s">
        <v>11058</v>
      </c>
      <c r="B300" s="33">
        <f t="shared" si="194"/>
        <v>0</v>
      </c>
      <c r="C300" s="41" t="s">
        <v>11059</v>
      </c>
      <c r="D300" s="96">
        <f t="shared" si="195"/>
        <v>0</v>
      </c>
      <c r="E300" s="35">
        <f t="shared" si="196"/>
        <v>0</v>
      </c>
      <c r="F300" s="46">
        <f t="shared" si="197"/>
        <v>0</v>
      </c>
      <c r="G300" s="107">
        <f t="shared" si="198"/>
        <v>0</v>
      </c>
      <c r="H300" s="97">
        <f t="shared" si="221"/>
        <v>0</v>
      </c>
      <c r="I300" s="97">
        <f t="shared" si="222"/>
        <v>0</v>
      </c>
      <c r="J300" s="97">
        <f t="shared" si="223"/>
        <v>0</v>
      </c>
      <c r="K300" s="38">
        <v>0</v>
      </c>
      <c r="L300" s="35">
        <f t="shared" si="215"/>
        <v>0</v>
      </c>
      <c r="M300" s="35">
        <f t="shared" si="215"/>
        <v>0</v>
      </c>
      <c r="N300" s="97">
        <f t="shared" si="224"/>
        <v>0</v>
      </c>
      <c r="O300" s="35">
        <f t="shared" si="216"/>
        <v>0</v>
      </c>
      <c r="P300" s="35">
        <f t="shared" si="216"/>
        <v>0</v>
      </c>
      <c r="Q300" s="35">
        <f t="shared" si="216"/>
        <v>0</v>
      </c>
      <c r="R300" s="96">
        <f t="shared" si="199"/>
        <v>0</v>
      </c>
      <c r="S300" s="35">
        <f t="shared" si="203"/>
        <v>0</v>
      </c>
      <c r="T300" s="28">
        <f t="shared" si="200"/>
        <v>0</v>
      </c>
      <c r="U300" s="28">
        <f t="shared" si="201"/>
        <v>0</v>
      </c>
      <c r="V300" s="51">
        <v>0</v>
      </c>
      <c r="W300" s="51">
        <v>0</v>
      </c>
      <c r="X300" s="51">
        <v>0</v>
      </c>
      <c r="Y300" s="44">
        <f t="shared" si="225"/>
        <v>0</v>
      </c>
      <c r="Z300" s="35">
        <f t="shared" si="202"/>
        <v>0</v>
      </c>
      <c r="AA300" s="35">
        <f t="shared" si="204"/>
        <v>0</v>
      </c>
      <c r="AB300" s="42">
        <v>0</v>
      </c>
      <c r="AC300" s="35">
        <f t="shared" si="205"/>
        <v>0</v>
      </c>
      <c r="AD300" s="35">
        <f t="shared" si="217"/>
        <v>0</v>
      </c>
      <c r="AE300" s="35">
        <f t="shared" si="217"/>
        <v>0</v>
      </c>
      <c r="AF300" s="35">
        <f t="shared" si="217"/>
        <v>0</v>
      </c>
      <c r="AH300" s="35">
        <f t="shared" si="227"/>
        <v>0</v>
      </c>
      <c r="AI300" s="35">
        <f t="shared" si="227"/>
        <v>0</v>
      </c>
      <c r="AJ300" s="35">
        <f t="shared" si="227"/>
        <v>0</v>
      </c>
      <c r="AK300" s="35">
        <f t="shared" si="227"/>
        <v>0</v>
      </c>
      <c r="AL300" s="35">
        <f t="shared" si="227"/>
        <v>0</v>
      </c>
      <c r="AM300" s="35">
        <f t="shared" si="227"/>
        <v>0</v>
      </c>
      <c r="AN300" s="35">
        <f t="shared" si="227"/>
        <v>0</v>
      </c>
      <c r="AO300" s="35">
        <f t="shared" si="227"/>
        <v>0</v>
      </c>
      <c r="AP300" s="35">
        <f t="shared" si="227"/>
        <v>0</v>
      </c>
      <c r="AQ300" s="35">
        <f t="shared" si="227"/>
        <v>0</v>
      </c>
      <c r="AR300" s="35">
        <f t="shared" si="228"/>
        <v>0</v>
      </c>
      <c r="AS300" s="35">
        <f t="shared" si="228"/>
        <v>0</v>
      </c>
      <c r="AT300" s="35">
        <f t="shared" si="228"/>
        <v>0</v>
      </c>
      <c r="AU300" s="35">
        <f t="shared" si="228"/>
        <v>0</v>
      </c>
      <c r="AV300" s="35">
        <f t="shared" si="228"/>
        <v>0</v>
      </c>
      <c r="AW300" s="35">
        <f t="shared" si="228"/>
        <v>0</v>
      </c>
      <c r="AX300" s="35">
        <f t="shared" si="228"/>
        <v>0</v>
      </c>
      <c r="AY300" s="35">
        <f t="shared" si="228"/>
        <v>0</v>
      </c>
      <c r="BA300" s="35">
        <f t="shared" si="229"/>
        <v>0</v>
      </c>
      <c r="BB300" s="35">
        <f t="shared" si="229"/>
        <v>0</v>
      </c>
      <c r="BC300" s="35">
        <f t="shared" si="229"/>
        <v>0</v>
      </c>
      <c r="BD300" s="35">
        <f t="shared" si="229"/>
        <v>0</v>
      </c>
      <c r="BE300" s="35">
        <f t="shared" si="229"/>
        <v>0</v>
      </c>
      <c r="BF300" s="35">
        <f t="shared" si="229"/>
        <v>0</v>
      </c>
      <c r="BH300" s="47">
        <f t="shared" si="226"/>
        <v>0</v>
      </c>
      <c r="BI300" s="18"/>
    </row>
    <row r="301" ht="15" spans="1:61">
      <c r="A301" s="45" t="s">
        <v>11060</v>
      </c>
      <c r="B301" s="33">
        <f t="shared" si="194"/>
        <v>0</v>
      </c>
      <c r="C301" s="41" t="s">
        <v>11061</v>
      </c>
      <c r="D301" s="96">
        <f t="shared" si="195"/>
        <v>0</v>
      </c>
      <c r="E301" s="35">
        <f t="shared" si="196"/>
        <v>0</v>
      </c>
      <c r="F301" s="46">
        <f t="shared" si="197"/>
        <v>0</v>
      </c>
      <c r="G301" s="107">
        <f t="shared" si="198"/>
        <v>0</v>
      </c>
      <c r="H301" s="97">
        <f t="shared" si="221"/>
        <v>0</v>
      </c>
      <c r="I301" s="97">
        <f t="shared" si="222"/>
        <v>0</v>
      </c>
      <c r="J301" s="97">
        <f t="shared" si="223"/>
        <v>0</v>
      </c>
      <c r="K301" s="42">
        <v>0</v>
      </c>
      <c r="L301" s="35">
        <f t="shared" si="215"/>
        <v>0</v>
      </c>
      <c r="M301" s="35">
        <f t="shared" si="215"/>
        <v>0</v>
      </c>
      <c r="N301" s="97">
        <f t="shared" si="224"/>
        <v>0</v>
      </c>
      <c r="O301" s="35">
        <f t="shared" si="216"/>
        <v>0</v>
      </c>
      <c r="P301" s="35">
        <f t="shared" si="216"/>
        <v>0</v>
      </c>
      <c r="Q301" s="35">
        <f t="shared" si="216"/>
        <v>0</v>
      </c>
      <c r="R301" s="96">
        <f t="shared" si="199"/>
        <v>0</v>
      </c>
      <c r="S301" s="35">
        <f t="shared" si="203"/>
        <v>0</v>
      </c>
      <c r="T301" s="28">
        <f t="shared" si="200"/>
        <v>0</v>
      </c>
      <c r="U301" s="28">
        <f t="shared" si="201"/>
        <v>0</v>
      </c>
      <c r="V301" s="51">
        <v>0</v>
      </c>
      <c r="W301" s="51">
        <v>0</v>
      </c>
      <c r="X301" s="51">
        <v>0</v>
      </c>
      <c r="Y301" s="44">
        <f t="shared" si="225"/>
        <v>0</v>
      </c>
      <c r="Z301" s="35">
        <f t="shared" si="202"/>
        <v>0</v>
      </c>
      <c r="AA301" s="35">
        <f t="shared" si="204"/>
        <v>0</v>
      </c>
      <c r="AB301" s="42">
        <v>0</v>
      </c>
      <c r="AC301" s="35">
        <f t="shared" si="205"/>
        <v>0</v>
      </c>
      <c r="AD301" s="35">
        <f t="shared" si="217"/>
        <v>0</v>
      </c>
      <c r="AE301" s="35">
        <f t="shared" si="217"/>
        <v>0</v>
      </c>
      <c r="AF301" s="35">
        <f t="shared" si="217"/>
        <v>0</v>
      </c>
      <c r="AH301" s="35">
        <f t="shared" si="227"/>
        <v>0</v>
      </c>
      <c r="AI301" s="35">
        <f t="shared" si="227"/>
        <v>0</v>
      </c>
      <c r="AJ301" s="35">
        <f t="shared" si="227"/>
        <v>0</v>
      </c>
      <c r="AK301" s="35">
        <f t="shared" si="227"/>
        <v>0</v>
      </c>
      <c r="AL301" s="35">
        <f t="shared" si="227"/>
        <v>0</v>
      </c>
      <c r="AM301" s="35">
        <f t="shared" si="227"/>
        <v>0</v>
      </c>
      <c r="AN301" s="35">
        <f t="shared" si="227"/>
        <v>0</v>
      </c>
      <c r="AO301" s="35">
        <f t="shared" si="227"/>
        <v>0</v>
      </c>
      <c r="AP301" s="35">
        <f t="shared" si="227"/>
        <v>0</v>
      </c>
      <c r="AQ301" s="35">
        <f t="shared" si="227"/>
        <v>0</v>
      </c>
      <c r="AR301" s="35">
        <f t="shared" si="228"/>
        <v>0</v>
      </c>
      <c r="AS301" s="35">
        <f t="shared" si="228"/>
        <v>0</v>
      </c>
      <c r="AT301" s="35">
        <f t="shared" si="228"/>
        <v>0</v>
      </c>
      <c r="AU301" s="35">
        <f t="shared" si="228"/>
        <v>0</v>
      </c>
      <c r="AV301" s="35">
        <f t="shared" si="228"/>
        <v>0</v>
      </c>
      <c r="AW301" s="35">
        <f t="shared" si="228"/>
        <v>0</v>
      </c>
      <c r="AX301" s="35">
        <f t="shared" si="228"/>
        <v>0</v>
      </c>
      <c r="AY301" s="35">
        <f t="shared" si="228"/>
        <v>0</v>
      </c>
      <c r="BA301" s="35">
        <f t="shared" si="229"/>
        <v>0</v>
      </c>
      <c r="BB301" s="35">
        <f t="shared" si="229"/>
        <v>0</v>
      </c>
      <c r="BC301" s="35">
        <f t="shared" si="229"/>
        <v>0</v>
      </c>
      <c r="BD301" s="35">
        <f t="shared" si="229"/>
        <v>0</v>
      </c>
      <c r="BE301" s="35">
        <f t="shared" si="229"/>
        <v>0</v>
      </c>
      <c r="BF301" s="35">
        <f t="shared" si="229"/>
        <v>0</v>
      </c>
      <c r="BH301" s="47">
        <f t="shared" si="226"/>
        <v>0</v>
      </c>
      <c r="BI301" s="18"/>
    </row>
    <row r="302" ht="15" spans="1:61">
      <c r="A302" s="45" t="s">
        <v>11062</v>
      </c>
      <c r="B302" s="33">
        <f t="shared" si="194"/>
        <v>0</v>
      </c>
      <c r="C302" s="41" t="s">
        <v>11063</v>
      </c>
      <c r="D302" s="96">
        <f t="shared" si="195"/>
        <v>0</v>
      </c>
      <c r="E302" s="35">
        <f t="shared" si="196"/>
        <v>0</v>
      </c>
      <c r="F302" s="46">
        <f t="shared" si="197"/>
        <v>0</v>
      </c>
      <c r="G302" s="107">
        <f t="shared" si="198"/>
        <v>0</v>
      </c>
      <c r="H302" s="97">
        <f t="shared" si="221"/>
        <v>0</v>
      </c>
      <c r="I302" s="97">
        <f t="shared" si="222"/>
        <v>0</v>
      </c>
      <c r="J302" s="97">
        <f t="shared" si="223"/>
        <v>0</v>
      </c>
      <c r="K302" s="42">
        <v>0</v>
      </c>
      <c r="L302" s="35">
        <f t="shared" si="215"/>
        <v>0</v>
      </c>
      <c r="M302" s="35">
        <f t="shared" si="215"/>
        <v>0</v>
      </c>
      <c r="N302" s="97">
        <f t="shared" si="224"/>
        <v>0</v>
      </c>
      <c r="O302" s="35">
        <f t="shared" si="216"/>
        <v>0</v>
      </c>
      <c r="P302" s="35">
        <f t="shared" si="216"/>
        <v>0</v>
      </c>
      <c r="Q302" s="35">
        <f t="shared" si="216"/>
        <v>0</v>
      </c>
      <c r="R302" s="96">
        <f t="shared" si="199"/>
        <v>0</v>
      </c>
      <c r="S302" s="35">
        <f t="shared" si="203"/>
        <v>0</v>
      </c>
      <c r="T302" s="28">
        <f t="shared" si="200"/>
        <v>0</v>
      </c>
      <c r="U302" s="28">
        <f t="shared" si="201"/>
        <v>0</v>
      </c>
      <c r="V302" s="51">
        <v>0</v>
      </c>
      <c r="W302" s="51">
        <v>0</v>
      </c>
      <c r="X302" s="51">
        <v>0</v>
      </c>
      <c r="Y302" s="44">
        <f t="shared" si="225"/>
        <v>0</v>
      </c>
      <c r="Z302" s="35">
        <f t="shared" si="202"/>
        <v>0</v>
      </c>
      <c r="AA302" s="35">
        <f t="shared" si="204"/>
        <v>0</v>
      </c>
      <c r="AB302" s="42">
        <v>0</v>
      </c>
      <c r="AC302" s="35">
        <f t="shared" si="205"/>
        <v>0</v>
      </c>
      <c r="AD302" s="35">
        <f t="shared" si="217"/>
        <v>0</v>
      </c>
      <c r="AE302" s="35">
        <f t="shared" si="217"/>
        <v>0</v>
      </c>
      <c r="AF302" s="35">
        <f t="shared" si="217"/>
        <v>0</v>
      </c>
      <c r="AH302" s="35">
        <f t="shared" si="227"/>
        <v>0</v>
      </c>
      <c r="AI302" s="35">
        <f t="shared" si="227"/>
        <v>0</v>
      </c>
      <c r="AJ302" s="35">
        <f t="shared" si="227"/>
        <v>0</v>
      </c>
      <c r="AK302" s="35">
        <f t="shared" si="227"/>
        <v>0</v>
      </c>
      <c r="AL302" s="35">
        <f t="shared" si="227"/>
        <v>0</v>
      </c>
      <c r="AM302" s="35">
        <f t="shared" si="227"/>
        <v>0</v>
      </c>
      <c r="AN302" s="35">
        <f t="shared" si="227"/>
        <v>0</v>
      </c>
      <c r="AO302" s="35">
        <f t="shared" si="227"/>
        <v>0</v>
      </c>
      <c r="AP302" s="35">
        <f t="shared" si="227"/>
        <v>0</v>
      </c>
      <c r="AQ302" s="35">
        <f t="shared" si="227"/>
        <v>0</v>
      </c>
      <c r="AR302" s="35">
        <f t="shared" si="228"/>
        <v>0</v>
      </c>
      <c r="AS302" s="35">
        <f t="shared" si="228"/>
        <v>0</v>
      </c>
      <c r="AT302" s="35">
        <f t="shared" si="228"/>
        <v>0</v>
      </c>
      <c r="AU302" s="35">
        <f t="shared" si="228"/>
        <v>0</v>
      </c>
      <c r="AV302" s="35">
        <f t="shared" si="228"/>
        <v>0</v>
      </c>
      <c r="AW302" s="35">
        <f t="shared" si="228"/>
        <v>0</v>
      </c>
      <c r="AX302" s="35">
        <f t="shared" si="228"/>
        <v>0</v>
      </c>
      <c r="AY302" s="35">
        <f t="shared" si="228"/>
        <v>0</v>
      </c>
      <c r="BA302" s="35">
        <f t="shared" si="229"/>
        <v>0</v>
      </c>
      <c r="BB302" s="35">
        <f t="shared" si="229"/>
        <v>0</v>
      </c>
      <c r="BC302" s="35">
        <f t="shared" si="229"/>
        <v>0</v>
      </c>
      <c r="BD302" s="35">
        <f t="shared" si="229"/>
        <v>0</v>
      </c>
      <c r="BE302" s="35">
        <f t="shared" si="229"/>
        <v>0</v>
      </c>
      <c r="BF302" s="35">
        <f t="shared" si="229"/>
        <v>0</v>
      </c>
      <c r="BH302" s="47">
        <f t="shared" si="226"/>
        <v>0</v>
      </c>
      <c r="BI302" s="6"/>
    </row>
    <row r="303" ht="15" spans="1:61">
      <c r="A303" s="45" t="s">
        <v>11064</v>
      </c>
      <c r="B303" s="33">
        <f t="shared" si="194"/>
        <v>0</v>
      </c>
      <c r="C303" s="41" t="s">
        <v>11065</v>
      </c>
      <c r="D303" s="96">
        <f t="shared" si="195"/>
        <v>0</v>
      </c>
      <c r="E303" s="35">
        <f t="shared" si="196"/>
        <v>0</v>
      </c>
      <c r="F303" s="46">
        <f t="shared" si="197"/>
        <v>0</v>
      </c>
      <c r="G303" s="107">
        <f t="shared" si="198"/>
        <v>0</v>
      </c>
      <c r="H303" s="97">
        <f t="shared" si="221"/>
        <v>0</v>
      </c>
      <c r="I303" s="97">
        <f t="shared" si="222"/>
        <v>0</v>
      </c>
      <c r="J303" s="97">
        <f t="shared" si="223"/>
        <v>0</v>
      </c>
      <c r="K303" s="42">
        <v>0</v>
      </c>
      <c r="L303" s="35">
        <f t="shared" si="215"/>
        <v>0</v>
      </c>
      <c r="M303" s="35">
        <f t="shared" si="215"/>
        <v>0</v>
      </c>
      <c r="N303" s="97">
        <f t="shared" si="224"/>
        <v>0</v>
      </c>
      <c r="O303" s="35">
        <f t="shared" si="216"/>
        <v>0</v>
      </c>
      <c r="P303" s="35">
        <f t="shared" si="216"/>
        <v>0</v>
      </c>
      <c r="Q303" s="35">
        <f t="shared" si="216"/>
        <v>0</v>
      </c>
      <c r="R303" s="96">
        <f t="shared" si="199"/>
        <v>0</v>
      </c>
      <c r="S303" s="35">
        <f t="shared" si="203"/>
        <v>0</v>
      </c>
      <c r="T303" s="28">
        <f t="shared" si="200"/>
        <v>0</v>
      </c>
      <c r="U303" s="28">
        <f t="shared" si="201"/>
        <v>0</v>
      </c>
      <c r="V303" s="51">
        <v>0</v>
      </c>
      <c r="W303" s="51">
        <v>0</v>
      </c>
      <c r="X303" s="51">
        <v>0</v>
      </c>
      <c r="Y303" s="44">
        <f t="shared" si="225"/>
        <v>0</v>
      </c>
      <c r="Z303" s="35">
        <f t="shared" si="202"/>
        <v>0</v>
      </c>
      <c r="AA303" s="35">
        <f t="shared" si="204"/>
        <v>0</v>
      </c>
      <c r="AB303" s="42">
        <v>0</v>
      </c>
      <c r="AC303" s="35">
        <f t="shared" si="205"/>
        <v>0</v>
      </c>
      <c r="AD303" s="35">
        <f t="shared" si="217"/>
        <v>0</v>
      </c>
      <c r="AE303" s="35">
        <f t="shared" si="217"/>
        <v>0</v>
      </c>
      <c r="AF303" s="35">
        <f t="shared" si="217"/>
        <v>0</v>
      </c>
      <c r="AH303" s="35">
        <f t="shared" si="227"/>
        <v>0</v>
      </c>
      <c r="AI303" s="35">
        <f t="shared" si="227"/>
        <v>0</v>
      </c>
      <c r="AJ303" s="35">
        <f t="shared" si="227"/>
        <v>0</v>
      </c>
      <c r="AK303" s="35">
        <f t="shared" si="227"/>
        <v>0</v>
      </c>
      <c r="AL303" s="35">
        <f t="shared" si="227"/>
        <v>0</v>
      </c>
      <c r="AM303" s="35">
        <f t="shared" si="227"/>
        <v>0</v>
      </c>
      <c r="AN303" s="35">
        <f t="shared" si="227"/>
        <v>0</v>
      </c>
      <c r="AO303" s="35">
        <f t="shared" si="227"/>
        <v>0</v>
      </c>
      <c r="AP303" s="35">
        <f t="shared" si="227"/>
        <v>0</v>
      </c>
      <c r="AQ303" s="35">
        <f t="shared" si="227"/>
        <v>0</v>
      </c>
      <c r="AR303" s="35">
        <f t="shared" si="228"/>
        <v>0</v>
      </c>
      <c r="AS303" s="35">
        <f t="shared" si="228"/>
        <v>0</v>
      </c>
      <c r="AT303" s="35">
        <f t="shared" si="228"/>
        <v>0</v>
      </c>
      <c r="AU303" s="35">
        <f t="shared" si="228"/>
        <v>0</v>
      </c>
      <c r="AV303" s="35">
        <f t="shared" si="228"/>
        <v>0</v>
      </c>
      <c r="AW303" s="35">
        <f t="shared" si="228"/>
        <v>0</v>
      </c>
      <c r="AX303" s="35">
        <f t="shared" si="228"/>
        <v>0</v>
      </c>
      <c r="AY303" s="35">
        <f t="shared" si="228"/>
        <v>0</v>
      </c>
      <c r="BA303" s="35">
        <f t="shared" si="229"/>
        <v>0</v>
      </c>
      <c r="BB303" s="35">
        <f t="shared" si="229"/>
        <v>0</v>
      </c>
      <c r="BC303" s="35">
        <f t="shared" si="229"/>
        <v>0</v>
      </c>
      <c r="BD303" s="35">
        <f t="shared" si="229"/>
        <v>0</v>
      </c>
      <c r="BE303" s="35">
        <f t="shared" si="229"/>
        <v>0</v>
      </c>
      <c r="BF303" s="35">
        <f t="shared" si="229"/>
        <v>0</v>
      </c>
      <c r="BH303" s="47">
        <f t="shared" si="226"/>
        <v>0</v>
      </c>
      <c r="BI303" s="6"/>
    </row>
    <row r="304" ht="15" spans="1:61">
      <c r="A304" s="45" t="s">
        <v>11066</v>
      </c>
      <c r="B304" s="33">
        <f t="shared" si="194"/>
        <v>0</v>
      </c>
      <c r="C304" s="41" t="s">
        <v>11067</v>
      </c>
      <c r="D304" s="96">
        <f t="shared" si="195"/>
        <v>0</v>
      </c>
      <c r="E304" s="35">
        <f t="shared" si="196"/>
        <v>0</v>
      </c>
      <c r="F304" s="46">
        <f t="shared" si="197"/>
        <v>0</v>
      </c>
      <c r="G304" s="107">
        <f t="shared" si="198"/>
        <v>0</v>
      </c>
      <c r="H304" s="97">
        <f t="shared" si="221"/>
        <v>0</v>
      </c>
      <c r="I304" s="97">
        <f t="shared" si="222"/>
        <v>0</v>
      </c>
      <c r="J304" s="97">
        <f t="shared" si="223"/>
        <v>0</v>
      </c>
      <c r="K304" s="42">
        <v>0</v>
      </c>
      <c r="L304" s="35">
        <f t="shared" si="215"/>
        <v>0</v>
      </c>
      <c r="M304" s="35">
        <f t="shared" si="215"/>
        <v>0</v>
      </c>
      <c r="N304" s="97">
        <f t="shared" si="224"/>
        <v>0</v>
      </c>
      <c r="O304" s="35">
        <f t="shared" si="216"/>
        <v>0</v>
      </c>
      <c r="P304" s="35">
        <f t="shared" si="216"/>
        <v>0</v>
      </c>
      <c r="Q304" s="35">
        <f t="shared" si="216"/>
        <v>0</v>
      </c>
      <c r="R304" s="96">
        <f t="shared" si="199"/>
        <v>0</v>
      </c>
      <c r="S304" s="35">
        <f t="shared" si="203"/>
        <v>0</v>
      </c>
      <c r="T304" s="28">
        <f t="shared" si="200"/>
        <v>0</v>
      </c>
      <c r="U304" s="28">
        <f t="shared" si="201"/>
        <v>0</v>
      </c>
      <c r="V304" s="51">
        <v>0</v>
      </c>
      <c r="W304" s="51">
        <v>0</v>
      </c>
      <c r="X304" s="51">
        <v>0</v>
      </c>
      <c r="Y304" s="44">
        <f t="shared" si="225"/>
        <v>0</v>
      </c>
      <c r="Z304" s="35">
        <f t="shared" si="202"/>
        <v>0</v>
      </c>
      <c r="AA304" s="35">
        <f t="shared" si="204"/>
        <v>0</v>
      </c>
      <c r="AB304" s="42">
        <v>0</v>
      </c>
      <c r="AC304" s="35">
        <f t="shared" si="205"/>
        <v>0</v>
      </c>
      <c r="AD304" s="35">
        <f t="shared" si="217"/>
        <v>0</v>
      </c>
      <c r="AE304" s="35">
        <f t="shared" si="217"/>
        <v>0</v>
      </c>
      <c r="AF304" s="35">
        <f t="shared" si="217"/>
        <v>0</v>
      </c>
      <c r="AH304" s="35">
        <f t="shared" si="227"/>
        <v>0</v>
      </c>
      <c r="AI304" s="35">
        <f t="shared" si="227"/>
        <v>0</v>
      </c>
      <c r="AJ304" s="35">
        <f t="shared" si="227"/>
        <v>0</v>
      </c>
      <c r="AK304" s="35">
        <f t="shared" si="227"/>
        <v>0</v>
      </c>
      <c r="AL304" s="35">
        <f t="shared" si="227"/>
        <v>0</v>
      </c>
      <c r="AM304" s="35">
        <f t="shared" si="227"/>
        <v>0</v>
      </c>
      <c r="AN304" s="35">
        <f t="shared" si="227"/>
        <v>0</v>
      </c>
      <c r="AO304" s="35">
        <f t="shared" si="227"/>
        <v>0</v>
      </c>
      <c r="AP304" s="35">
        <f t="shared" si="227"/>
        <v>0</v>
      </c>
      <c r="AQ304" s="35">
        <f t="shared" si="227"/>
        <v>0</v>
      </c>
      <c r="AR304" s="35">
        <f t="shared" si="228"/>
        <v>0</v>
      </c>
      <c r="AS304" s="35">
        <f t="shared" si="228"/>
        <v>0</v>
      </c>
      <c r="AT304" s="35">
        <f t="shared" si="228"/>
        <v>0</v>
      </c>
      <c r="AU304" s="35">
        <f t="shared" si="228"/>
        <v>0</v>
      </c>
      <c r="AV304" s="35">
        <f t="shared" si="228"/>
        <v>0</v>
      </c>
      <c r="AW304" s="35">
        <f t="shared" si="228"/>
        <v>0</v>
      </c>
      <c r="AX304" s="35">
        <f t="shared" si="228"/>
        <v>0</v>
      </c>
      <c r="AY304" s="35">
        <f t="shared" si="228"/>
        <v>0</v>
      </c>
      <c r="BA304" s="35">
        <f t="shared" si="229"/>
        <v>0</v>
      </c>
      <c r="BB304" s="35">
        <f t="shared" si="229"/>
        <v>0</v>
      </c>
      <c r="BC304" s="35">
        <f t="shared" si="229"/>
        <v>0</v>
      </c>
      <c r="BD304" s="35">
        <f t="shared" si="229"/>
        <v>0</v>
      </c>
      <c r="BE304" s="35">
        <f t="shared" si="229"/>
        <v>0</v>
      </c>
      <c r="BF304" s="35">
        <f t="shared" si="229"/>
        <v>0</v>
      </c>
      <c r="BH304" s="47">
        <f t="shared" si="226"/>
        <v>0</v>
      </c>
      <c r="BI304" s="18"/>
    </row>
    <row r="305" ht="15" spans="1:61">
      <c r="A305" s="45" t="s">
        <v>11068</v>
      </c>
      <c r="B305" s="33">
        <f t="shared" si="194"/>
        <v>0</v>
      </c>
      <c r="C305" s="41" t="s">
        <v>11069</v>
      </c>
      <c r="D305" s="96">
        <f t="shared" si="195"/>
        <v>0</v>
      </c>
      <c r="E305" s="35">
        <f t="shared" si="196"/>
        <v>0</v>
      </c>
      <c r="F305" s="46">
        <f t="shared" si="197"/>
        <v>0</v>
      </c>
      <c r="G305" s="107">
        <f t="shared" si="198"/>
        <v>0</v>
      </c>
      <c r="H305" s="97">
        <f t="shared" si="221"/>
        <v>0</v>
      </c>
      <c r="I305" s="97">
        <f t="shared" si="222"/>
        <v>0</v>
      </c>
      <c r="J305" s="97">
        <f t="shared" si="223"/>
        <v>0</v>
      </c>
      <c r="K305" s="42">
        <v>0</v>
      </c>
      <c r="L305" s="35">
        <f t="shared" si="215"/>
        <v>0</v>
      </c>
      <c r="M305" s="35">
        <f t="shared" si="215"/>
        <v>0</v>
      </c>
      <c r="N305" s="97">
        <f t="shared" si="224"/>
        <v>0</v>
      </c>
      <c r="O305" s="35">
        <f t="shared" si="216"/>
        <v>0</v>
      </c>
      <c r="P305" s="35">
        <f t="shared" si="216"/>
        <v>0</v>
      </c>
      <c r="Q305" s="35">
        <f t="shared" si="216"/>
        <v>0</v>
      </c>
      <c r="R305" s="96">
        <f t="shared" si="199"/>
        <v>0</v>
      </c>
      <c r="S305" s="35">
        <f t="shared" si="203"/>
        <v>0</v>
      </c>
      <c r="T305" s="28">
        <f t="shared" si="200"/>
        <v>0</v>
      </c>
      <c r="U305" s="28">
        <f t="shared" si="201"/>
        <v>0</v>
      </c>
      <c r="V305" s="51">
        <v>0</v>
      </c>
      <c r="W305" s="51">
        <v>0</v>
      </c>
      <c r="X305" s="51">
        <v>0</v>
      </c>
      <c r="Y305" s="44">
        <f t="shared" si="225"/>
        <v>0</v>
      </c>
      <c r="Z305" s="35">
        <f t="shared" si="202"/>
        <v>0</v>
      </c>
      <c r="AA305" s="35">
        <f t="shared" si="204"/>
        <v>0</v>
      </c>
      <c r="AB305" s="42">
        <v>0</v>
      </c>
      <c r="AC305" s="35">
        <f t="shared" si="205"/>
        <v>0</v>
      </c>
      <c r="AD305" s="35">
        <f t="shared" si="217"/>
        <v>0</v>
      </c>
      <c r="AE305" s="35">
        <f t="shared" si="217"/>
        <v>0</v>
      </c>
      <c r="AF305" s="35">
        <f t="shared" si="217"/>
        <v>0</v>
      </c>
      <c r="AH305" s="35">
        <f t="shared" si="227"/>
        <v>0</v>
      </c>
      <c r="AI305" s="35">
        <f t="shared" si="227"/>
        <v>0</v>
      </c>
      <c r="AJ305" s="35">
        <f t="shared" si="227"/>
        <v>0</v>
      </c>
      <c r="AK305" s="35">
        <f t="shared" si="227"/>
        <v>0</v>
      </c>
      <c r="AL305" s="35">
        <f t="shared" si="227"/>
        <v>0</v>
      </c>
      <c r="AM305" s="35">
        <f t="shared" si="227"/>
        <v>0</v>
      </c>
      <c r="AN305" s="35">
        <f t="shared" si="227"/>
        <v>0</v>
      </c>
      <c r="AO305" s="35">
        <f t="shared" si="227"/>
        <v>0</v>
      </c>
      <c r="AP305" s="35">
        <f t="shared" si="227"/>
        <v>0</v>
      </c>
      <c r="AQ305" s="35">
        <f t="shared" si="227"/>
        <v>0</v>
      </c>
      <c r="AR305" s="35">
        <f t="shared" si="228"/>
        <v>0</v>
      </c>
      <c r="AS305" s="35">
        <f t="shared" si="228"/>
        <v>0</v>
      </c>
      <c r="AT305" s="35">
        <f t="shared" si="228"/>
        <v>0</v>
      </c>
      <c r="AU305" s="35">
        <f t="shared" si="228"/>
        <v>0</v>
      </c>
      <c r="AV305" s="35">
        <f t="shared" si="228"/>
        <v>0</v>
      </c>
      <c r="AW305" s="35">
        <f t="shared" si="228"/>
        <v>0</v>
      </c>
      <c r="AX305" s="35">
        <f t="shared" si="228"/>
        <v>0</v>
      </c>
      <c r="AY305" s="35">
        <f t="shared" si="228"/>
        <v>0</v>
      </c>
      <c r="BA305" s="35">
        <f t="shared" si="229"/>
        <v>0</v>
      </c>
      <c r="BB305" s="35">
        <f t="shared" si="229"/>
        <v>0</v>
      </c>
      <c r="BC305" s="35">
        <f t="shared" si="229"/>
        <v>0</v>
      </c>
      <c r="BD305" s="35">
        <f t="shared" si="229"/>
        <v>0</v>
      </c>
      <c r="BE305" s="35">
        <f t="shared" si="229"/>
        <v>0</v>
      </c>
      <c r="BF305" s="35">
        <f t="shared" si="229"/>
        <v>0</v>
      </c>
      <c r="BH305" s="47">
        <f t="shared" si="226"/>
        <v>0</v>
      </c>
      <c r="BI305" s="18"/>
    </row>
    <row r="306" ht="15" spans="1:61">
      <c r="A306" s="45" t="s">
        <v>11070</v>
      </c>
      <c r="B306" s="33">
        <f t="shared" si="194"/>
        <v>0</v>
      </c>
      <c r="C306" s="41" t="s">
        <v>11071</v>
      </c>
      <c r="D306" s="96">
        <f t="shared" si="195"/>
        <v>0</v>
      </c>
      <c r="E306" s="35">
        <f t="shared" si="196"/>
        <v>0</v>
      </c>
      <c r="F306" s="46">
        <f t="shared" si="197"/>
        <v>0</v>
      </c>
      <c r="G306" s="107">
        <f t="shared" si="198"/>
        <v>0</v>
      </c>
      <c r="H306" s="97">
        <f t="shared" si="221"/>
        <v>0</v>
      </c>
      <c r="I306" s="97">
        <f t="shared" si="222"/>
        <v>0</v>
      </c>
      <c r="J306" s="97">
        <f t="shared" si="223"/>
        <v>0</v>
      </c>
      <c r="K306" s="42">
        <v>0</v>
      </c>
      <c r="L306" s="35">
        <f t="shared" si="215"/>
        <v>0</v>
      </c>
      <c r="M306" s="35">
        <f t="shared" si="215"/>
        <v>0</v>
      </c>
      <c r="N306" s="97">
        <f t="shared" si="224"/>
        <v>0</v>
      </c>
      <c r="O306" s="35">
        <f t="shared" si="216"/>
        <v>0</v>
      </c>
      <c r="P306" s="35">
        <f t="shared" si="216"/>
        <v>0</v>
      </c>
      <c r="Q306" s="35">
        <f t="shared" si="216"/>
        <v>0</v>
      </c>
      <c r="R306" s="96">
        <f t="shared" si="199"/>
        <v>0</v>
      </c>
      <c r="S306" s="35">
        <f t="shared" si="203"/>
        <v>0</v>
      </c>
      <c r="T306" s="28">
        <f t="shared" si="200"/>
        <v>0</v>
      </c>
      <c r="U306" s="28">
        <f t="shared" si="201"/>
        <v>0</v>
      </c>
      <c r="V306" s="51">
        <v>0</v>
      </c>
      <c r="W306" s="51">
        <v>0</v>
      </c>
      <c r="X306" s="51">
        <v>0</v>
      </c>
      <c r="Y306" s="44">
        <f t="shared" si="225"/>
        <v>0</v>
      </c>
      <c r="Z306" s="35">
        <f t="shared" si="202"/>
        <v>0</v>
      </c>
      <c r="AA306" s="35">
        <f t="shared" si="204"/>
        <v>0</v>
      </c>
      <c r="AB306" s="42">
        <v>0</v>
      </c>
      <c r="AC306" s="35">
        <f t="shared" si="205"/>
        <v>0</v>
      </c>
      <c r="AD306" s="35">
        <f t="shared" si="217"/>
        <v>0</v>
      </c>
      <c r="AE306" s="35">
        <f t="shared" si="217"/>
        <v>0</v>
      </c>
      <c r="AF306" s="35">
        <f t="shared" si="217"/>
        <v>0</v>
      </c>
      <c r="AH306" s="35">
        <f t="shared" si="227"/>
        <v>0</v>
      </c>
      <c r="AI306" s="35">
        <f t="shared" si="227"/>
        <v>0</v>
      </c>
      <c r="AJ306" s="35">
        <f t="shared" si="227"/>
        <v>0</v>
      </c>
      <c r="AK306" s="35">
        <f t="shared" si="227"/>
        <v>0</v>
      </c>
      <c r="AL306" s="35">
        <f t="shared" si="227"/>
        <v>0</v>
      </c>
      <c r="AM306" s="35">
        <f t="shared" si="227"/>
        <v>0</v>
      </c>
      <c r="AN306" s="35">
        <f t="shared" si="227"/>
        <v>0</v>
      </c>
      <c r="AO306" s="35">
        <f t="shared" si="227"/>
        <v>0</v>
      </c>
      <c r="AP306" s="35">
        <f t="shared" si="227"/>
        <v>0</v>
      </c>
      <c r="AQ306" s="35">
        <f t="shared" si="227"/>
        <v>0</v>
      </c>
      <c r="AR306" s="35">
        <f t="shared" si="228"/>
        <v>0</v>
      </c>
      <c r="AS306" s="35">
        <f t="shared" si="228"/>
        <v>0</v>
      </c>
      <c r="AT306" s="35">
        <f t="shared" si="228"/>
        <v>0</v>
      </c>
      <c r="AU306" s="35">
        <f t="shared" si="228"/>
        <v>0</v>
      </c>
      <c r="AV306" s="35">
        <f t="shared" si="228"/>
        <v>0</v>
      </c>
      <c r="AW306" s="35">
        <f t="shared" si="228"/>
        <v>0</v>
      </c>
      <c r="AX306" s="35">
        <f t="shared" si="228"/>
        <v>0</v>
      </c>
      <c r="AY306" s="35">
        <f t="shared" si="228"/>
        <v>0</v>
      </c>
      <c r="BA306" s="35">
        <f t="shared" si="229"/>
        <v>0</v>
      </c>
      <c r="BB306" s="35">
        <f t="shared" si="229"/>
        <v>0</v>
      </c>
      <c r="BC306" s="35">
        <f t="shared" si="229"/>
        <v>0</v>
      </c>
      <c r="BD306" s="35">
        <f t="shared" si="229"/>
        <v>0</v>
      </c>
      <c r="BE306" s="35">
        <f t="shared" si="229"/>
        <v>0</v>
      </c>
      <c r="BF306" s="35">
        <f t="shared" si="229"/>
        <v>0</v>
      </c>
      <c r="BH306" s="47">
        <f t="shared" si="226"/>
        <v>0</v>
      </c>
      <c r="BI306" s="6"/>
    </row>
    <row r="307" ht="15" spans="1:61">
      <c r="A307" s="45" t="s">
        <v>11072</v>
      </c>
      <c r="B307" s="33">
        <f t="shared" si="194"/>
        <v>0</v>
      </c>
      <c r="C307" s="41" t="s">
        <v>11073</v>
      </c>
      <c r="D307" s="96">
        <f t="shared" si="195"/>
        <v>0</v>
      </c>
      <c r="E307" s="35">
        <f t="shared" si="196"/>
        <v>0</v>
      </c>
      <c r="F307" s="46">
        <f t="shared" si="197"/>
        <v>0</v>
      </c>
      <c r="G307" s="107">
        <f t="shared" si="198"/>
        <v>0</v>
      </c>
      <c r="H307" s="97">
        <f t="shared" si="221"/>
        <v>0</v>
      </c>
      <c r="I307" s="97">
        <f t="shared" si="222"/>
        <v>0</v>
      </c>
      <c r="J307" s="97">
        <f t="shared" si="223"/>
        <v>0</v>
      </c>
      <c r="K307" s="42">
        <v>0</v>
      </c>
      <c r="L307" s="35">
        <f t="shared" si="215"/>
        <v>0</v>
      </c>
      <c r="M307" s="35">
        <f t="shared" si="215"/>
        <v>0</v>
      </c>
      <c r="N307" s="97">
        <f t="shared" si="224"/>
        <v>0</v>
      </c>
      <c r="O307" s="35">
        <f t="shared" si="216"/>
        <v>0</v>
      </c>
      <c r="P307" s="35">
        <f t="shared" si="216"/>
        <v>0</v>
      </c>
      <c r="Q307" s="35">
        <f t="shared" si="216"/>
        <v>0</v>
      </c>
      <c r="R307" s="96">
        <f t="shared" si="199"/>
        <v>0</v>
      </c>
      <c r="S307" s="35">
        <f t="shared" si="203"/>
        <v>0</v>
      </c>
      <c r="T307" s="28">
        <f t="shared" si="200"/>
        <v>0</v>
      </c>
      <c r="U307" s="28">
        <f t="shared" si="201"/>
        <v>0</v>
      </c>
      <c r="V307" s="51">
        <v>0</v>
      </c>
      <c r="W307" s="51">
        <v>0</v>
      </c>
      <c r="X307" s="51">
        <v>0</v>
      </c>
      <c r="Y307" s="44">
        <f t="shared" si="225"/>
        <v>0</v>
      </c>
      <c r="Z307" s="35">
        <f t="shared" si="202"/>
        <v>0</v>
      </c>
      <c r="AA307" s="35">
        <f t="shared" si="204"/>
        <v>0</v>
      </c>
      <c r="AB307" s="42">
        <v>0</v>
      </c>
      <c r="AC307" s="35">
        <f t="shared" si="205"/>
        <v>0</v>
      </c>
      <c r="AD307" s="35">
        <f t="shared" si="217"/>
        <v>0</v>
      </c>
      <c r="AE307" s="35">
        <f t="shared" si="217"/>
        <v>0</v>
      </c>
      <c r="AF307" s="35">
        <f t="shared" si="217"/>
        <v>0</v>
      </c>
      <c r="AH307" s="35">
        <f t="shared" si="227"/>
        <v>0</v>
      </c>
      <c r="AI307" s="35">
        <f t="shared" si="227"/>
        <v>0</v>
      </c>
      <c r="AJ307" s="35">
        <f t="shared" si="227"/>
        <v>0</v>
      </c>
      <c r="AK307" s="35">
        <f t="shared" si="227"/>
        <v>0</v>
      </c>
      <c r="AL307" s="35">
        <f t="shared" si="227"/>
        <v>0</v>
      </c>
      <c r="AM307" s="35">
        <f t="shared" si="227"/>
        <v>0</v>
      </c>
      <c r="AN307" s="35">
        <f t="shared" si="227"/>
        <v>0</v>
      </c>
      <c r="AO307" s="35">
        <f t="shared" si="227"/>
        <v>0</v>
      </c>
      <c r="AP307" s="35">
        <f t="shared" si="227"/>
        <v>0</v>
      </c>
      <c r="AQ307" s="35">
        <f t="shared" si="227"/>
        <v>0</v>
      </c>
      <c r="AR307" s="35">
        <f t="shared" si="228"/>
        <v>0</v>
      </c>
      <c r="AS307" s="35">
        <f t="shared" si="228"/>
        <v>0</v>
      </c>
      <c r="AT307" s="35">
        <f t="shared" si="228"/>
        <v>0</v>
      </c>
      <c r="AU307" s="35">
        <f t="shared" si="228"/>
        <v>0</v>
      </c>
      <c r="AV307" s="35">
        <f t="shared" si="228"/>
        <v>0</v>
      </c>
      <c r="AW307" s="35">
        <f t="shared" si="228"/>
        <v>0</v>
      </c>
      <c r="AX307" s="35">
        <f t="shared" si="228"/>
        <v>0</v>
      </c>
      <c r="AY307" s="35">
        <f t="shared" si="228"/>
        <v>0</v>
      </c>
      <c r="BA307" s="35">
        <f t="shared" si="229"/>
        <v>0</v>
      </c>
      <c r="BB307" s="35">
        <f t="shared" si="229"/>
        <v>0</v>
      </c>
      <c r="BC307" s="35">
        <f t="shared" si="229"/>
        <v>0</v>
      </c>
      <c r="BD307" s="35">
        <f t="shared" si="229"/>
        <v>0</v>
      </c>
      <c r="BE307" s="35">
        <f t="shared" si="229"/>
        <v>0</v>
      </c>
      <c r="BF307" s="35">
        <f t="shared" si="229"/>
        <v>0</v>
      </c>
      <c r="BH307" s="47">
        <f t="shared" si="226"/>
        <v>0</v>
      </c>
      <c r="BI307" s="6"/>
    </row>
    <row r="308" ht="15" spans="1:61">
      <c r="A308" s="45" t="s">
        <v>11074</v>
      </c>
      <c r="B308" s="33">
        <f t="shared" si="194"/>
        <v>0</v>
      </c>
      <c r="C308" s="41" t="s">
        <v>11075</v>
      </c>
      <c r="D308" s="96">
        <f t="shared" si="195"/>
        <v>0</v>
      </c>
      <c r="E308" s="35">
        <f t="shared" si="196"/>
        <v>0</v>
      </c>
      <c r="F308" s="46">
        <f t="shared" si="197"/>
        <v>0</v>
      </c>
      <c r="G308" s="107">
        <f t="shared" si="198"/>
        <v>0</v>
      </c>
      <c r="H308" s="97">
        <f t="shared" si="221"/>
        <v>0</v>
      </c>
      <c r="I308" s="97">
        <f t="shared" si="222"/>
        <v>0</v>
      </c>
      <c r="J308" s="97">
        <f t="shared" si="223"/>
        <v>0</v>
      </c>
      <c r="K308" s="42">
        <v>0</v>
      </c>
      <c r="L308" s="35">
        <f t="shared" ref="L308:M327" si="230">SUMPRODUCT(L$374:L$599*(LEFT($A$374:$A$599,LEN($A308))=$A308))</f>
        <v>0</v>
      </c>
      <c r="M308" s="35">
        <f t="shared" si="230"/>
        <v>0</v>
      </c>
      <c r="N308" s="97">
        <f t="shared" si="224"/>
        <v>0</v>
      </c>
      <c r="O308" s="35">
        <f t="shared" ref="O308:Q327" si="231">SUMPRODUCT(O$374:O$599*(LEFT($A$374:$A$599,LEN($A308))=$A308))</f>
        <v>0</v>
      </c>
      <c r="P308" s="35">
        <f t="shared" si="231"/>
        <v>0</v>
      </c>
      <c r="Q308" s="35">
        <f t="shared" si="231"/>
        <v>0</v>
      </c>
      <c r="R308" s="96">
        <f t="shared" si="199"/>
        <v>0</v>
      </c>
      <c r="S308" s="35">
        <f t="shared" si="203"/>
        <v>0</v>
      </c>
      <c r="T308" s="28">
        <f t="shared" si="200"/>
        <v>0</v>
      </c>
      <c r="U308" s="28">
        <f t="shared" si="201"/>
        <v>0</v>
      </c>
      <c r="V308" s="51">
        <v>0</v>
      </c>
      <c r="W308" s="51">
        <v>0</v>
      </c>
      <c r="X308" s="51">
        <v>0</v>
      </c>
      <c r="Y308" s="44">
        <f t="shared" si="225"/>
        <v>0</v>
      </c>
      <c r="Z308" s="35">
        <f t="shared" si="202"/>
        <v>0</v>
      </c>
      <c r="AA308" s="35">
        <f t="shared" si="204"/>
        <v>0</v>
      </c>
      <c r="AB308" s="42">
        <v>0</v>
      </c>
      <c r="AC308" s="35">
        <f t="shared" si="205"/>
        <v>0</v>
      </c>
      <c r="AD308" s="35">
        <f t="shared" ref="AD308:AF327" si="232">SUMPRODUCT(AD$374:AD$599*(LEFT($A$374:$A$599,LEN($A308))=$A308))</f>
        <v>0</v>
      </c>
      <c r="AE308" s="35">
        <f t="shared" si="232"/>
        <v>0</v>
      </c>
      <c r="AF308" s="35">
        <f t="shared" si="232"/>
        <v>0</v>
      </c>
      <c r="AH308" s="35">
        <f t="shared" ref="AH308:AQ317" si="233">SUMPRODUCT(AH$374:AH$599*(LEFT($A$374:$A$599,LEN($A308))=$A308))</f>
        <v>0</v>
      </c>
      <c r="AI308" s="35">
        <f t="shared" si="233"/>
        <v>0</v>
      </c>
      <c r="AJ308" s="35">
        <f t="shared" si="233"/>
        <v>0</v>
      </c>
      <c r="AK308" s="35">
        <f t="shared" si="233"/>
        <v>0</v>
      </c>
      <c r="AL308" s="35">
        <f t="shared" si="233"/>
        <v>0</v>
      </c>
      <c r="AM308" s="35">
        <f t="shared" si="233"/>
        <v>0</v>
      </c>
      <c r="AN308" s="35">
        <f t="shared" si="233"/>
        <v>0</v>
      </c>
      <c r="AO308" s="35">
        <f t="shared" si="233"/>
        <v>0</v>
      </c>
      <c r="AP308" s="35">
        <f t="shared" si="233"/>
        <v>0</v>
      </c>
      <c r="AQ308" s="35">
        <f t="shared" si="233"/>
        <v>0</v>
      </c>
      <c r="AR308" s="35">
        <f t="shared" ref="AR308:AY317" si="234">SUMPRODUCT(AR$374:AR$599*(LEFT($A$374:$A$599,LEN($A308))=$A308))</f>
        <v>0</v>
      </c>
      <c r="AS308" s="35">
        <f t="shared" si="234"/>
        <v>0</v>
      </c>
      <c r="AT308" s="35">
        <f t="shared" si="234"/>
        <v>0</v>
      </c>
      <c r="AU308" s="35">
        <f t="shared" si="234"/>
        <v>0</v>
      </c>
      <c r="AV308" s="35">
        <f t="shared" si="234"/>
        <v>0</v>
      </c>
      <c r="AW308" s="35">
        <f t="shared" si="234"/>
        <v>0</v>
      </c>
      <c r="AX308" s="35">
        <f t="shared" si="234"/>
        <v>0</v>
      </c>
      <c r="AY308" s="35">
        <f t="shared" si="234"/>
        <v>0</v>
      </c>
      <c r="BA308" s="35">
        <f t="shared" ref="BA308:BF317" si="235">SUMPRODUCT(BA$374:BA$599*(LEFT($A$374:$A$599,LEN($A308))=$A308))</f>
        <v>0</v>
      </c>
      <c r="BB308" s="35">
        <f t="shared" si="235"/>
        <v>0</v>
      </c>
      <c r="BC308" s="35">
        <f t="shared" si="235"/>
        <v>0</v>
      </c>
      <c r="BD308" s="35">
        <f t="shared" si="235"/>
        <v>0</v>
      </c>
      <c r="BE308" s="35">
        <f t="shared" si="235"/>
        <v>0</v>
      </c>
      <c r="BF308" s="35">
        <f t="shared" si="235"/>
        <v>0</v>
      </c>
      <c r="BH308" s="47">
        <f t="shared" si="226"/>
        <v>0</v>
      </c>
      <c r="BI308" s="18"/>
    </row>
    <row r="309" ht="15" spans="1:61">
      <c r="A309" s="45" t="s">
        <v>11076</v>
      </c>
      <c r="B309" s="33">
        <f t="shared" si="194"/>
        <v>0</v>
      </c>
      <c r="C309" s="41" t="s">
        <v>11077</v>
      </c>
      <c r="D309" s="96">
        <f t="shared" si="195"/>
        <v>0</v>
      </c>
      <c r="E309" s="35">
        <f t="shared" si="196"/>
        <v>0</v>
      </c>
      <c r="F309" s="46">
        <f t="shared" si="197"/>
        <v>0</v>
      </c>
      <c r="G309" s="107">
        <f t="shared" si="198"/>
        <v>0</v>
      </c>
      <c r="H309" s="97">
        <f t="shared" si="221"/>
        <v>0</v>
      </c>
      <c r="I309" s="97">
        <f t="shared" si="222"/>
        <v>0</v>
      </c>
      <c r="J309" s="97">
        <f t="shared" si="223"/>
        <v>0</v>
      </c>
      <c r="K309" s="42">
        <v>0</v>
      </c>
      <c r="L309" s="35">
        <f t="shared" si="230"/>
        <v>0</v>
      </c>
      <c r="M309" s="35">
        <f t="shared" si="230"/>
        <v>0</v>
      </c>
      <c r="N309" s="97">
        <f t="shared" si="224"/>
        <v>0</v>
      </c>
      <c r="O309" s="35">
        <f t="shared" si="231"/>
        <v>0</v>
      </c>
      <c r="P309" s="35">
        <f t="shared" si="231"/>
        <v>0</v>
      </c>
      <c r="Q309" s="35">
        <f t="shared" si="231"/>
        <v>0</v>
      </c>
      <c r="R309" s="96">
        <f t="shared" si="199"/>
        <v>0</v>
      </c>
      <c r="S309" s="35">
        <f t="shared" si="203"/>
        <v>0</v>
      </c>
      <c r="T309" s="28">
        <f t="shared" si="200"/>
        <v>0</v>
      </c>
      <c r="U309" s="28">
        <f t="shared" si="201"/>
        <v>0</v>
      </c>
      <c r="V309" s="51">
        <v>0</v>
      </c>
      <c r="W309" s="51">
        <v>0</v>
      </c>
      <c r="X309" s="51">
        <v>0</v>
      </c>
      <c r="Y309" s="44">
        <f t="shared" si="225"/>
        <v>0</v>
      </c>
      <c r="Z309" s="35">
        <f t="shared" si="202"/>
        <v>0</v>
      </c>
      <c r="AA309" s="35">
        <f t="shared" si="204"/>
        <v>0</v>
      </c>
      <c r="AB309" s="42">
        <v>0</v>
      </c>
      <c r="AC309" s="35">
        <f t="shared" si="205"/>
        <v>0</v>
      </c>
      <c r="AD309" s="35">
        <f t="shared" si="232"/>
        <v>0</v>
      </c>
      <c r="AE309" s="35">
        <f t="shared" si="232"/>
        <v>0</v>
      </c>
      <c r="AF309" s="35">
        <f t="shared" si="232"/>
        <v>0</v>
      </c>
      <c r="AH309" s="35">
        <f t="shared" si="233"/>
        <v>0</v>
      </c>
      <c r="AI309" s="35">
        <f t="shared" si="233"/>
        <v>0</v>
      </c>
      <c r="AJ309" s="35">
        <f t="shared" si="233"/>
        <v>0</v>
      </c>
      <c r="AK309" s="35">
        <f t="shared" si="233"/>
        <v>0</v>
      </c>
      <c r="AL309" s="35">
        <f t="shared" si="233"/>
        <v>0</v>
      </c>
      <c r="AM309" s="35">
        <f t="shared" si="233"/>
        <v>0</v>
      </c>
      <c r="AN309" s="35">
        <f t="shared" si="233"/>
        <v>0</v>
      </c>
      <c r="AO309" s="35">
        <f t="shared" si="233"/>
        <v>0</v>
      </c>
      <c r="AP309" s="35">
        <f t="shared" si="233"/>
        <v>0</v>
      </c>
      <c r="AQ309" s="35">
        <f t="shared" si="233"/>
        <v>0</v>
      </c>
      <c r="AR309" s="35">
        <f t="shared" si="234"/>
        <v>0</v>
      </c>
      <c r="AS309" s="35">
        <f t="shared" si="234"/>
        <v>0</v>
      </c>
      <c r="AT309" s="35">
        <f t="shared" si="234"/>
        <v>0</v>
      </c>
      <c r="AU309" s="35">
        <f t="shared" si="234"/>
        <v>0</v>
      </c>
      <c r="AV309" s="35">
        <f t="shared" si="234"/>
        <v>0</v>
      </c>
      <c r="AW309" s="35">
        <f t="shared" si="234"/>
        <v>0</v>
      </c>
      <c r="AX309" s="35">
        <f t="shared" si="234"/>
        <v>0</v>
      </c>
      <c r="AY309" s="35">
        <f t="shared" si="234"/>
        <v>0</v>
      </c>
      <c r="BA309" s="35">
        <f t="shared" si="235"/>
        <v>0</v>
      </c>
      <c r="BB309" s="35">
        <f t="shared" si="235"/>
        <v>0</v>
      </c>
      <c r="BC309" s="35">
        <f t="shared" si="235"/>
        <v>0</v>
      </c>
      <c r="BD309" s="35">
        <f t="shared" si="235"/>
        <v>0</v>
      </c>
      <c r="BE309" s="35">
        <f t="shared" si="235"/>
        <v>0</v>
      </c>
      <c r="BF309" s="35">
        <f t="shared" si="235"/>
        <v>0</v>
      </c>
      <c r="BH309" s="47">
        <f t="shared" si="226"/>
        <v>0</v>
      </c>
      <c r="BI309" s="18"/>
    </row>
    <row r="310" ht="15" spans="1:61">
      <c r="A310" s="45" t="s">
        <v>11078</v>
      </c>
      <c r="B310" s="33">
        <f t="shared" si="194"/>
        <v>0</v>
      </c>
      <c r="C310" s="41" t="s">
        <v>11079</v>
      </c>
      <c r="D310" s="96">
        <f t="shared" si="195"/>
        <v>0</v>
      </c>
      <c r="E310" s="35">
        <f t="shared" si="196"/>
        <v>0</v>
      </c>
      <c r="F310" s="46">
        <f t="shared" si="197"/>
        <v>0</v>
      </c>
      <c r="G310" s="107">
        <f t="shared" si="198"/>
        <v>0</v>
      </c>
      <c r="H310" s="97">
        <f t="shared" si="221"/>
        <v>0</v>
      </c>
      <c r="I310" s="97">
        <f t="shared" si="222"/>
        <v>0</v>
      </c>
      <c r="J310" s="97">
        <f t="shared" si="223"/>
        <v>0</v>
      </c>
      <c r="K310" s="42">
        <v>0</v>
      </c>
      <c r="L310" s="35">
        <f t="shared" si="230"/>
        <v>0</v>
      </c>
      <c r="M310" s="35">
        <f t="shared" si="230"/>
        <v>0</v>
      </c>
      <c r="N310" s="97">
        <f t="shared" si="224"/>
        <v>0</v>
      </c>
      <c r="O310" s="35">
        <f t="shared" si="231"/>
        <v>0</v>
      </c>
      <c r="P310" s="35">
        <f t="shared" si="231"/>
        <v>0</v>
      </c>
      <c r="Q310" s="35">
        <f t="shared" si="231"/>
        <v>0</v>
      </c>
      <c r="R310" s="96">
        <f t="shared" si="199"/>
        <v>0</v>
      </c>
      <c r="S310" s="35">
        <f t="shared" si="203"/>
        <v>0</v>
      </c>
      <c r="T310" s="28">
        <f t="shared" si="200"/>
        <v>0</v>
      </c>
      <c r="U310" s="28">
        <f t="shared" si="201"/>
        <v>0</v>
      </c>
      <c r="V310" s="51">
        <v>0</v>
      </c>
      <c r="W310" s="51">
        <v>0</v>
      </c>
      <c r="X310" s="51">
        <v>0</v>
      </c>
      <c r="Y310" s="44">
        <f t="shared" si="225"/>
        <v>0</v>
      </c>
      <c r="Z310" s="35">
        <f t="shared" si="202"/>
        <v>0</v>
      </c>
      <c r="AA310" s="35">
        <f t="shared" si="204"/>
        <v>0</v>
      </c>
      <c r="AB310" s="42">
        <v>0</v>
      </c>
      <c r="AC310" s="35">
        <f t="shared" si="205"/>
        <v>0</v>
      </c>
      <c r="AD310" s="35">
        <f t="shared" si="232"/>
        <v>0</v>
      </c>
      <c r="AE310" s="35">
        <f t="shared" si="232"/>
        <v>0</v>
      </c>
      <c r="AF310" s="35">
        <f t="shared" si="232"/>
        <v>0</v>
      </c>
      <c r="AH310" s="35">
        <f t="shared" si="233"/>
        <v>0</v>
      </c>
      <c r="AI310" s="35">
        <f t="shared" si="233"/>
        <v>0</v>
      </c>
      <c r="AJ310" s="35">
        <f t="shared" si="233"/>
        <v>0</v>
      </c>
      <c r="AK310" s="35">
        <f t="shared" si="233"/>
        <v>0</v>
      </c>
      <c r="AL310" s="35">
        <f t="shared" si="233"/>
        <v>0</v>
      </c>
      <c r="AM310" s="35">
        <f t="shared" si="233"/>
        <v>0</v>
      </c>
      <c r="AN310" s="35">
        <f t="shared" si="233"/>
        <v>0</v>
      </c>
      <c r="AO310" s="35">
        <f t="shared" si="233"/>
        <v>0</v>
      </c>
      <c r="AP310" s="35">
        <f t="shared" si="233"/>
        <v>0</v>
      </c>
      <c r="AQ310" s="35">
        <f t="shared" si="233"/>
        <v>0</v>
      </c>
      <c r="AR310" s="35">
        <f t="shared" si="234"/>
        <v>0</v>
      </c>
      <c r="AS310" s="35">
        <f t="shared" si="234"/>
        <v>0</v>
      </c>
      <c r="AT310" s="35">
        <f t="shared" si="234"/>
        <v>0</v>
      </c>
      <c r="AU310" s="35">
        <f t="shared" si="234"/>
        <v>0</v>
      </c>
      <c r="AV310" s="35">
        <f t="shared" si="234"/>
        <v>0</v>
      </c>
      <c r="AW310" s="35">
        <f t="shared" si="234"/>
        <v>0</v>
      </c>
      <c r="AX310" s="35">
        <f t="shared" si="234"/>
        <v>0</v>
      </c>
      <c r="AY310" s="35">
        <f t="shared" si="234"/>
        <v>0</v>
      </c>
      <c r="BA310" s="35">
        <f t="shared" si="235"/>
        <v>0</v>
      </c>
      <c r="BB310" s="35">
        <f t="shared" si="235"/>
        <v>0</v>
      </c>
      <c r="BC310" s="35">
        <f t="shared" si="235"/>
        <v>0</v>
      </c>
      <c r="BD310" s="35">
        <f t="shared" si="235"/>
        <v>0</v>
      </c>
      <c r="BE310" s="35">
        <f t="shared" si="235"/>
        <v>0</v>
      </c>
      <c r="BF310" s="35">
        <f t="shared" si="235"/>
        <v>0</v>
      </c>
      <c r="BH310" s="47">
        <f t="shared" si="226"/>
        <v>0</v>
      </c>
      <c r="BI310" s="6"/>
    </row>
    <row r="311" ht="15" spans="1:61">
      <c r="A311" s="45" t="s">
        <v>11080</v>
      </c>
      <c r="B311" s="33">
        <f t="shared" si="194"/>
        <v>0</v>
      </c>
      <c r="C311" s="41" t="s">
        <v>11081</v>
      </c>
      <c r="D311" s="96">
        <f t="shared" si="195"/>
        <v>0</v>
      </c>
      <c r="E311" s="35">
        <f t="shared" si="196"/>
        <v>0</v>
      </c>
      <c r="F311" s="46">
        <f t="shared" si="197"/>
        <v>0</v>
      </c>
      <c r="G311" s="107">
        <f t="shared" si="198"/>
        <v>0</v>
      </c>
      <c r="H311" s="97">
        <f t="shared" si="221"/>
        <v>0</v>
      </c>
      <c r="I311" s="97">
        <f t="shared" si="222"/>
        <v>0</v>
      </c>
      <c r="J311" s="97">
        <f t="shared" si="223"/>
        <v>0</v>
      </c>
      <c r="K311" s="42">
        <v>0</v>
      </c>
      <c r="L311" s="35">
        <f t="shared" si="230"/>
        <v>0</v>
      </c>
      <c r="M311" s="35">
        <f t="shared" si="230"/>
        <v>0</v>
      </c>
      <c r="N311" s="97">
        <f t="shared" si="224"/>
        <v>0</v>
      </c>
      <c r="O311" s="35">
        <f t="shared" si="231"/>
        <v>0</v>
      </c>
      <c r="P311" s="35">
        <f t="shared" si="231"/>
        <v>0</v>
      </c>
      <c r="Q311" s="35">
        <f t="shared" si="231"/>
        <v>0</v>
      </c>
      <c r="R311" s="96">
        <f t="shared" si="199"/>
        <v>0</v>
      </c>
      <c r="S311" s="35">
        <f t="shared" si="203"/>
        <v>0</v>
      </c>
      <c r="T311" s="28">
        <f t="shared" si="200"/>
        <v>0</v>
      </c>
      <c r="U311" s="28">
        <f t="shared" si="201"/>
        <v>0</v>
      </c>
      <c r="V311" s="51">
        <v>0</v>
      </c>
      <c r="W311" s="51">
        <v>0</v>
      </c>
      <c r="X311" s="51">
        <v>0</v>
      </c>
      <c r="Y311" s="44">
        <f t="shared" si="225"/>
        <v>0</v>
      </c>
      <c r="Z311" s="35">
        <f t="shared" si="202"/>
        <v>0</v>
      </c>
      <c r="AA311" s="35">
        <f t="shared" si="204"/>
        <v>0</v>
      </c>
      <c r="AB311" s="42">
        <v>0</v>
      </c>
      <c r="AC311" s="35">
        <f t="shared" si="205"/>
        <v>0</v>
      </c>
      <c r="AD311" s="35">
        <f t="shared" si="232"/>
        <v>0</v>
      </c>
      <c r="AE311" s="35">
        <f t="shared" si="232"/>
        <v>0</v>
      </c>
      <c r="AF311" s="35">
        <f t="shared" si="232"/>
        <v>0</v>
      </c>
      <c r="AH311" s="35">
        <f t="shared" si="233"/>
        <v>0</v>
      </c>
      <c r="AI311" s="35">
        <f t="shared" si="233"/>
        <v>0</v>
      </c>
      <c r="AJ311" s="35">
        <f t="shared" si="233"/>
        <v>0</v>
      </c>
      <c r="AK311" s="35">
        <f t="shared" si="233"/>
        <v>0</v>
      </c>
      <c r="AL311" s="35">
        <f t="shared" si="233"/>
        <v>0</v>
      </c>
      <c r="AM311" s="35">
        <f t="shared" si="233"/>
        <v>0</v>
      </c>
      <c r="AN311" s="35">
        <f t="shared" si="233"/>
        <v>0</v>
      </c>
      <c r="AO311" s="35">
        <f t="shared" si="233"/>
        <v>0</v>
      </c>
      <c r="AP311" s="35">
        <f t="shared" si="233"/>
        <v>0</v>
      </c>
      <c r="AQ311" s="35">
        <f t="shared" si="233"/>
        <v>0</v>
      </c>
      <c r="AR311" s="35">
        <f t="shared" si="234"/>
        <v>0</v>
      </c>
      <c r="AS311" s="35">
        <f t="shared" si="234"/>
        <v>0</v>
      </c>
      <c r="AT311" s="35">
        <f t="shared" si="234"/>
        <v>0</v>
      </c>
      <c r="AU311" s="35">
        <f t="shared" si="234"/>
        <v>0</v>
      </c>
      <c r="AV311" s="35">
        <f t="shared" si="234"/>
        <v>0</v>
      </c>
      <c r="AW311" s="35">
        <f t="shared" si="234"/>
        <v>0</v>
      </c>
      <c r="AX311" s="35">
        <f t="shared" si="234"/>
        <v>0</v>
      </c>
      <c r="AY311" s="35">
        <f t="shared" si="234"/>
        <v>0</v>
      </c>
      <c r="BA311" s="35">
        <f t="shared" si="235"/>
        <v>0</v>
      </c>
      <c r="BB311" s="35">
        <f t="shared" si="235"/>
        <v>0</v>
      </c>
      <c r="BC311" s="35">
        <f t="shared" si="235"/>
        <v>0</v>
      </c>
      <c r="BD311" s="35">
        <f t="shared" si="235"/>
        <v>0</v>
      </c>
      <c r="BE311" s="35">
        <f t="shared" si="235"/>
        <v>0</v>
      </c>
      <c r="BF311" s="35">
        <f t="shared" si="235"/>
        <v>0</v>
      </c>
      <c r="BH311" s="47">
        <f t="shared" si="226"/>
        <v>0</v>
      </c>
      <c r="BI311" s="6"/>
    </row>
    <row r="312" ht="15" spans="1:61">
      <c r="A312" s="45" t="s">
        <v>11082</v>
      </c>
      <c r="B312" s="33">
        <f t="shared" si="194"/>
        <v>0</v>
      </c>
      <c r="C312" s="41" t="s">
        <v>11083</v>
      </c>
      <c r="D312" s="96">
        <f t="shared" si="195"/>
        <v>0</v>
      </c>
      <c r="E312" s="35">
        <f t="shared" si="196"/>
        <v>0</v>
      </c>
      <c r="F312" s="46">
        <f t="shared" si="197"/>
        <v>0</v>
      </c>
      <c r="G312" s="107">
        <f t="shared" si="198"/>
        <v>0</v>
      </c>
      <c r="H312" s="97">
        <f t="shared" si="221"/>
        <v>0</v>
      </c>
      <c r="I312" s="97">
        <f t="shared" si="222"/>
        <v>0</v>
      </c>
      <c r="J312" s="97">
        <f t="shared" si="223"/>
        <v>0</v>
      </c>
      <c r="K312" s="42">
        <v>0</v>
      </c>
      <c r="L312" s="35">
        <f t="shared" si="230"/>
        <v>0</v>
      </c>
      <c r="M312" s="35">
        <f t="shared" si="230"/>
        <v>0</v>
      </c>
      <c r="N312" s="97">
        <f t="shared" si="224"/>
        <v>0</v>
      </c>
      <c r="O312" s="35">
        <f t="shared" si="231"/>
        <v>0</v>
      </c>
      <c r="P312" s="35">
        <f t="shared" si="231"/>
        <v>0</v>
      </c>
      <c r="Q312" s="35">
        <f t="shared" si="231"/>
        <v>0</v>
      </c>
      <c r="R312" s="96">
        <f t="shared" si="199"/>
        <v>0</v>
      </c>
      <c r="S312" s="35">
        <f t="shared" si="203"/>
        <v>0</v>
      </c>
      <c r="T312" s="28">
        <f t="shared" si="200"/>
        <v>0</v>
      </c>
      <c r="U312" s="28">
        <f t="shared" si="201"/>
        <v>0</v>
      </c>
      <c r="V312" s="51">
        <v>0</v>
      </c>
      <c r="W312" s="51">
        <v>0</v>
      </c>
      <c r="X312" s="51">
        <v>0</v>
      </c>
      <c r="Y312" s="44">
        <f t="shared" si="225"/>
        <v>0</v>
      </c>
      <c r="Z312" s="35">
        <f t="shared" si="202"/>
        <v>0</v>
      </c>
      <c r="AA312" s="35">
        <f t="shared" si="204"/>
        <v>0</v>
      </c>
      <c r="AB312" s="42">
        <v>0</v>
      </c>
      <c r="AC312" s="35">
        <f t="shared" si="205"/>
        <v>0</v>
      </c>
      <c r="AD312" s="35">
        <f t="shared" si="232"/>
        <v>0</v>
      </c>
      <c r="AE312" s="35">
        <f t="shared" si="232"/>
        <v>0</v>
      </c>
      <c r="AF312" s="35">
        <f t="shared" si="232"/>
        <v>0</v>
      </c>
      <c r="AH312" s="35">
        <f t="shared" si="233"/>
        <v>0</v>
      </c>
      <c r="AI312" s="35">
        <f t="shared" si="233"/>
        <v>0</v>
      </c>
      <c r="AJ312" s="35">
        <f t="shared" si="233"/>
        <v>0</v>
      </c>
      <c r="AK312" s="35">
        <f t="shared" si="233"/>
        <v>0</v>
      </c>
      <c r="AL312" s="35">
        <f t="shared" si="233"/>
        <v>0</v>
      </c>
      <c r="AM312" s="35">
        <f t="shared" si="233"/>
        <v>0</v>
      </c>
      <c r="AN312" s="35">
        <f t="shared" si="233"/>
        <v>0</v>
      </c>
      <c r="AO312" s="35">
        <f t="shared" si="233"/>
        <v>0</v>
      </c>
      <c r="AP312" s="35">
        <f t="shared" si="233"/>
        <v>0</v>
      </c>
      <c r="AQ312" s="35">
        <f t="shared" si="233"/>
        <v>0</v>
      </c>
      <c r="AR312" s="35">
        <f t="shared" si="234"/>
        <v>0</v>
      </c>
      <c r="AS312" s="35">
        <f t="shared" si="234"/>
        <v>0</v>
      </c>
      <c r="AT312" s="35">
        <f t="shared" si="234"/>
        <v>0</v>
      </c>
      <c r="AU312" s="35">
        <f t="shared" si="234"/>
        <v>0</v>
      </c>
      <c r="AV312" s="35">
        <f t="shared" si="234"/>
        <v>0</v>
      </c>
      <c r="AW312" s="35">
        <f t="shared" si="234"/>
        <v>0</v>
      </c>
      <c r="AX312" s="35">
        <f t="shared" si="234"/>
        <v>0</v>
      </c>
      <c r="AY312" s="35">
        <f t="shared" si="234"/>
        <v>0</v>
      </c>
      <c r="BA312" s="35">
        <f t="shared" si="235"/>
        <v>0</v>
      </c>
      <c r="BB312" s="35">
        <f t="shared" si="235"/>
        <v>0</v>
      </c>
      <c r="BC312" s="35">
        <f t="shared" si="235"/>
        <v>0</v>
      </c>
      <c r="BD312" s="35">
        <f t="shared" si="235"/>
        <v>0</v>
      </c>
      <c r="BE312" s="35">
        <f t="shared" si="235"/>
        <v>0</v>
      </c>
      <c r="BF312" s="35">
        <f t="shared" si="235"/>
        <v>0</v>
      </c>
      <c r="BH312" s="47">
        <f t="shared" si="226"/>
        <v>0</v>
      </c>
      <c r="BI312" s="18"/>
    </row>
    <row r="313" ht="15" spans="1:61">
      <c r="A313" s="45" t="s">
        <v>11084</v>
      </c>
      <c r="B313" s="33">
        <f t="shared" si="194"/>
        <v>0</v>
      </c>
      <c r="C313" s="41" t="s">
        <v>11085</v>
      </c>
      <c r="D313" s="96">
        <f t="shared" si="195"/>
        <v>0</v>
      </c>
      <c r="E313" s="35">
        <f t="shared" si="196"/>
        <v>0</v>
      </c>
      <c r="F313" s="46">
        <f t="shared" si="197"/>
        <v>0</v>
      </c>
      <c r="G313" s="107">
        <f t="shared" si="198"/>
        <v>0</v>
      </c>
      <c r="H313" s="97">
        <f t="shared" si="221"/>
        <v>0</v>
      </c>
      <c r="I313" s="97">
        <f t="shared" si="222"/>
        <v>0</v>
      </c>
      <c r="J313" s="97">
        <f t="shared" si="223"/>
        <v>0</v>
      </c>
      <c r="K313" s="38">
        <v>0</v>
      </c>
      <c r="L313" s="35">
        <f t="shared" si="230"/>
        <v>0</v>
      </c>
      <c r="M313" s="35">
        <f t="shared" si="230"/>
        <v>0</v>
      </c>
      <c r="N313" s="97">
        <f t="shared" si="224"/>
        <v>0</v>
      </c>
      <c r="O313" s="35">
        <f t="shared" si="231"/>
        <v>0</v>
      </c>
      <c r="P313" s="35">
        <f t="shared" si="231"/>
        <v>0</v>
      </c>
      <c r="Q313" s="35">
        <f t="shared" si="231"/>
        <v>0</v>
      </c>
      <c r="R313" s="96">
        <f t="shared" si="199"/>
        <v>0</v>
      </c>
      <c r="S313" s="35">
        <f t="shared" si="203"/>
        <v>0</v>
      </c>
      <c r="T313" s="28">
        <f t="shared" si="200"/>
        <v>0</v>
      </c>
      <c r="U313" s="28">
        <f t="shared" si="201"/>
        <v>0</v>
      </c>
      <c r="V313" s="51">
        <v>0</v>
      </c>
      <c r="W313" s="51">
        <v>0</v>
      </c>
      <c r="X313" s="51">
        <v>0</v>
      </c>
      <c r="Y313" s="44">
        <f t="shared" si="225"/>
        <v>0</v>
      </c>
      <c r="Z313" s="35">
        <f t="shared" si="202"/>
        <v>0</v>
      </c>
      <c r="AA313" s="35">
        <f t="shared" si="204"/>
        <v>0</v>
      </c>
      <c r="AB313" s="42">
        <v>0</v>
      </c>
      <c r="AC313" s="35">
        <f t="shared" si="205"/>
        <v>0</v>
      </c>
      <c r="AD313" s="35">
        <f t="shared" si="232"/>
        <v>0</v>
      </c>
      <c r="AE313" s="35">
        <f t="shared" si="232"/>
        <v>0</v>
      </c>
      <c r="AF313" s="35">
        <f t="shared" si="232"/>
        <v>0</v>
      </c>
      <c r="AH313" s="35">
        <f t="shared" si="233"/>
        <v>0</v>
      </c>
      <c r="AI313" s="35">
        <f t="shared" si="233"/>
        <v>0</v>
      </c>
      <c r="AJ313" s="35">
        <f t="shared" si="233"/>
        <v>0</v>
      </c>
      <c r="AK313" s="35">
        <f t="shared" si="233"/>
        <v>0</v>
      </c>
      <c r="AL313" s="35">
        <f t="shared" si="233"/>
        <v>0</v>
      </c>
      <c r="AM313" s="35">
        <f t="shared" si="233"/>
        <v>0</v>
      </c>
      <c r="AN313" s="35">
        <f t="shared" si="233"/>
        <v>0</v>
      </c>
      <c r="AO313" s="35">
        <f t="shared" si="233"/>
        <v>0</v>
      </c>
      <c r="AP313" s="35">
        <f t="shared" si="233"/>
        <v>0</v>
      </c>
      <c r="AQ313" s="35">
        <f t="shared" si="233"/>
        <v>0</v>
      </c>
      <c r="AR313" s="35">
        <f t="shared" si="234"/>
        <v>0</v>
      </c>
      <c r="AS313" s="35">
        <f t="shared" si="234"/>
        <v>0</v>
      </c>
      <c r="AT313" s="35">
        <f t="shared" si="234"/>
        <v>0</v>
      </c>
      <c r="AU313" s="35">
        <f t="shared" si="234"/>
        <v>0</v>
      </c>
      <c r="AV313" s="35">
        <f t="shared" si="234"/>
        <v>0</v>
      </c>
      <c r="AW313" s="35">
        <f t="shared" si="234"/>
        <v>0</v>
      </c>
      <c r="AX313" s="35">
        <f t="shared" si="234"/>
        <v>0</v>
      </c>
      <c r="AY313" s="35">
        <f t="shared" si="234"/>
        <v>0</v>
      </c>
      <c r="BA313" s="35">
        <f t="shared" si="235"/>
        <v>0</v>
      </c>
      <c r="BB313" s="35">
        <f t="shared" si="235"/>
        <v>0</v>
      </c>
      <c r="BC313" s="35">
        <f t="shared" si="235"/>
        <v>0</v>
      </c>
      <c r="BD313" s="35">
        <f t="shared" si="235"/>
        <v>0</v>
      </c>
      <c r="BE313" s="35">
        <f t="shared" si="235"/>
        <v>0</v>
      </c>
      <c r="BF313" s="35">
        <f t="shared" si="235"/>
        <v>0</v>
      </c>
      <c r="BH313" s="47">
        <f t="shared" si="226"/>
        <v>0</v>
      </c>
      <c r="BI313" s="18"/>
    </row>
    <row r="314" ht="15" spans="1:61">
      <c r="A314" s="45" t="s">
        <v>11086</v>
      </c>
      <c r="B314" s="33">
        <f t="shared" si="194"/>
        <v>0</v>
      </c>
      <c r="C314" s="41" t="s">
        <v>11087</v>
      </c>
      <c r="D314" s="96">
        <f t="shared" si="195"/>
        <v>0</v>
      </c>
      <c r="E314" s="35">
        <f t="shared" si="196"/>
        <v>0</v>
      </c>
      <c r="F314" s="46">
        <f t="shared" si="197"/>
        <v>0</v>
      </c>
      <c r="G314" s="107">
        <f t="shared" si="198"/>
        <v>0</v>
      </c>
      <c r="H314" s="97">
        <f t="shared" si="221"/>
        <v>0</v>
      </c>
      <c r="I314" s="97">
        <f t="shared" si="222"/>
        <v>0</v>
      </c>
      <c r="J314" s="97">
        <f t="shared" si="223"/>
        <v>0</v>
      </c>
      <c r="K314" s="42">
        <v>0</v>
      </c>
      <c r="L314" s="35">
        <f t="shared" si="230"/>
        <v>0</v>
      </c>
      <c r="M314" s="35">
        <f t="shared" si="230"/>
        <v>0</v>
      </c>
      <c r="N314" s="97">
        <f t="shared" si="224"/>
        <v>0</v>
      </c>
      <c r="O314" s="35">
        <f t="shared" si="231"/>
        <v>0</v>
      </c>
      <c r="P314" s="35">
        <f t="shared" si="231"/>
        <v>0</v>
      </c>
      <c r="Q314" s="35">
        <f t="shared" si="231"/>
        <v>0</v>
      </c>
      <c r="R314" s="96">
        <f t="shared" si="199"/>
        <v>0</v>
      </c>
      <c r="S314" s="35">
        <f t="shared" si="203"/>
        <v>0</v>
      </c>
      <c r="T314" s="28">
        <f t="shared" si="200"/>
        <v>0</v>
      </c>
      <c r="U314" s="28">
        <f t="shared" si="201"/>
        <v>0</v>
      </c>
      <c r="V314" s="51">
        <v>0</v>
      </c>
      <c r="W314" s="51">
        <v>0</v>
      </c>
      <c r="X314" s="51">
        <v>0</v>
      </c>
      <c r="Y314" s="44">
        <f t="shared" si="225"/>
        <v>0</v>
      </c>
      <c r="Z314" s="35">
        <f t="shared" si="202"/>
        <v>0</v>
      </c>
      <c r="AA314" s="35">
        <f t="shared" si="204"/>
        <v>0</v>
      </c>
      <c r="AB314" s="42">
        <v>0</v>
      </c>
      <c r="AC314" s="35">
        <f t="shared" si="205"/>
        <v>0</v>
      </c>
      <c r="AD314" s="35">
        <f t="shared" si="232"/>
        <v>0</v>
      </c>
      <c r="AE314" s="35">
        <f t="shared" si="232"/>
        <v>0</v>
      </c>
      <c r="AF314" s="35">
        <f t="shared" si="232"/>
        <v>0</v>
      </c>
      <c r="AH314" s="35">
        <f t="shared" si="233"/>
        <v>0</v>
      </c>
      <c r="AI314" s="35">
        <f t="shared" si="233"/>
        <v>0</v>
      </c>
      <c r="AJ314" s="35">
        <f t="shared" si="233"/>
        <v>0</v>
      </c>
      <c r="AK314" s="35">
        <f t="shared" si="233"/>
        <v>0</v>
      </c>
      <c r="AL314" s="35">
        <f t="shared" si="233"/>
        <v>0</v>
      </c>
      <c r="AM314" s="35">
        <f t="shared" si="233"/>
        <v>0</v>
      </c>
      <c r="AN314" s="35">
        <f t="shared" si="233"/>
        <v>0</v>
      </c>
      <c r="AO314" s="35">
        <f t="shared" si="233"/>
        <v>0</v>
      </c>
      <c r="AP314" s="35">
        <f t="shared" si="233"/>
        <v>0</v>
      </c>
      <c r="AQ314" s="35">
        <f t="shared" si="233"/>
        <v>0</v>
      </c>
      <c r="AR314" s="35">
        <f t="shared" si="234"/>
        <v>0</v>
      </c>
      <c r="AS314" s="35">
        <f t="shared" si="234"/>
        <v>0</v>
      </c>
      <c r="AT314" s="35">
        <f t="shared" si="234"/>
        <v>0</v>
      </c>
      <c r="AU314" s="35">
        <f t="shared" si="234"/>
        <v>0</v>
      </c>
      <c r="AV314" s="35">
        <f t="shared" si="234"/>
        <v>0</v>
      </c>
      <c r="AW314" s="35">
        <f t="shared" si="234"/>
        <v>0</v>
      </c>
      <c r="AX314" s="35">
        <f t="shared" si="234"/>
        <v>0</v>
      </c>
      <c r="AY314" s="35">
        <f t="shared" si="234"/>
        <v>0</v>
      </c>
      <c r="BA314" s="35">
        <f t="shared" si="235"/>
        <v>0</v>
      </c>
      <c r="BB314" s="35">
        <f t="shared" si="235"/>
        <v>0</v>
      </c>
      <c r="BC314" s="35">
        <f t="shared" si="235"/>
        <v>0</v>
      </c>
      <c r="BD314" s="35">
        <f t="shared" si="235"/>
        <v>0</v>
      </c>
      <c r="BE314" s="35">
        <f t="shared" si="235"/>
        <v>0</v>
      </c>
      <c r="BF314" s="35">
        <f t="shared" si="235"/>
        <v>0</v>
      </c>
      <c r="BH314" s="47">
        <f t="shared" si="226"/>
        <v>0</v>
      </c>
      <c r="BI314" s="6"/>
    </row>
    <row r="315" ht="15" spans="1:61">
      <c r="A315" s="45" t="s">
        <v>11088</v>
      </c>
      <c r="B315" s="33">
        <f t="shared" si="194"/>
        <v>0</v>
      </c>
      <c r="C315" s="41" t="s">
        <v>11089</v>
      </c>
      <c r="D315" s="96">
        <f t="shared" si="195"/>
        <v>0</v>
      </c>
      <c r="E315" s="35">
        <f t="shared" si="196"/>
        <v>0</v>
      </c>
      <c r="F315" s="46">
        <f t="shared" si="197"/>
        <v>0</v>
      </c>
      <c r="G315" s="107">
        <f t="shared" si="198"/>
        <v>0</v>
      </c>
      <c r="H315" s="97">
        <f t="shared" si="221"/>
        <v>0</v>
      </c>
      <c r="I315" s="97">
        <f t="shared" si="222"/>
        <v>0</v>
      </c>
      <c r="J315" s="97">
        <f t="shared" si="223"/>
        <v>0</v>
      </c>
      <c r="K315" s="42">
        <v>0</v>
      </c>
      <c r="L315" s="35">
        <f t="shared" si="230"/>
        <v>0</v>
      </c>
      <c r="M315" s="35">
        <f t="shared" si="230"/>
        <v>0</v>
      </c>
      <c r="N315" s="97">
        <f t="shared" si="224"/>
        <v>0</v>
      </c>
      <c r="O315" s="35">
        <f t="shared" si="231"/>
        <v>0</v>
      </c>
      <c r="P315" s="35">
        <f t="shared" si="231"/>
        <v>0</v>
      </c>
      <c r="Q315" s="35">
        <f t="shared" si="231"/>
        <v>0</v>
      </c>
      <c r="R315" s="96">
        <f t="shared" si="199"/>
        <v>0</v>
      </c>
      <c r="S315" s="35">
        <f t="shared" si="203"/>
        <v>0</v>
      </c>
      <c r="T315" s="28">
        <f t="shared" si="200"/>
        <v>0</v>
      </c>
      <c r="U315" s="28">
        <f t="shared" si="201"/>
        <v>0</v>
      </c>
      <c r="V315" s="51">
        <v>0</v>
      </c>
      <c r="W315" s="51">
        <v>0</v>
      </c>
      <c r="X315" s="51">
        <v>0</v>
      </c>
      <c r="Y315" s="44">
        <f t="shared" si="225"/>
        <v>0</v>
      </c>
      <c r="Z315" s="35">
        <f t="shared" si="202"/>
        <v>0</v>
      </c>
      <c r="AA315" s="35">
        <f t="shared" si="204"/>
        <v>0</v>
      </c>
      <c r="AB315" s="42">
        <v>0</v>
      </c>
      <c r="AC315" s="35">
        <f t="shared" si="205"/>
        <v>0</v>
      </c>
      <c r="AD315" s="35">
        <f t="shared" si="232"/>
        <v>0</v>
      </c>
      <c r="AE315" s="35">
        <f t="shared" si="232"/>
        <v>0</v>
      </c>
      <c r="AF315" s="35">
        <f t="shared" si="232"/>
        <v>0</v>
      </c>
      <c r="AH315" s="35">
        <f t="shared" si="233"/>
        <v>0</v>
      </c>
      <c r="AI315" s="35">
        <f t="shared" si="233"/>
        <v>0</v>
      </c>
      <c r="AJ315" s="35">
        <f t="shared" si="233"/>
        <v>0</v>
      </c>
      <c r="AK315" s="35">
        <f t="shared" si="233"/>
        <v>0</v>
      </c>
      <c r="AL315" s="35">
        <f t="shared" si="233"/>
        <v>0</v>
      </c>
      <c r="AM315" s="35">
        <f t="shared" si="233"/>
        <v>0</v>
      </c>
      <c r="AN315" s="35">
        <f t="shared" si="233"/>
        <v>0</v>
      </c>
      <c r="AO315" s="35">
        <f t="shared" si="233"/>
        <v>0</v>
      </c>
      <c r="AP315" s="35">
        <f t="shared" si="233"/>
        <v>0</v>
      </c>
      <c r="AQ315" s="35">
        <f t="shared" si="233"/>
        <v>0</v>
      </c>
      <c r="AR315" s="35">
        <f t="shared" si="234"/>
        <v>0</v>
      </c>
      <c r="AS315" s="35">
        <f t="shared" si="234"/>
        <v>0</v>
      </c>
      <c r="AT315" s="35">
        <f t="shared" si="234"/>
        <v>0</v>
      </c>
      <c r="AU315" s="35">
        <f t="shared" si="234"/>
        <v>0</v>
      </c>
      <c r="AV315" s="35">
        <f t="shared" si="234"/>
        <v>0</v>
      </c>
      <c r="AW315" s="35">
        <f t="shared" si="234"/>
        <v>0</v>
      </c>
      <c r="AX315" s="35">
        <f t="shared" si="234"/>
        <v>0</v>
      </c>
      <c r="AY315" s="35">
        <f t="shared" si="234"/>
        <v>0</v>
      </c>
      <c r="BA315" s="35">
        <f t="shared" si="235"/>
        <v>0</v>
      </c>
      <c r="BB315" s="35">
        <f t="shared" si="235"/>
        <v>0</v>
      </c>
      <c r="BC315" s="35">
        <f t="shared" si="235"/>
        <v>0</v>
      </c>
      <c r="BD315" s="35">
        <f t="shared" si="235"/>
        <v>0</v>
      </c>
      <c r="BE315" s="35">
        <f t="shared" si="235"/>
        <v>0</v>
      </c>
      <c r="BF315" s="35">
        <f t="shared" si="235"/>
        <v>0</v>
      </c>
      <c r="BH315" s="47">
        <f t="shared" si="226"/>
        <v>0</v>
      </c>
      <c r="BI315" s="6"/>
    </row>
    <row r="316" ht="15" spans="1:61">
      <c r="A316" s="45" t="s">
        <v>11090</v>
      </c>
      <c r="B316" s="33">
        <f t="shared" si="194"/>
        <v>0</v>
      </c>
      <c r="C316" s="41" t="s">
        <v>11091</v>
      </c>
      <c r="D316" s="96">
        <f t="shared" si="195"/>
        <v>0</v>
      </c>
      <c r="E316" s="35">
        <f t="shared" si="196"/>
        <v>0</v>
      </c>
      <c r="F316" s="46">
        <f t="shared" si="197"/>
        <v>0</v>
      </c>
      <c r="G316" s="107">
        <f t="shared" si="198"/>
        <v>0</v>
      </c>
      <c r="H316" s="97">
        <f t="shared" si="221"/>
        <v>0</v>
      </c>
      <c r="I316" s="97">
        <f t="shared" si="222"/>
        <v>0</v>
      </c>
      <c r="J316" s="97">
        <f t="shared" si="223"/>
        <v>0</v>
      </c>
      <c r="K316" s="42">
        <v>0</v>
      </c>
      <c r="L316" s="35">
        <f t="shared" si="230"/>
        <v>0</v>
      </c>
      <c r="M316" s="35">
        <f t="shared" si="230"/>
        <v>0</v>
      </c>
      <c r="N316" s="97">
        <f t="shared" si="224"/>
        <v>0</v>
      </c>
      <c r="O316" s="35">
        <f t="shared" si="231"/>
        <v>0</v>
      </c>
      <c r="P316" s="35">
        <f t="shared" si="231"/>
        <v>0</v>
      </c>
      <c r="Q316" s="35">
        <f t="shared" si="231"/>
        <v>0</v>
      </c>
      <c r="R316" s="96">
        <f t="shared" si="199"/>
        <v>0</v>
      </c>
      <c r="S316" s="35">
        <f t="shared" si="203"/>
        <v>0</v>
      </c>
      <c r="T316" s="28">
        <f t="shared" si="200"/>
        <v>0</v>
      </c>
      <c r="U316" s="28">
        <f t="shared" si="201"/>
        <v>0</v>
      </c>
      <c r="V316" s="51">
        <v>0</v>
      </c>
      <c r="W316" s="51">
        <v>0</v>
      </c>
      <c r="X316" s="51">
        <v>0</v>
      </c>
      <c r="Y316" s="44">
        <f t="shared" si="225"/>
        <v>0</v>
      </c>
      <c r="Z316" s="35">
        <f t="shared" si="202"/>
        <v>0</v>
      </c>
      <c r="AA316" s="35">
        <f t="shared" si="204"/>
        <v>0</v>
      </c>
      <c r="AB316" s="42">
        <v>0</v>
      </c>
      <c r="AC316" s="35">
        <f t="shared" si="205"/>
        <v>0</v>
      </c>
      <c r="AD316" s="35">
        <f t="shared" si="232"/>
        <v>0</v>
      </c>
      <c r="AE316" s="35">
        <f t="shared" si="232"/>
        <v>0</v>
      </c>
      <c r="AF316" s="35">
        <f t="shared" si="232"/>
        <v>0</v>
      </c>
      <c r="AH316" s="35">
        <f t="shared" si="233"/>
        <v>0</v>
      </c>
      <c r="AI316" s="35">
        <f t="shared" si="233"/>
        <v>0</v>
      </c>
      <c r="AJ316" s="35">
        <f t="shared" si="233"/>
        <v>0</v>
      </c>
      <c r="AK316" s="35">
        <f t="shared" si="233"/>
        <v>0</v>
      </c>
      <c r="AL316" s="35">
        <f t="shared" si="233"/>
        <v>0</v>
      </c>
      <c r="AM316" s="35">
        <f t="shared" si="233"/>
        <v>0</v>
      </c>
      <c r="AN316" s="35">
        <f t="shared" si="233"/>
        <v>0</v>
      </c>
      <c r="AO316" s="35">
        <f t="shared" si="233"/>
        <v>0</v>
      </c>
      <c r="AP316" s="35">
        <f t="shared" si="233"/>
        <v>0</v>
      </c>
      <c r="AQ316" s="35">
        <f t="shared" si="233"/>
        <v>0</v>
      </c>
      <c r="AR316" s="35">
        <f t="shared" si="234"/>
        <v>0</v>
      </c>
      <c r="AS316" s="35">
        <f t="shared" si="234"/>
        <v>0</v>
      </c>
      <c r="AT316" s="35">
        <f t="shared" si="234"/>
        <v>0</v>
      </c>
      <c r="AU316" s="35">
        <f t="shared" si="234"/>
        <v>0</v>
      </c>
      <c r="AV316" s="35">
        <f t="shared" si="234"/>
        <v>0</v>
      </c>
      <c r="AW316" s="35">
        <f t="shared" si="234"/>
        <v>0</v>
      </c>
      <c r="AX316" s="35">
        <f t="shared" si="234"/>
        <v>0</v>
      </c>
      <c r="AY316" s="35">
        <f t="shared" si="234"/>
        <v>0</v>
      </c>
      <c r="BA316" s="35">
        <f t="shared" si="235"/>
        <v>0</v>
      </c>
      <c r="BB316" s="35">
        <f t="shared" si="235"/>
        <v>0</v>
      </c>
      <c r="BC316" s="35">
        <f t="shared" si="235"/>
        <v>0</v>
      </c>
      <c r="BD316" s="35">
        <f t="shared" si="235"/>
        <v>0</v>
      </c>
      <c r="BE316" s="35">
        <f t="shared" si="235"/>
        <v>0</v>
      </c>
      <c r="BF316" s="35">
        <f t="shared" si="235"/>
        <v>0</v>
      </c>
      <c r="BH316" s="47">
        <f t="shared" si="226"/>
        <v>0</v>
      </c>
      <c r="BI316" s="18"/>
    </row>
    <row r="317" ht="15" spans="1:61">
      <c r="A317" s="45" t="s">
        <v>11092</v>
      </c>
      <c r="B317" s="33">
        <f t="shared" si="194"/>
        <v>0</v>
      </c>
      <c r="C317" s="41" t="s">
        <v>11093</v>
      </c>
      <c r="D317" s="96">
        <f t="shared" si="195"/>
        <v>0</v>
      </c>
      <c r="E317" s="35">
        <f t="shared" si="196"/>
        <v>0</v>
      </c>
      <c r="F317" s="46">
        <f t="shared" si="197"/>
        <v>0</v>
      </c>
      <c r="G317" s="107">
        <f t="shared" si="198"/>
        <v>0</v>
      </c>
      <c r="H317" s="97">
        <f t="shared" si="221"/>
        <v>0</v>
      </c>
      <c r="I317" s="97">
        <f t="shared" si="222"/>
        <v>0</v>
      </c>
      <c r="J317" s="97">
        <f t="shared" si="223"/>
        <v>0</v>
      </c>
      <c r="K317" s="42">
        <v>0</v>
      </c>
      <c r="L317" s="35">
        <f t="shared" si="230"/>
        <v>0</v>
      </c>
      <c r="M317" s="35">
        <f t="shared" si="230"/>
        <v>0</v>
      </c>
      <c r="N317" s="97">
        <f t="shared" si="224"/>
        <v>0</v>
      </c>
      <c r="O317" s="35">
        <f t="shared" si="231"/>
        <v>0</v>
      </c>
      <c r="P317" s="35">
        <f t="shared" si="231"/>
        <v>0</v>
      </c>
      <c r="Q317" s="35">
        <f t="shared" si="231"/>
        <v>0</v>
      </c>
      <c r="R317" s="96">
        <f t="shared" si="199"/>
        <v>0</v>
      </c>
      <c r="S317" s="35">
        <f t="shared" si="203"/>
        <v>0</v>
      </c>
      <c r="T317" s="28">
        <f t="shared" si="200"/>
        <v>0</v>
      </c>
      <c r="U317" s="28">
        <f t="shared" si="201"/>
        <v>0</v>
      </c>
      <c r="V317" s="51">
        <v>0</v>
      </c>
      <c r="W317" s="51">
        <v>0</v>
      </c>
      <c r="X317" s="51">
        <v>0</v>
      </c>
      <c r="Y317" s="44">
        <f t="shared" si="225"/>
        <v>0</v>
      </c>
      <c r="Z317" s="35">
        <f t="shared" si="202"/>
        <v>0</v>
      </c>
      <c r="AA317" s="35">
        <f t="shared" si="204"/>
        <v>0</v>
      </c>
      <c r="AB317" s="42">
        <v>0</v>
      </c>
      <c r="AC317" s="35">
        <f t="shared" si="205"/>
        <v>0</v>
      </c>
      <c r="AD317" s="35">
        <f t="shared" si="232"/>
        <v>0</v>
      </c>
      <c r="AE317" s="35">
        <f t="shared" si="232"/>
        <v>0</v>
      </c>
      <c r="AF317" s="35">
        <f t="shared" si="232"/>
        <v>0</v>
      </c>
      <c r="AH317" s="35">
        <f t="shared" si="233"/>
        <v>0</v>
      </c>
      <c r="AI317" s="35">
        <f t="shared" si="233"/>
        <v>0</v>
      </c>
      <c r="AJ317" s="35">
        <f t="shared" si="233"/>
        <v>0</v>
      </c>
      <c r="AK317" s="35">
        <f t="shared" si="233"/>
        <v>0</v>
      </c>
      <c r="AL317" s="35">
        <f t="shared" si="233"/>
        <v>0</v>
      </c>
      <c r="AM317" s="35">
        <f t="shared" si="233"/>
        <v>0</v>
      </c>
      <c r="AN317" s="35">
        <f t="shared" si="233"/>
        <v>0</v>
      </c>
      <c r="AO317" s="35">
        <f t="shared" si="233"/>
        <v>0</v>
      </c>
      <c r="AP317" s="35">
        <f t="shared" si="233"/>
        <v>0</v>
      </c>
      <c r="AQ317" s="35">
        <f t="shared" si="233"/>
        <v>0</v>
      </c>
      <c r="AR317" s="35">
        <f t="shared" si="234"/>
        <v>0</v>
      </c>
      <c r="AS317" s="35">
        <f t="shared" si="234"/>
        <v>0</v>
      </c>
      <c r="AT317" s="35">
        <f t="shared" si="234"/>
        <v>0</v>
      </c>
      <c r="AU317" s="35">
        <f t="shared" si="234"/>
        <v>0</v>
      </c>
      <c r="AV317" s="35">
        <f t="shared" si="234"/>
        <v>0</v>
      </c>
      <c r="AW317" s="35">
        <f t="shared" si="234"/>
        <v>0</v>
      </c>
      <c r="AX317" s="35">
        <f t="shared" si="234"/>
        <v>0</v>
      </c>
      <c r="AY317" s="35">
        <f t="shared" si="234"/>
        <v>0</v>
      </c>
      <c r="BA317" s="35">
        <f t="shared" si="235"/>
        <v>0</v>
      </c>
      <c r="BB317" s="35">
        <f t="shared" si="235"/>
        <v>0</v>
      </c>
      <c r="BC317" s="35">
        <f t="shared" si="235"/>
        <v>0</v>
      </c>
      <c r="BD317" s="35">
        <f t="shared" si="235"/>
        <v>0</v>
      </c>
      <c r="BE317" s="35">
        <f t="shared" si="235"/>
        <v>0</v>
      </c>
      <c r="BF317" s="35">
        <f t="shared" si="235"/>
        <v>0</v>
      </c>
      <c r="BH317" s="47">
        <f t="shared" si="226"/>
        <v>0</v>
      </c>
      <c r="BI317" s="18"/>
    </row>
    <row r="318" ht="15" spans="1:61">
      <c r="A318" s="45" t="s">
        <v>11094</v>
      </c>
      <c r="B318" s="33">
        <f t="shared" si="194"/>
        <v>0</v>
      </c>
      <c r="C318" s="41" t="s">
        <v>11095</v>
      </c>
      <c r="D318" s="96">
        <f t="shared" si="195"/>
        <v>0</v>
      </c>
      <c r="E318" s="35">
        <f t="shared" si="196"/>
        <v>0</v>
      </c>
      <c r="F318" s="46">
        <f t="shared" si="197"/>
        <v>0</v>
      </c>
      <c r="G318" s="107">
        <f t="shared" si="198"/>
        <v>0</v>
      </c>
      <c r="H318" s="97">
        <f t="shared" si="221"/>
        <v>0</v>
      </c>
      <c r="I318" s="97">
        <f t="shared" si="222"/>
        <v>0</v>
      </c>
      <c r="J318" s="97">
        <f t="shared" si="223"/>
        <v>0</v>
      </c>
      <c r="K318" s="42">
        <v>0</v>
      </c>
      <c r="L318" s="35">
        <f t="shared" si="230"/>
        <v>0</v>
      </c>
      <c r="M318" s="35">
        <f t="shared" si="230"/>
        <v>0</v>
      </c>
      <c r="N318" s="97">
        <f t="shared" si="224"/>
        <v>0</v>
      </c>
      <c r="O318" s="35">
        <f t="shared" si="231"/>
        <v>0</v>
      </c>
      <c r="P318" s="35">
        <f t="shared" si="231"/>
        <v>0</v>
      </c>
      <c r="Q318" s="35">
        <f t="shared" si="231"/>
        <v>0</v>
      </c>
      <c r="R318" s="96">
        <f t="shared" si="199"/>
        <v>0</v>
      </c>
      <c r="S318" s="35">
        <f t="shared" si="203"/>
        <v>0</v>
      </c>
      <c r="T318" s="28">
        <f t="shared" si="200"/>
        <v>0</v>
      </c>
      <c r="U318" s="28">
        <f t="shared" si="201"/>
        <v>0</v>
      </c>
      <c r="V318" s="51">
        <v>0</v>
      </c>
      <c r="W318" s="51">
        <v>0</v>
      </c>
      <c r="X318" s="51">
        <v>0</v>
      </c>
      <c r="Y318" s="44">
        <f t="shared" si="225"/>
        <v>0</v>
      </c>
      <c r="Z318" s="35">
        <f t="shared" si="202"/>
        <v>0</v>
      </c>
      <c r="AA318" s="35">
        <f t="shared" si="204"/>
        <v>0</v>
      </c>
      <c r="AB318" s="42">
        <v>0</v>
      </c>
      <c r="AC318" s="35">
        <f t="shared" si="205"/>
        <v>0</v>
      </c>
      <c r="AD318" s="35">
        <f t="shared" si="232"/>
        <v>0</v>
      </c>
      <c r="AE318" s="35">
        <f t="shared" si="232"/>
        <v>0</v>
      </c>
      <c r="AF318" s="35">
        <f t="shared" si="232"/>
        <v>0</v>
      </c>
      <c r="AH318" s="35">
        <f t="shared" ref="AH318:AQ327" si="236">SUMPRODUCT(AH$374:AH$599*(LEFT($A$374:$A$599,LEN($A318))=$A318))</f>
        <v>0</v>
      </c>
      <c r="AI318" s="35">
        <f t="shared" si="236"/>
        <v>0</v>
      </c>
      <c r="AJ318" s="35">
        <f t="shared" si="236"/>
        <v>0</v>
      </c>
      <c r="AK318" s="35">
        <f t="shared" si="236"/>
        <v>0</v>
      </c>
      <c r="AL318" s="35">
        <f t="shared" si="236"/>
        <v>0</v>
      </c>
      <c r="AM318" s="35">
        <f t="shared" si="236"/>
        <v>0</v>
      </c>
      <c r="AN318" s="35">
        <f t="shared" si="236"/>
        <v>0</v>
      </c>
      <c r="AO318" s="35">
        <f t="shared" si="236"/>
        <v>0</v>
      </c>
      <c r="AP318" s="35">
        <f t="shared" si="236"/>
        <v>0</v>
      </c>
      <c r="AQ318" s="35">
        <f t="shared" si="236"/>
        <v>0</v>
      </c>
      <c r="AR318" s="35">
        <f t="shared" ref="AR318:AY327" si="237">SUMPRODUCT(AR$374:AR$599*(LEFT($A$374:$A$599,LEN($A318))=$A318))</f>
        <v>0</v>
      </c>
      <c r="AS318" s="35">
        <f t="shared" si="237"/>
        <v>0</v>
      </c>
      <c r="AT318" s="35">
        <f t="shared" si="237"/>
        <v>0</v>
      </c>
      <c r="AU318" s="35">
        <f t="shared" si="237"/>
        <v>0</v>
      </c>
      <c r="AV318" s="35">
        <f t="shared" si="237"/>
        <v>0</v>
      </c>
      <c r="AW318" s="35">
        <f t="shared" si="237"/>
        <v>0</v>
      </c>
      <c r="AX318" s="35">
        <f t="shared" si="237"/>
        <v>0</v>
      </c>
      <c r="AY318" s="35">
        <f t="shared" si="237"/>
        <v>0</v>
      </c>
      <c r="BA318" s="35">
        <f t="shared" ref="BA318:BF327" si="238">SUMPRODUCT(BA$374:BA$599*(LEFT($A$374:$A$599,LEN($A318))=$A318))</f>
        <v>0</v>
      </c>
      <c r="BB318" s="35">
        <f t="shared" si="238"/>
        <v>0</v>
      </c>
      <c r="BC318" s="35">
        <f t="shared" si="238"/>
        <v>0</v>
      </c>
      <c r="BD318" s="35">
        <f t="shared" si="238"/>
        <v>0</v>
      </c>
      <c r="BE318" s="35">
        <f t="shared" si="238"/>
        <v>0</v>
      </c>
      <c r="BF318" s="35">
        <f t="shared" si="238"/>
        <v>0</v>
      </c>
      <c r="BH318" s="47">
        <f t="shared" si="226"/>
        <v>0</v>
      </c>
      <c r="BI318" s="6"/>
    </row>
    <row r="319" ht="15" spans="1:61">
      <c r="A319" s="45" t="s">
        <v>11096</v>
      </c>
      <c r="B319" s="33">
        <f t="shared" si="194"/>
        <v>0</v>
      </c>
      <c r="C319" s="41" t="s">
        <v>11097</v>
      </c>
      <c r="D319" s="96">
        <f t="shared" si="195"/>
        <v>0</v>
      </c>
      <c r="E319" s="35">
        <f t="shared" si="196"/>
        <v>0</v>
      </c>
      <c r="F319" s="46">
        <f t="shared" si="197"/>
        <v>0</v>
      </c>
      <c r="G319" s="107">
        <f t="shared" si="198"/>
        <v>0</v>
      </c>
      <c r="H319" s="97">
        <f t="shared" si="221"/>
        <v>0</v>
      </c>
      <c r="I319" s="97">
        <f t="shared" si="222"/>
        <v>0</v>
      </c>
      <c r="J319" s="97">
        <f t="shared" si="223"/>
        <v>0</v>
      </c>
      <c r="K319" s="42">
        <v>0</v>
      </c>
      <c r="L319" s="35">
        <f t="shared" si="230"/>
        <v>0</v>
      </c>
      <c r="M319" s="35">
        <f t="shared" si="230"/>
        <v>0</v>
      </c>
      <c r="N319" s="97">
        <f t="shared" si="224"/>
        <v>0</v>
      </c>
      <c r="O319" s="35">
        <f t="shared" si="231"/>
        <v>0</v>
      </c>
      <c r="P319" s="35">
        <f t="shared" si="231"/>
        <v>0</v>
      </c>
      <c r="Q319" s="35">
        <f t="shared" si="231"/>
        <v>0</v>
      </c>
      <c r="R319" s="96">
        <f t="shared" si="199"/>
        <v>0</v>
      </c>
      <c r="S319" s="35">
        <f t="shared" si="203"/>
        <v>0</v>
      </c>
      <c r="T319" s="28">
        <f t="shared" si="200"/>
        <v>0</v>
      </c>
      <c r="U319" s="28">
        <f t="shared" si="201"/>
        <v>0</v>
      </c>
      <c r="V319" s="51">
        <v>0</v>
      </c>
      <c r="W319" s="51">
        <v>0</v>
      </c>
      <c r="X319" s="51">
        <v>0</v>
      </c>
      <c r="Y319" s="44">
        <f t="shared" si="225"/>
        <v>0</v>
      </c>
      <c r="Z319" s="35">
        <f t="shared" si="202"/>
        <v>0</v>
      </c>
      <c r="AA319" s="35">
        <f t="shared" si="204"/>
        <v>0</v>
      </c>
      <c r="AB319" s="42">
        <v>0</v>
      </c>
      <c r="AC319" s="35">
        <f t="shared" si="205"/>
        <v>0</v>
      </c>
      <c r="AD319" s="35">
        <f t="shared" si="232"/>
        <v>0</v>
      </c>
      <c r="AE319" s="35">
        <f t="shared" si="232"/>
        <v>0</v>
      </c>
      <c r="AF319" s="35">
        <f t="shared" si="232"/>
        <v>0</v>
      </c>
      <c r="AH319" s="35">
        <f t="shared" si="236"/>
        <v>0</v>
      </c>
      <c r="AI319" s="35">
        <f t="shared" si="236"/>
        <v>0</v>
      </c>
      <c r="AJ319" s="35">
        <f t="shared" si="236"/>
        <v>0</v>
      </c>
      <c r="AK319" s="35">
        <f t="shared" si="236"/>
        <v>0</v>
      </c>
      <c r="AL319" s="35">
        <f t="shared" si="236"/>
        <v>0</v>
      </c>
      <c r="AM319" s="35">
        <f t="shared" si="236"/>
        <v>0</v>
      </c>
      <c r="AN319" s="35">
        <f t="shared" si="236"/>
        <v>0</v>
      </c>
      <c r="AO319" s="35">
        <f t="shared" si="236"/>
        <v>0</v>
      </c>
      <c r="AP319" s="35">
        <f t="shared" si="236"/>
        <v>0</v>
      </c>
      <c r="AQ319" s="35">
        <f t="shared" si="236"/>
        <v>0</v>
      </c>
      <c r="AR319" s="35">
        <f t="shared" si="237"/>
        <v>0</v>
      </c>
      <c r="AS319" s="35">
        <f t="shared" si="237"/>
        <v>0</v>
      </c>
      <c r="AT319" s="35">
        <f t="shared" si="237"/>
        <v>0</v>
      </c>
      <c r="AU319" s="35">
        <f t="shared" si="237"/>
        <v>0</v>
      </c>
      <c r="AV319" s="35">
        <f t="shared" si="237"/>
        <v>0</v>
      </c>
      <c r="AW319" s="35">
        <f t="shared" si="237"/>
        <v>0</v>
      </c>
      <c r="AX319" s="35">
        <f t="shared" si="237"/>
        <v>0</v>
      </c>
      <c r="AY319" s="35">
        <f t="shared" si="237"/>
        <v>0</v>
      </c>
      <c r="BA319" s="35">
        <f t="shared" si="238"/>
        <v>0</v>
      </c>
      <c r="BB319" s="35">
        <f t="shared" si="238"/>
        <v>0</v>
      </c>
      <c r="BC319" s="35">
        <f t="shared" si="238"/>
        <v>0</v>
      </c>
      <c r="BD319" s="35">
        <f t="shared" si="238"/>
        <v>0</v>
      </c>
      <c r="BE319" s="35">
        <f t="shared" si="238"/>
        <v>0</v>
      </c>
      <c r="BF319" s="35">
        <f t="shared" si="238"/>
        <v>0</v>
      </c>
      <c r="BH319" s="47">
        <f t="shared" si="226"/>
        <v>0</v>
      </c>
      <c r="BI319" s="6"/>
    </row>
    <row r="320" ht="15" spans="1:61">
      <c r="A320" s="45" t="s">
        <v>11098</v>
      </c>
      <c r="B320" s="33">
        <f t="shared" si="194"/>
        <v>0</v>
      </c>
      <c r="C320" s="41" t="s">
        <v>11099</v>
      </c>
      <c r="D320" s="96">
        <f t="shared" si="195"/>
        <v>0</v>
      </c>
      <c r="E320" s="35">
        <f t="shared" si="196"/>
        <v>0</v>
      </c>
      <c r="F320" s="46">
        <f t="shared" si="197"/>
        <v>0</v>
      </c>
      <c r="G320" s="107">
        <f t="shared" si="198"/>
        <v>0</v>
      </c>
      <c r="H320" s="97">
        <f t="shared" si="221"/>
        <v>0</v>
      </c>
      <c r="I320" s="97">
        <f t="shared" si="222"/>
        <v>0</v>
      </c>
      <c r="J320" s="97">
        <f t="shared" si="223"/>
        <v>0</v>
      </c>
      <c r="K320" s="42">
        <v>0</v>
      </c>
      <c r="L320" s="35">
        <f t="shared" si="230"/>
        <v>0</v>
      </c>
      <c r="M320" s="35">
        <f t="shared" si="230"/>
        <v>0</v>
      </c>
      <c r="N320" s="97">
        <f t="shared" si="224"/>
        <v>0</v>
      </c>
      <c r="O320" s="35">
        <f t="shared" si="231"/>
        <v>0</v>
      </c>
      <c r="P320" s="35">
        <f t="shared" si="231"/>
        <v>0</v>
      </c>
      <c r="Q320" s="35">
        <f t="shared" si="231"/>
        <v>0</v>
      </c>
      <c r="R320" s="96">
        <f t="shared" si="199"/>
        <v>0</v>
      </c>
      <c r="S320" s="35">
        <f t="shared" si="203"/>
        <v>0</v>
      </c>
      <c r="T320" s="28">
        <f t="shared" si="200"/>
        <v>0</v>
      </c>
      <c r="U320" s="28">
        <f t="shared" si="201"/>
        <v>0</v>
      </c>
      <c r="V320" s="51">
        <v>0</v>
      </c>
      <c r="W320" s="51">
        <v>0</v>
      </c>
      <c r="X320" s="51">
        <v>0</v>
      </c>
      <c r="Y320" s="44">
        <f t="shared" si="225"/>
        <v>0</v>
      </c>
      <c r="Z320" s="35">
        <f t="shared" si="202"/>
        <v>0</v>
      </c>
      <c r="AA320" s="35">
        <f t="shared" si="204"/>
        <v>0</v>
      </c>
      <c r="AB320" s="42">
        <v>0</v>
      </c>
      <c r="AC320" s="35">
        <f t="shared" si="205"/>
        <v>0</v>
      </c>
      <c r="AD320" s="35">
        <f t="shared" si="232"/>
        <v>0</v>
      </c>
      <c r="AE320" s="35">
        <f t="shared" si="232"/>
        <v>0</v>
      </c>
      <c r="AF320" s="35">
        <f t="shared" si="232"/>
        <v>0</v>
      </c>
      <c r="AH320" s="35">
        <f t="shared" si="236"/>
        <v>0</v>
      </c>
      <c r="AI320" s="35">
        <f t="shared" si="236"/>
        <v>0</v>
      </c>
      <c r="AJ320" s="35">
        <f t="shared" si="236"/>
        <v>0</v>
      </c>
      <c r="AK320" s="35">
        <f t="shared" si="236"/>
        <v>0</v>
      </c>
      <c r="AL320" s="35">
        <f t="shared" si="236"/>
        <v>0</v>
      </c>
      <c r="AM320" s="35">
        <f t="shared" si="236"/>
        <v>0</v>
      </c>
      <c r="AN320" s="35">
        <f t="shared" si="236"/>
        <v>0</v>
      </c>
      <c r="AO320" s="35">
        <f t="shared" si="236"/>
        <v>0</v>
      </c>
      <c r="AP320" s="35">
        <f t="shared" si="236"/>
        <v>0</v>
      </c>
      <c r="AQ320" s="35">
        <f t="shared" si="236"/>
        <v>0</v>
      </c>
      <c r="AR320" s="35">
        <f t="shared" si="237"/>
        <v>0</v>
      </c>
      <c r="AS320" s="35">
        <f t="shared" si="237"/>
        <v>0</v>
      </c>
      <c r="AT320" s="35">
        <f t="shared" si="237"/>
        <v>0</v>
      </c>
      <c r="AU320" s="35">
        <f t="shared" si="237"/>
        <v>0</v>
      </c>
      <c r="AV320" s="35">
        <f t="shared" si="237"/>
        <v>0</v>
      </c>
      <c r="AW320" s="35">
        <f t="shared" si="237"/>
        <v>0</v>
      </c>
      <c r="AX320" s="35">
        <f t="shared" si="237"/>
        <v>0</v>
      </c>
      <c r="AY320" s="35">
        <f t="shared" si="237"/>
        <v>0</v>
      </c>
      <c r="BA320" s="35">
        <f t="shared" si="238"/>
        <v>0</v>
      </c>
      <c r="BB320" s="35">
        <f t="shared" si="238"/>
        <v>0</v>
      </c>
      <c r="BC320" s="35">
        <f t="shared" si="238"/>
        <v>0</v>
      </c>
      <c r="BD320" s="35">
        <f t="shared" si="238"/>
        <v>0</v>
      </c>
      <c r="BE320" s="35">
        <f t="shared" si="238"/>
        <v>0</v>
      </c>
      <c r="BF320" s="35">
        <f t="shared" si="238"/>
        <v>0</v>
      </c>
      <c r="BH320" s="47">
        <f t="shared" si="226"/>
        <v>0</v>
      </c>
      <c r="BI320" s="18"/>
    </row>
    <row r="321" ht="15" spans="1:61">
      <c r="A321" s="45" t="s">
        <v>11100</v>
      </c>
      <c r="B321" s="33">
        <f t="shared" si="194"/>
        <v>0</v>
      </c>
      <c r="C321" s="41" t="s">
        <v>11101</v>
      </c>
      <c r="D321" s="96">
        <f t="shared" si="195"/>
        <v>0</v>
      </c>
      <c r="E321" s="35">
        <f t="shared" si="196"/>
        <v>0</v>
      </c>
      <c r="F321" s="46">
        <f t="shared" si="197"/>
        <v>0</v>
      </c>
      <c r="G321" s="107">
        <f t="shared" si="198"/>
        <v>0</v>
      </c>
      <c r="H321" s="97">
        <f t="shared" si="221"/>
        <v>0</v>
      </c>
      <c r="I321" s="97">
        <f t="shared" si="222"/>
        <v>0</v>
      </c>
      <c r="J321" s="97">
        <f t="shared" si="223"/>
        <v>0</v>
      </c>
      <c r="K321" s="42">
        <v>0</v>
      </c>
      <c r="L321" s="35">
        <f t="shared" si="230"/>
        <v>0</v>
      </c>
      <c r="M321" s="35">
        <f t="shared" si="230"/>
        <v>0</v>
      </c>
      <c r="N321" s="97">
        <f t="shared" si="224"/>
        <v>0</v>
      </c>
      <c r="O321" s="35">
        <f t="shared" si="231"/>
        <v>0</v>
      </c>
      <c r="P321" s="35">
        <f t="shared" si="231"/>
        <v>0</v>
      </c>
      <c r="Q321" s="35">
        <f t="shared" si="231"/>
        <v>0</v>
      </c>
      <c r="R321" s="96">
        <f t="shared" si="199"/>
        <v>0</v>
      </c>
      <c r="S321" s="35">
        <f t="shared" si="203"/>
        <v>0</v>
      </c>
      <c r="T321" s="28">
        <f t="shared" si="200"/>
        <v>0</v>
      </c>
      <c r="U321" s="28">
        <f t="shared" si="201"/>
        <v>0</v>
      </c>
      <c r="V321" s="51">
        <v>0</v>
      </c>
      <c r="W321" s="51">
        <v>0</v>
      </c>
      <c r="X321" s="51">
        <v>0</v>
      </c>
      <c r="Y321" s="44">
        <f t="shared" si="225"/>
        <v>0</v>
      </c>
      <c r="Z321" s="35">
        <f t="shared" si="202"/>
        <v>0</v>
      </c>
      <c r="AA321" s="35">
        <f t="shared" si="204"/>
        <v>0</v>
      </c>
      <c r="AB321" s="42">
        <v>0</v>
      </c>
      <c r="AC321" s="35">
        <f t="shared" si="205"/>
        <v>0</v>
      </c>
      <c r="AD321" s="35">
        <f t="shared" si="232"/>
        <v>0</v>
      </c>
      <c r="AE321" s="35">
        <f t="shared" si="232"/>
        <v>0</v>
      </c>
      <c r="AF321" s="35">
        <f t="shared" si="232"/>
        <v>0</v>
      </c>
      <c r="AH321" s="35">
        <f t="shared" si="236"/>
        <v>0</v>
      </c>
      <c r="AI321" s="35">
        <f t="shared" si="236"/>
        <v>0</v>
      </c>
      <c r="AJ321" s="35">
        <f t="shared" si="236"/>
        <v>0</v>
      </c>
      <c r="AK321" s="35">
        <f t="shared" si="236"/>
        <v>0</v>
      </c>
      <c r="AL321" s="35">
        <f t="shared" si="236"/>
        <v>0</v>
      </c>
      <c r="AM321" s="35">
        <f t="shared" si="236"/>
        <v>0</v>
      </c>
      <c r="AN321" s="35">
        <f t="shared" si="236"/>
        <v>0</v>
      </c>
      <c r="AO321" s="35">
        <f t="shared" si="236"/>
        <v>0</v>
      </c>
      <c r="AP321" s="35">
        <f t="shared" si="236"/>
        <v>0</v>
      </c>
      <c r="AQ321" s="35">
        <f t="shared" si="236"/>
        <v>0</v>
      </c>
      <c r="AR321" s="35">
        <f t="shared" si="237"/>
        <v>0</v>
      </c>
      <c r="AS321" s="35">
        <f t="shared" si="237"/>
        <v>0</v>
      </c>
      <c r="AT321" s="35">
        <f t="shared" si="237"/>
        <v>0</v>
      </c>
      <c r="AU321" s="35">
        <f t="shared" si="237"/>
        <v>0</v>
      </c>
      <c r="AV321" s="35">
        <f t="shared" si="237"/>
        <v>0</v>
      </c>
      <c r="AW321" s="35">
        <f t="shared" si="237"/>
        <v>0</v>
      </c>
      <c r="AX321" s="35">
        <f t="shared" si="237"/>
        <v>0</v>
      </c>
      <c r="AY321" s="35">
        <f t="shared" si="237"/>
        <v>0</v>
      </c>
      <c r="BA321" s="35">
        <f t="shared" si="238"/>
        <v>0</v>
      </c>
      <c r="BB321" s="35">
        <f t="shared" si="238"/>
        <v>0</v>
      </c>
      <c r="BC321" s="35">
        <f t="shared" si="238"/>
        <v>0</v>
      </c>
      <c r="BD321" s="35">
        <f t="shared" si="238"/>
        <v>0</v>
      </c>
      <c r="BE321" s="35">
        <f t="shared" si="238"/>
        <v>0</v>
      </c>
      <c r="BF321" s="35">
        <f t="shared" si="238"/>
        <v>0</v>
      </c>
      <c r="BH321" s="47">
        <f t="shared" si="226"/>
        <v>0</v>
      </c>
      <c r="BI321" s="18"/>
    </row>
    <row r="322" ht="15" spans="1:61">
      <c r="A322" s="45" t="s">
        <v>11102</v>
      </c>
      <c r="B322" s="33">
        <f t="shared" si="194"/>
        <v>0</v>
      </c>
      <c r="C322" s="41" t="s">
        <v>11103</v>
      </c>
      <c r="D322" s="96">
        <f t="shared" si="195"/>
        <v>0</v>
      </c>
      <c r="E322" s="35">
        <f t="shared" si="196"/>
        <v>0</v>
      </c>
      <c r="F322" s="46">
        <f t="shared" si="197"/>
        <v>0</v>
      </c>
      <c r="G322" s="107">
        <f t="shared" si="198"/>
        <v>0</v>
      </c>
      <c r="H322" s="97">
        <f t="shared" si="221"/>
        <v>0</v>
      </c>
      <c r="I322" s="97">
        <f t="shared" si="222"/>
        <v>0</v>
      </c>
      <c r="J322" s="97">
        <f t="shared" si="223"/>
        <v>0</v>
      </c>
      <c r="K322" s="42">
        <v>0</v>
      </c>
      <c r="L322" s="35">
        <f t="shared" si="230"/>
        <v>0</v>
      </c>
      <c r="M322" s="35">
        <f t="shared" si="230"/>
        <v>0</v>
      </c>
      <c r="N322" s="97">
        <f t="shared" si="224"/>
        <v>0</v>
      </c>
      <c r="O322" s="35">
        <f t="shared" si="231"/>
        <v>0</v>
      </c>
      <c r="P322" s="35">
        <f t="shared" si="231"/>
        <v>0</v>
      </c>
      <c r="Q322" s="35">
        <f t="shared" si="231"/>
        <v>0</v>
      </c>
      <c r="R322" s="96">
        <f t="shared" si="199"/>
        <v>0</v>
      </c>
      <c r="S322" s="35">
        <f t="shared" si="203"/>
        <v>0</v>
      </c>
      <c r="T322" s="28">
        <f t="shared" si="200"/>
        <v>0</v>
      </c>
      <c r="U322" s="28">
        <f t="shared" si="201"/>
        <v>0</v>
      </c>
      <c r="V322" s="51">
        <v>0</v>
      </c>
      <c r="W322" s="51">
        <v>0</v>
      </c>
      <c r="X322" s="51">
        <v>0</v>
      </c>
      <c r="Y322" s="44">
        <f t="shared" si="225"/>
        <v>0</v>
      </c>
      <c r="Z322" s="35">
        <f t="shared" si="202"/>
        <v>0</v>
      </c>
      <c r="AA322" s="35">
        <f t="shared" si="204"/>
        <v>0</v>
      </c>
      <c r="AB322" s="42">
        <v>0</v>
      </c>
      <c r="AC322" s="35">
        <f t="shared" si="205"/>
        <v>0</v>
      </c>
      <c r="AD322" s="35">
        <f t="shared" si="232"/>
        <v>0</v>
      </c>
      <c r="AE322" s="35">
        <f t="shared" si="232"/>
        <v>0</v>
      </c>
      <c r="AF322" s="35">
        <f t="shared" si="232"/>
        <v>0</v>
      </c>
      <c r="AH322" s="35">
        <f t="shared" si="236"/>
        <v>0</v>
      </c>
      <c r="AI322" s="35">
        <f t="shared" si="236"/>
        <v>0</v>
      </c>
      <c r="AJ322" s="35">
        <f t="shared" si="236"/>
        <v>0</v>
      </c>
      <c r="AK322" s="35">
        <f t="shared" si="236"/>
        <v>0</v>
      </c>
      <c r="AL322" s="35">
        <f t="shared" si="236"/>
        <v>0</v>
      </c>
      <c r="AM322" s="35">
        <f t="shared" si="236"/>
        <v>0</v>
      </c>
      <c r="AN322" s="35">
        <f t="shared" si="236"/>
        <v>0</v>
      </c>
      <c r="AO322" s="35">
        <f t="shared" si="236"/>
        <v>0</v>
      </c>
      <c r="AP322" s="35">
        <f t="shared" si="236"/>
        <v>0</v>
      </c>
      <c r="AQ322" s="35">
        <f t="shared" si="236"/>
        <v>0</v>
      </c>
      <c r="AR322" s="35">
        <f t="shared" si="237"/>
        <v>0</v>
      </c>
      <c r="AS322" s="35">
        <f t="shared" si="237"/>
        <v>0</v>
      </c>
      <c r="AT322" s="35">
        <f t="shared" si="237"/>
        <v>0</v>
      </c>
      <c r="AU322" s="35">
        <f t="shared" si="237"/>
        <v>0</v>
      </c>
      <c r="AV322" s="35">
        <f t="shared" si="237"/>
        <v>0</v>
      </c>
      <c r="AW322" s="35">
        <f t="shared" si="237"/>
        <v>0</v>
      </c>
      <c r="AX322" s="35">
        <f t="shared" si="237"/>
        <v>0</v>
      </c>
      <c r="AY322" s="35">
        <f t="shared" si="237"/>
        <v>0</v>
      </c>
      <c r="BA322" s="35">
        <f t="shared" si="238"/>
        <v>0</v>
      </c>
      <c r="BB322" s="35">
        <f t="shared" si="238"/>
        <v>0</v>
      </c>
      <c r="BC322" s="35">
        <f t="shared" si="238"/>
        <v>0</v>
      </c>
      <c r="BD322" s="35">
        <f t="shared" si="238"/>
        <v>0</v>
      </c>
      <c r="BE322" s="35">
        <f t="shared" si="238"/>
        <v>0</v>
      </c>
      <c r="BF322" s="35">
        <f t="shared" si="238"/>
        <v>0</v>
      </c>
      <c r="BH322" s="47">
        <f t="shared" si="226"/>
        <v>0</v>
      </c>
      <c r="BI322" s="6"/>
    </row>
    <row r="323" ht="15" spans="1:61">
      <c r="A323" s="45" t="s">
        <v>11104</v>
      </c>
      <c r="B323" s="33">
        <f t="shared" si="194"/>
        <v>0</v>
      </c>
      <c r="C323" s="41" t="s">
        <v>11105</v>
      </c>
      <c r="D323" s="96">
        <f t="shared" si="195"/>
        <v>0</v>
      </c>
      <c r="E323" s="35">
        <f t="shared" si="196"/>
        <v>0</v>
      </c>
      <c r="F323" s="46">
        <f t="shared" si="197"/>
        <v>0</v>
      </c>
      <c r="G323" s="107">
        <f t="shared" si="198"/>
        <v>0</v>
      </c>
      <c r="H323" s="97">
        <f t="shared" si="221"/>
        <v>0</v>
      </c>
      <c r="I323" s="97">
        <f t="shared" si="222"/>
        <v>0</v>
      </c>
      <c r="J323" s="97">
        <f t="shared" si="223"/>
        <v>0</v>
      </c>
      <c r="K323" s="42">
        <v>0</v>
      </c>
      <c r="L323" s="35">
        <f t="shared" si="230"/>
        <v>0</v>
      </c>
      <c r="M323" s="35">
        <f t="shared" si="230"/>
        <v>0</v>
      </c>
      <c r="N323" s="97">
        <f t="shared" si="224"/>
        <v>0</v>
      </c>
      <c r="O323" s="35">
        <f t="shared" si="231"/>
        <v>0</v>
      </c>
      <c r="P323" s="35">
        <f t="shared" si="231"/>
        <v>0</v>
      </c>
      <c r="Q323" s="35">
        <f t="shared" si="231"/>
        <v>0</v>
      </c>
      <c r="R323" s="96">
        <f t="shared" si="199"/>
        <v>0</v>
      </c>
      <c r="S323" s="35">
        <f t="shared" si="203"/>
        <v>0</v>
      </c>
      <c r="T323" s="28">
        <f t="shared" si="200"/>
        <v>0</v>
      </c>
      <c r="U323" s="28">
        <f t="shared" si="201"/>
        <v>0</v>
      </c>
      <c r="V323" s="51">
        <v>0</v>
      </c>
      <c r="W323" s="51">
        <v>0</v>
      </c>
      <c r="X323" s="51">
        <v>0</v>
      </c>
      <c r="Y323" s="44">
        <f t="shared" si="225"/>
        <v>0</v>
      </c>
      <c r="Z323" s="35">
        <f t="shared" si="202"/>
        <v>0</v>
      </c>
      <c r="AA323" s="35">
        <f t="shared" si="204"/>
        <v>0</v>
      </c>
      <c r="AB323" s="42">
        <v>0</v>
      </c>
      <c r="AC323" s="35">
        <f t="shared" si="205"/>
        <v>0</v>
      </c>
      <c r="AD323" s="35">
        <f t="shared" si="232"/>
        <v>0</v>
      </c>
      <c r="AE323" s="35">
        <f t="shared" si="232"/>
        <v>0</v>
      </c>
      <c r="AF323" s="35">
        <f t="shared" si="232"/>
        <v>0</v>
      </c>
      <c r="AH323" s="35">
        <f t="shared" si="236"/>
        <v>0</v>
      </c>
      <c r="AI323" s="35">
        <f t="shared" si="236"/>
        <v>0</v>
      </c>
      <c r="AJ323" s="35">
        <f t="shared" si="236"/>
        <v>0</v>
      </c>
      <c r="AK323" s="35">
        <f t="shared" si="236"/>
        <v>0</v>
      </c>
      <c r="AL323" s="35">
        <f t="shared" si="236"/>
        <v>0</v>
      </c>
      <c r="AM323" s="35">
        <f t="shared" si="236"/>
        <v>0</v>
      </c>
      <c r="AN323" s="35">
        <f t="shared" si="236"/>
        <v>0</v>
      </c>
      <c r="AO323" s="35">
        <f t="shared" si="236"/>
        <v>0</v>
      </c>
      <c r="AP323" s="35">
        <f t="shared" si="236"/>
        <v>0</v>
      </c>
      <c r="AQ323" s="35">
        <f t="shared" si="236"/>
        <v>0</v>
      </c>
      <c r="AR323" s="35">
        <f t="shared" si="237"/>
        <v>0</v>
      </c>
      <c r="AS323" s="35">
        <f t="shared" si="237"/>
        <v>0</v>
      </c>
      <c r="AT323" s="35">
        <f t="shared" si="237"/>
        <v>0</v>
      </c>
      <c r="AU323" s="35">
        <f t="shared" si="237"/>
        <v>0</v>
      </c>
      <c r="AV323" s="35">
        <f t="shared" si="237"/>
        <v>0</v>
      </c>
      <c r="AW323" s="35">
        <f t="shared" si="237"/>
        <v>0</v>
      </c>
      <c r="AX323" s="35">
        <f t="shared" si="237"/>
        <v>0</v>
      </c>
      <c r="AY323" s="35">
        <f t="shared" si="237"/>
        <v>0</v>
      </c>
      <c r="BA323" s="35">
        <f t="shared" si="238"/>
        <v>0</v>
      </c>
      <c r="BB323" s="35">
        <f t="shared" si="238"/>
        <v>0</v>
      </c>
      <c r="BC323" s="35">
        <f t="shared" si="238"/>
        <v>0</v>
      </c>
      <c r="BD323" s="35">
        <f t="shared" si="238"/>
        <v>0</v>
      </c>
      <c r="BE323" s="35">
        <f t="shared" si="238"/>
        <v>0</v>
      </c>
      <c r="BF323" s="35">
        <f t="shared" si="238"/>
        <v>0</v>
      </c>
      <c r="BH323" s="47">
        <f t="shared" si="226"/>
        <v>0</v>
      </c>
      <c r="BI323" s="6"/>
    </row>
    <row r="324" ht="15" spans="1:61">
      <c r="A324" s="45" t="s">
        <v>11106</v>
      </c>
      <c r="B324" s="33">
        <f t="shared" si="194"/>
        <v>0</v>
      </c>
      <c r="C324" s="41" t="s">
        <v>11107</v>
      </c>
      <c r="D324" s="96">
        <f t="shared" si="195"/>
        <v>0</v>
      </c>
      <c r="E324" s="35">
        <f t="shared" si="196"/>
        <v>0</v>
      </c>
      <c r="F324" s="46">
        <f t="shared" si="197"/>
        <v>0</v>
      </c>
      <c r="G324" s="107">
        <f t="shared" si="198"/>
        <v>0</v>
      </c>
      <c r="H324" s="97">
        <f t="shared" si="221"/>
        <v>0</v>
      </c>
      <c r="I324" s="97">
        <f t="shared" si="222"/>
        <v>0</v>
      </c>
      <c r="J324" s="97">
        <f t="shared" si="223"/>
        <v>0</v>
      </c>
      <c r="K324" s="42">
        <v>0</v>
      </c>
      <c r="L324" s="35">
        <f t="shared" si="230"/>
        <v>0</v>
      </c>
      <c r="M324" s="35">
        <f t="shared" si="230"/>
        <v>0</v>
      </c>
      <c r="N324" s="97">
        <f t="shared" si="224"/>
        <v>0</v>
      </c>
      <c r="O324" s="35">
        <f t="shared" si="231"/>
        <v>0</v>
      </c>
      <c r="P324" s="35">
        <f t="shared" si="231"/>
        <v>0</v>
      </c>
      <c r="Q324" s="35">
        <f t="shared" si="231"/>
        <v>0</v>
      </c>
      <c r="R324" s="96">
        <f t="shared" si="199"/>
        <v>0</v>
      </c>
      <c r="S324" s="35">
        <f t="shared" si="203"/>
        <v>0</v>
      </c>
      <c r="T324" s="28">
        <f t="shared" si="200"/>
        <v>0</v>
      </c>
      <c r="U324" s="28">
        <f t="shared" si="201"/>
        <v>0</v>
      </c>
      <c r="V324" s="51">
        <v>0</v>
      </c>
      <c r="W324" s="51">
        <v>0</v>
      </c>
      <c r="X324" s="51">
        <v>0</v>
      </c>
      <c r="Y324" s="44">
        <f t="shared" si="225"/>
        <v>0</v>
      </c>
      <c r="Z324" s="35">
        <f t="shared" si="202"/>
        <v>0</v>
      </c>
      <c r="AA324" s="35">
        <f t="shared" si="204"/>
        <v>0</v>
      </c>
      <c r="AB324" s="42">
        <v>0</v>
      </c>
      <c r="AC324" s="35">
        <f t="shared" si="205"/>
        <v>0</v>
      </c>
      <c r="AD324" s="35">
        <f t="shared" si="232"/>
        <v>0</v>
      </c>
      <c r="AE324" s="35">
        <f t="shared" si="232"/>
        <v>0</v>
      </c>
      <c r="AF324" s="35">
        <f t="shared" si="232"/>
        <v>0</v>
      </c>
      <c r="AH324" s="35">
        <f t="shared" si="236"/>
        <v>0</v>
      </c>
      <c r="AI324" s="35">
        <f t="shared" si="236"/>
        <v>0</v>
      </c>
      <c r="AJ324" s="35">
        <f t="shared" si="236"/>
        <v>0</v>
      </c>
      <c r="AK324" s="35">
        <f t="shared" si="236"/>
        <v>0</v>
      </c>
      <c r="AL324" s="35">
        <f t="shared" si="236"/>
        <v>0</v>
      </c>
      <c r="AM324" s="35">
        <f t="shared" si="236"/>
        <v>0</v>
      </c>
      <c r="AN324" s="35">
        <f t="shared" si="236"/>
        <v>0</v>
      </c>
      <c r="AO324" s="35">
        <f t="shared" si="236"/>
        <v>0</v>
      </c>
      <c r="AP324" s="35">
        <f t="shared" si="236"/>
        <v>0</v>
      </c>
      <c r="AQ324" s="35">
        <f t="shared" si="236"/>
        <v>0</v>
      </c>
      <c r="AR324" s="35">
        <f t="shared" si="237"/>
        <v>0</v>
      </c>
      <c r="AS324" s="35">
        <f t="shared" si="237"/>
        <v>0</v>
      </c>
      <c r="AT324" s="35">
        <f t="shared" si="237"/>
        <v>0</v>
      </c>
      <c r="AU324" s="35">
        <f t="shared" si="237"/>
        <v>0</v>
      </c>
      <c r="AV324" s="35">
        <f t="shared" si="237"/>
        <v>0</v>
      </c>
      <c r="AW324" s="35">
        <f t="shared" si="237"/>
        <v>0</v>
      </c>
      <c r="AX324" s="35">
        <f t="shared" si="237"/>
        <v>0</v>
      </c>
      <c r="AY324" s="35">
        <f t="shared" si="237"/>
        <v>0</v>
      </c>
      <c r="BA324" s="35">
        <f t="shared" si="238"/>
        <v>0</v>
      </c>
      <c r="BB324" s="35">
        <f t="shared" si="238"/>
        <v>0</v>
      </c>
      <c r="BC324" s="35">
        <f t="shared" si="238"/>
        <v>0</v>
      </c>
      <c r="BD324" s="35">
        <f t="shared" si="238"/>
        <v>0</v>
      </c>
      <c r="BE324" s="35">
        <f t="shared" si="238"/>
        <v>0</v>
      </c>
      <c r="BF324" s="35">
        <f t="shared" si="238"/>
        <v>0</v>
      </c>
      <c r="BH324" s="47">
        <f t="shared" si="226"/>
        <v>0</v>
      </c>
      <c r="BI324" s="18"/>
    </row>
    <row r="325" ht="15" spans="1:61">
      <c r="A325" s="45" t="s">
        <v>11108</v>
      </c>
      <c r="B325" s="33">
        <f t="shared" si="194"/>
        <v>0</v>
      </c>
      <c r="C325" s="41" t="s">
        <v>11109</v>
      </c>
      <c r="D325" s="96">
        <f t="shared" si="195"/>
        <v>0</v>
      </c>
      <c r="E325" s="35">
        <f t="shared" si="196"/>
        <v>0</v>
      </c>
      <c r="F325" s="46">
        <f t="shared" si="197"/>
        <v>0</v>
      </c>
      <c r="G325" s="107">
        <f t="shared" si="198"/>
        <v>0</v>
      </c>
      <c r="H325" s="97">
        <f t="shared" si="221"/>
        <v>0</v>
      </c>
      <c r="I325" s="97">
        <f t="shared" si="222"/>
        <v>0</v>
      </c>
      <c r="J325" s="97">
        <f t="shared" si="223"/>
        <v>0</v>
      </c>
      <c r="K325" s="42">
        <v>0</v>
      </c>
      <c r="L325" s="35">
        <f t="shared" si="230"/>
        <v>0</v>
      </c>
      <c r="M325" s="35">
        <f t="shared" si="230"/>
        <v>0</v>
      </c>
      <c r="N325" s="97">
        <f t="shared" si="224"/>
        <v>0</v>
      </c>
      <c r="O325" s="35">
        <f t="shared" si="231"/>
        <v>0</v>
      </c>
      <c r="P325" s="35">
        <f t="shared" si="231"/>
        <v>0</v>
      </c>
      <c r="Q325" s="35">
        <f t="shared" si="231"/>
        <v>0</v>
      </c>
      <c r="R325" s="96">
        <f t="shared" si="199"/>
        <v>0</v>
      </c>
      <c r="S325" s="35">
        <f t="shared" si="203"/>
        <v>0</v>
      </c>
      <c r="T325" s="28">
        <f t="shared" si="200"/>
        <v>0</v>
      </c>
      <c r="U325" s="28">
        <f t="shared" si="201"/>
        <v>0</v>
      </c>
      <c r="V325" s="51">
        <v>0</v>
      </c>
      <c r="W325" s="51">
        <v>0</v>
      </c>
      <c r="X325" s="51">
        <v>0</v>
      </c>
      <c r="Y325" s="44">
        <f t="shared" si="225"/>
        <v>0</v>
      </c>
      <c r="Z325" s="35">
        <f t="shared" si="202"/>
        <v>0</v>
      </c>
      <c r="AA325" s="35">
        <f t="shared" si="204"/>
        <v>0</v>
      </c>
      <c r="AB325" s="42">
        <v>0</v>
      </c>
      <c r="AC325" s="35">
        <f t="shared" si="205"/>
        <v>0</v>
      </c>
      <c r="AD325" s="35">
        <f t="shared" si="232"/>
        <v>0</v>
      </c>
      <c r="AE325" s="35">
        <f t="shared" si="232"/>
        <v>0</v>
      </c>
      <c r="AF325" s="35">
        <f t="shared" si="232"/>
        <v>0</v>
      </c>
      <c r="AH325" s="35">
        <f t="shared" si="236"/>
        <v>0</v>
      </c>
      <c r="AI325" s="35">
        <f t="shared" si="236"/>
        <v>0</v>
      </c>
      <c r="AJ325" s="35">
        <f t="shared" si="236"/>
        <v>0</v>
      </c>
      <c r="AK325" s="35">
        <f t="shared" si="236"/>
        <v>0</v>
      </c>
      <c r="AL325" s="35">
        <f t="shared" si="236"/>
        <v>0</v>
      </c>
      <c r="AM325" s="35">
        <f t="shared" si="236"/>
        <v>0</v>
      </c>
      <c r="AN325" s="35">
        <f t="shared" si="236"/>
        <v>0</v>
      </c>
      <c r="AO325" s="35">
        <f t="shared" si="236"/>
        <v>0</v>
      </c>
      <c r="AP325" s="35">
        <f t="shared" si="236"/>
        <v>0</v>
      </c>
      <c r="AQ325" s="35">
        <f t="shared" si="236"/>
        <v>0</v>
      </c>
      <c r="AR325" s="35">
        <f t="shared" si="237"/>
        <v>0</v>
      </c>
      <c r="AS325" s="35">
        <f t="shared" si="237"/>
        <v>0</v>
      </c>
      <c r="AT325" s="35">
        <f t="shared" si="237"/>
        <v>0</v>
      </c>
      <c r="AU325" s="35">
        <f t="shared" si="237"/>
        <v>0</v>
      </c>
      <c r="AV325" s="35">
        <f t="shared" si="237"/>
        <v>0</v>
      </c>
      <c r="AW325" s="35">
        <f t="shared" si="237"/>
        <v>0</v>
      </c>
      <c r="AX325" s="35">
        <f t="shared" si="237"/>
        <v>0</v>
      </c>
      <c r="AY325" s="35">
        <f t="shared" si="237"/>
        <v>0</v>
      </c>
      <c r="BA325" s="35">
        <f t="shared" si="238"/>
        <v>0</v>
      </c>
      <c r="BB325" s="35">
        <f t="shared" si="238"/>
        <v>0</v>
      </c>
      <c r="BC325" s="35">
        <f t="shared" si="238"/>
        <v>0</v>
      </c>
      <c r="BD325" s="35">
        <f t="shared" si="238"/>
        <v>0</v>
      </c>
      <c r="BE325" s="35">
        <f t="shared" si="238"/>
        <v>0</v>
      </c>
      <c r="BF325" s="35">
        <f t="shared" si="238"/>
        <v>0</v>
      </c>
      <c r="BH325" s="47">
        <f t="shared" si="226"/>
        <v>0</v>
      </c>
      <c r="BI325" s="18"/>
    </row>
    <row r="326" ht="15" spans="1:61">
      <c r="A326" s="45" t="s">
        <v>11110</v>
      </c>
      <c r="B326" s="33">
        <f t="shared" si="194"/>
        <v>0</v>
      </c>
      <c r="C326" s="41" t="s">
        <v>11111</v>
      </c>
      <c r="D326" s="96">
        <f t="shared" si="195"/>
        <v>0</v>
      </c>
      <c r="E326" s="35">
        <f t="shared" si="196"/>
        <v>0</v>
      </c>
      <c r="F326" s="46">
        <f t="shared" si="197"/>
        <v>0</v>
      </c>
      <c r="G326" s="107">
        <f t="shared" si="198"/>
        <v>0</v>
      </c>
      <c r="H326" s="97">
        <f t="shared" si="221"/>
        <v>0</v>
      </c>
      <c r="I326" s="97">
        <f t="shared" si="222"/>
        <v>0</v>
      </c>
      <c r="J326" s="97">
        <f t="shared" si="223"/>
        <v>0</v>
      </c>
      <c r="K326" s="42">
        <v>0</v>
      </c>
      <c r="L326" s="35">
        <f t="shared" si="230"/>
        <v>0</v>
      </c>
      <c r="M326" s="35">
        <f t="shared" si="230"/>
        <v>0</v>
      </c>
      <c r="N326" s="97">
        <f t="shared" si="224"/>
        <v>0</v>
      </c>
      <c r="O326" s="35">
        <f t="shared" si="231"/>
        <v>0</v>
      </c>
      <c r="P326" s="35">
        <f t="shared" si="231"/>
        <v>0</v>
      </c>
      <c r="Q326" s="35">
        <f t="shared" si="231"/>
        <v>0</v>
      </c>
      <c r="R326" s="96">
        <f t="shared" si="199"/>
        <v>0</v>
      </c>
      <c r="S326" s="35">
        <f t="shared" si="203"/>
        <v>0</v>
      </c>
      <c r="T326" s="28">
        <f t="shared" si="200"/>
        <v>0</v>
      </c>
      <c r="U326" s="28">
        <f t="shared" si="201"/>
        <v>0</v>
      </c>
      <c r="V326" s="51">
        <v>0</v>
      </c>
      <c r="W326" s="51">
        <v>0</v>
      </c>
      <c r="X326" s="51">
        <v>0</v>
      </c>
      <c r="Y326" s="44">
        <f t="shared" si="225"/>
        <v>0</v>
      </c>
      <c r="Z326" s="35">
        <f t="shared" si="202"/>
        <v>0</v>
      </c>
      <c r="AA326" s="35">
        <f t="shared" si="204"/>
        <v>0</v>
      </c>
      <c r="AB326" s="42">
        <v>0</v>
      </c>
      <c r="AC326" s="35">
        <f t="shared" si="205"/>
        <v>0</v>
      </c>
      <c r="AD326" s="35">
        <f t="shared" si="232"/>
        <v>0</v>
      </c>
      <c r="AE326" s="35">
        <f t="shared" si="232"/>
        <v>0</v>
      </c>
      <c r="AF326" s="35">
        <f t="shared" si="232"/>
        <v>0</v>
      </c>
      <c r="AH326" s="35">
        <f t="shared" si="236"/>
        <v>0</v>
      </c>
      <c r="AI326" s="35">
        <f t="shared" si="236"/>
        <v>0</v>
      </c>
      <c r="AJ326" s="35">
        <f t="shared" si="236"/>
        <v>0</v>
      </c>
      <c r="AK326" s="35">
        <f t="shared" si="236"/>
        <v>0</v>
      </c>
      <c r="AL326" s="35">
        <f t="shared" si="236"/>
        <v>0</v>
      </c>
      <c r="AM326" s="35">
        <f t="shared" si="236"/>
        <v>0</v>
      </c>
      <c r="AN326" s="35">
        <f t="shared" si="236"/>
        <v>0</v>
      </c>
      <c r="AO326" s="35">
        <f t="shared" si="236"/>
        <v>0</v>
      </c>
      <c r="AP326" s="35">
        <f t="shared" si="236"/>
        <v>0</v>
      </c>
      <c r="AQ326" s="35">
        <f t="shared" si="236"/>
        <v>0</v>
      </c>
      <c r="AR326" s="35">
        <f t="shared" si="237"/>
        <v>0</v>
      </c>
      <c r="AS326" s="35">
        <f t="shared" si="237"/>
        <v>0</v>
      </c>
      <c r="AT326" s="35">
        <f t="shared" si="237"/>
        <v>0</v>
      </c>
      <c r="AU326" s="35">
        <f t="shared" si="237"/>
        <v>0</v>
      </c>
      <c r="AV326" s="35">
        <f t="shared" si="237"/>
        <v>0</v>
      </c>
      <c r="AW326" s="35">
        <f t="shared" si="237"/>
        <v>0</v>
      </c>
      <c r="AX326" s="35">
        <f t="shared" si="237"/>
        <v>0</v>
      </c>
      <c r="AY326" s="35">
        <f t="shared" si="237"/>
        <v>0</v>
      </c>
      <c r="BA326" s="35">
        <f t="shared" si="238"/>
        <v>0</v>
      </c>
      <c r="BB326" s="35">
        <f t="shared" si="238"/>
        <v>0</v>
      </c>
      <c r="BC326" s="35">
        <f t="shared" si="238"/>
        <v>0</v>
      </c>
      <c r="BD326" s="35">
        <f t="shared" si="238"/>
        <v>0</v>
      </c>
      <c r="BE326" s="35">
        <f t="shared" si="238"/>
        <v>0</v>
      </c>
      <c r="BF326" s="35">
        <f t="shared" si="238"/>
        <v>0</v>
      </c>
      <c r="BH326" s="47">
        <f t="shared" si="226"/>
        <v>0</v>
      </c>
      <c r="BI326" s="6"/>
    </row>
    <row r="327" ht="15" spans="1:61">
      <c r="A327" s="45" t="s">
        <v>11112</v>
      </c>
      <c r="B327" s="33">
        <f t="shared" si="194"/>
        <v>0</v>
      </c>
      <c r="C327" s="41" t="s">
        <v>11113</v>
      </c>
      <c r="D327" s="96">
        <f t="shared" si="195"/>
        <v>0</v>
      </c>
      <c r="E327" s="35">
        <f t="shared" si="196"/>
        <v>0</v>
      </c>
      <c r="F327" s="46">
        <f t="shared" si="197"/>
        <v>0</v>
      </c>
      <c r="G327" s="107">
        <f t="shared" si="198"/>
        <v>0</v>
      </c>
      <c r="H327" s="97">
        <f t="shared" si="221"/>
        <v>0</v>
      </c>
      <c r="I327" s="97">
        <f t="shared" si="222"/>
        <v>0</v>
      </c>
      <c r="J327" s="97">
        <f t="shared" si="223"/>
        <v>0</v>
      </c>
      <c r="K327" s="42">
        <v>0</v>
      </c>
      <c r="L327" s="35">
        <f t="shared" si="230"/>
        <v>0</v>
      </c>
      <c r="M327" s="35">
        <f t="shared" si="230"/>
        <v>0</v>
      </c>
      <c r="N327" s="97">
        <f t="shared" si="224"/>
        <v>0</v>
      </c>
      <c r="O327" s="35">
        <f t="shared" si="231"/>
        <v>0</v>
      </c>
      <c r="P327" s="35">
        <f t="shared" si="231"/>
        <v>0</v>
      </c>
      <c r="Q327" s="35">
        <f t="shared" si="231"/>
        <v>0</v>
      </c>
      <c r="R327" s="96">
        <f t="shared" si="199"/>
        <v>0</v>
      </c>
      <c r="S327" s="35">
        <f t="shared" si="203"/>
        <v>0</v>
      </c>
      <c r="T327" s="28">
        <f t="shared" si="200"/>
        <v>0</v>
      </c>
      <c r="U327" s="28">
        <f t="shared" si="201"/>
        <v>0</v>
      </c>
      <c r="V327" s="51">
        <v>0</v>
      </c>
      <c r="W327" s="51">
        <v>0</v>
      </c>
      <c r="X327" s="51">
        <v>0</v>
      </c>
      <c r="Y327" s="44">
        <f t="shared" si="225"/>
        <v>0</v>
      </c>
      <c r="Z327" s="35">
        <f t="shared" si="202"/>
        <v>0</v>
      </c>
      <c r="AA327" s="35">
        <f t="shared" si="204"/>
        <v>0</v>
      </c>
      <c r="AB327" s="42">
        <v>0</v>
      </c>
      <c r="AC327" s="35">
        <f t="shared" si="205"/>
        <v>0</v>
      </c>
      <c r="AD327" s="35">
        <f t="shared" si="232"/>
        <v>0</v>
      </c>
      <c r="AE327" s="35">
        <f t="shared" si="232"/>
        <v>0</v>
      </c>
      <c r="AF327" s="35">
        <f t="shared" si="232"/>
        <v>0</v>
      </c>
      <c r="AH327" s="35">
        <f t="shared" si="236"/>
        <v>0</v>
      </c>
      <c r="AI327" s="35">
        <f t="shared" si="236"/>
        <v>0</v>
      </c>
      <c r="AJ327" s="35">
        <f t="shared" si="236"/>
        <v>0</v>
      </c>
      <c r="AK327" s="35">
        <f t="shared" si="236"/>
        <v>0</v>
      </c>
      <c r="AL327" s="35">
        <f t="shared" si="236"/>
        <v>0</v>
      </c>
      <c r="AM327" s="35">
        <f t="shared" si="236"/>
        <v>0</v>
      </c>
      <c r="AN327" s="35">
        <f t="shared" si="236"/>
        <v>0</v>
      </c>
      <c r="AO327" s="35">
        <f t="shared" si="236"/>
        <v>0</v>
      </c>
      <c r="AP327" s="35">
        <f t="shared" si="236"/>
        <v>0</v>
      </c>
      <c r="AQ327" s="35">
        <f t="shared" si="236"/>
        <v>0</v>
      </c>
      <c r="AR327" s="35">
        <f t="shared" si="237"/>
        <v>0</v>
      </c>
      <c r="AS327" s="35">
        <f t="shared" si="237"/>
        <v>0</v>
      </c>
      <c r="AT327" s="35">
        <f t="shared" si="237"/>
        <v>0</v>
      </c>
      <c r="AU327" s="35">
        <f t="shared" si="237"/>
        <v>0</v>
      </c>
      <c r="AV327" s="35">
        <f t="shared" si="237"/>
        <v>0</v>
      </c>
      <c r="AW327" s="35">
        <f t="shared" si="237"/>
        <v>0</v>
      </c>
      <c r="AX327" s="35">
        <f t="shared" si="237"/>
        <v>0</v>
      </c>
      <c r="AY327" s="35">
        <f t="shared" si="237"/>
        <v>0</v>
      </c>
      <c r="BA327" s="35">
        <f t="shared" si="238"/>
        <v>0</v>
      </c>
      <c r="BB327" s="35">
        <f t="shared" si="238"/>
        <v>0</v>
      </c>
      <c r="BC327" s="35">
        <f t="shared" si="238"/>
        <v>0</v>
      </c>
      <c r="BD327" s="35">
        <f t="shared" si="238"/>
        <v>0</v>
      </c>
      <c r="BE327" s="35">
        <f t="shared" si="238"/>
        <v>0</v>
      </c>
      <c r="BF327" s="35">
        <f t="shared" si="238"/>
        <v>0</v>
      </c>
      <c r="BH327" s="47">
        <f t="shared" si="226"/>
        <v>0</v>
      </c>
      <c r="BI327" s="6"/>
    </row>
    <row r="328" ht="15" spans="1:61">
      <c r="A328" s="45" t="s">
        <v>11114</v>
      </c>
      <c r="B328" s="33">
        <f t="shared" ref="B328:B373" si="239">D328-R328</f>
        <v>0</v>
      </c>
      <c r="C328" s="41" t="s">
        <v>11115</v>
      </c>
      <c r="D328" s="96">
        <f t="shared" ref="D328:D373" si="240">SUM(E328:F328,Q328)</f>
        <v>0</v>
      </c>
      <c r="E328" s="35">
        <f t="shared" ref="E328:E373" si="241">SUMPRODUCT(E$374:E$599*(LEFT($A$374:$A$599,LEN($A328))=$A328))</f>
        <v>0</v>
      </c>
      <c r="F328" s="46">
        <f t="shared" ref="F328:F373" si="242">SUM(G328,K328:P328)</f>
        <v>0</v>
      </c>
      <c r="G328" s="107">
        <f t="shared" ref="G328:G373" si="243">SUM(H328:J328)</f>
        <v>0</v>
      </c>
      <c r="H328" s="97">
        <f t="shared" si="221"/>
        <v>0</v>
      </c>
      <c r="I328" s="97">
        <f t="shared" si="222"/>
        <v>0</v>
      </c>
      <c r="J328" s="97">
        <f t="shared" si="223"/>
        <v>0</v>
      </c>
      <c r="K328" s="38">
        <v>0</v>
      </c>
      <c r="L328" s="35">
        <f t="shared" ref="L328:M347" si="244">SUMPRODUCT(L$374:L$599*(LEFT($A$374:$A$599,LEN($A328))=$A328))</f>
        <v>0</v>
      </c>
      <c r="M328" s="35">
        <f t="shared" si="244"/>
        <v>0</v>
      </c>
      <c r="N328" s="97">
        <f t="shared" si="224"/>
        <v>0</v>
      </c>
      <c r="O328" s="35">
        <f t="shared" ref="O328:Q347" si="245">SUMPRODUCT(O$374:O$599*(LEFT($A$374:$A$599,LEN($A328))=$A328))</f>
        <v>0</v>
      </c>
      <c r="P328" s="35">
        <f t="shared" si="245"/>
        <v>0</v>
      </c>
      <c r="Q328" s="35">
        <f t="shared" si="245"/>
        <v>0</v>
      </c>
      <c r="R328" s="96">
        <f t="shared" ref="R328:R373" si="246">SUM(S328:T328,AF328)</f>
        <v>0</v>
      </c>
      <c r="S328" s="35">
        <f t="shared" si="203"/>
        <v>0</v>
      </c>
      <c r="T328" s="28">
        <f t="shared" ref="T328:T373" si="247">SUM(V328:AE328)</f>
        <v>0</v>
      </c>
      <c r="U328" s="28">
        <f t="shared" ref="U328:U373" si="248">SUM(V328:X328)</f>
        <v>0</v>
      </c>
      <c r="V328" s="51">
        <v>0</v>
      </c>
      <c r="W328" s="51">
        <v>0</v>
      </c>
      <c r="X328" s="51">
        <v>0</v>
      </c>
      <c r="Y328" s="44">
        <f t="shared" si="225"/>
        <v>0</v>
      </c>
      <c r="Z328" s="35">
        <f t="shared" ref="Z328:Z373" si="249">SUMPRODUCT(Z$374:Z$599*(LEFT($A$374:$A$599,LEN($A328))=$A328))</f>
        <v>0</v>
      </c>
      <c r="AA328" s="35">
        <f t="shared" si="204"/>
        <v>0</v>
      </c>
      <c r="AB328" s="42">
        <v>0</v>
      </c>
      <c r="AC328" s="35">
        <f t="shared" si="205"/>
        <v>0</v>
      </c>
      <c r="AD328" s="35">
        <f t="shared" ref="AD328:AF347" si="250">SUMPRODUCT(AD$374:AD$599*(LEFT($A$374:$A$599,LEN($A328))=$A328))</f>
        <v>0</v>
      </c>
      <c r="AE328" s="35">
        <f t="shared" si="250"/>
        <v>0</v>
      </c>
      <c r="AF328" s="35">
        <f t="shared" si="250"/>
        <v>0</v>
      </c>
      <c r="AH328" s="35">
        <f t="shared" ref="AH328:AQ337" si="251">SUMPRODUCT(AH$374:AH$599*(LEFT($A$374:$A$599,LEN($A328))=$A328))</f>
        <v>0</v>
      </c>
      <c r="AI328" s="35">
        <f t="shared" si="251"/>
        <v>0</v>
      </c>
      <c r="AJ328" s="35">
        <f t="shared" si="251"/>
        <v>0</v>
      </c>
      <c r="AK328" s="35">
        <f t="shared" si="251"/>
        <v>0</v>
      </c>
      <c r="AL328" s="35">
        <f t="shared" si="251"/>
        <v>0</v>
      </c>
      <c r="AM328" s="35">
        <f t="shared" si="251"/>
        <v>0</v>
      </c>
      <c r="AN328" s="35">
        <f t="shared" si="251"/>
        <v>0</v>
      </c>
      <c r="AO328" s="35">
        <f t="shared" si="251"/>
        <v>0</v>
      </c>
      <c r="AP328" s="35">
        <f t="shared" si="251"/>
        <v>0</v>
      </c>
      <c r="AQ328" s="35">
        <f t="shared" si="251"/>
        <v>0</v>
      </c>
      <c r="AR328" s="35">
        <f t="shared" ref="AR328:AY337" si="252">SUMPRODUCT(AR$374:AR$599*(LEFT($A$374:$A$599,LEN($A328))=$A328))</f>
        <v>0</v>
      </c>
      <c r="AS328" s="35">
        <f t="shared" si="252"/>
        <v>0</v>
      </c>
      <c r="AT328" s="35">
        <f t="shared" si="252"/>
        <v>0</v>
      </c>
      <c r="AU328" s="35">
        <f t="shared" si="252"/>
        <v>0</v>
      </c>
      <c r="AV328" s="35">
        <f t="shared" si="252"/>
        <v>0</v>
      </c>
      <c r="AW328" s="35">
        <f t="shared" si="252"/>
        <v>0</v>
      </c>
      <c r="AX328" s="35">
        <f t="shared" si="252"/>
        <v>0</v>
      </c>
      <c r="AY328" s="35">
        <f t="shared" si="252"/>
        <v>0</v>
      </c>
      <c r="BA328" s="35">
        <f t="shared" ref="BA328:BF337" si="253">SUMPRODUCT(BA$374:BA$599*(LEFT($A$374:$A$599,LEN($A328))=$A328))</f>
        <v>0</v>
      </c>
      <c r="BB328" s="35">
        <f t="shared" si="253"/>
        <v>0</v>
      </c>
      <c r="BC328" s="35">
        <f t="shared" si="253"/>
        <v>0</v>
      </c>
      <c r="BD328" s="35">
        <f t="shared" si="253"/>
        <v>0</v>
      </c>
      <c r="BE328" s="35">
        <f t="shared" si="253"/>
        <v>0</v>
      </c>
      <c r="BF328" s="35">
        <f t="shared" si="253"/>
        <v>0</v>
      </c>
      <c r="BH328" s="47">
        <f t="shared" si="226"/>
        <v>0</v>
      </c>
      <c r="BI328" s="18"/>
    </row>
    <row r="329" ht="15" spans="1:61">
      <c r="A329" s="45" t="s">
        <v>11116</v>
      </c>
      <c r="B329" s="33">
        <f t="shared" si="239"/>
        <v>0</v>
      </c>
      <c r="C329" s="41" t="s">
        <v>11117</v>
      </c>
      <c r="D329" s="96">
        <f t="shared" si="240"/>
        <v>0</v>
      </c>
      <c r="E329" s="35">
        <f t="shared" si="241"/>
        <v>0</v>
      </c>
      <c r="F329" s="46">
        <f t="shared" si="242"/>
        <v>0</v>
      </c>
      <c r="G329" s="107">
        <f t="shared" si="243"/>
        <v>0</v>
      </c>
      <c r="H329" s="97">
        <f t="shared" si="221"/>
        <v>0</v>
      </c>
      <c r="I329" s="97">
        <f t="shared" si="222"/>
        <v>0</v>
      </c>
      <c r="J329" s="97">
        <f t="shared" si="223"/>
        <v>0</v>
      </c>
      <c r="K329" s="42">
        <v>0</v>
      </c>
      <c r="L329" s="35">
        <f t="shared" si="244"/>
        <v>0</v>
      </c>
      <c r="M329" s="35">
        <f t="shared" si="244"/>
        <v>0</v>
      </c>
      <c r="N329" s="97">
        <f t="shared" si="224"/>
        <v>0</v>
      </c>
      <c r="O329" s="35">
        <f t="shared" si="245"/>
        <v>0</v>
      </c>
      <c r="P329" s="35">
        <f t="shared" si="245"/>
        <v>0</v>
      </c>
      <c r="Q329" s="35">
        <f t="shared" si="245"/>
        <v>0</v>
      </c>
      <c r="R329" s="96">
        <f t="shared" si="246"/>
        <v>0</v>
      </c>
      <c r="S329" s="35">
        <f t="shared" ref="S329:S373" si="254">SUMPRODUCT(S$374:S$599*(LEFT($A$374:$A$599,LEN($A329))=$A329))+MIN(0,SUMPRODUCT(($AA$374:$AA$599+$AC$374:$AC$599)*(LEFT($A$374:$A$599,LEN($A329))=$A329))+BH329)</f>
        <v>0</v>
      </c>
      <c r="T329" s="28">
        <f t="shared" si="247"/>
        <v>0</v>
      </c>
      <c r="U329" s="28">
        <f t="shared" si="248"/>
        <v>0</v>
      </c>
      <c r="V329" s="51">
        <v>0</v>
      </c>
      <c r="W329" s="51">
        <v>0</v>
      </c>
      <c r="X329" s="51">
        <v>0</v>
      </c>
      <c r="Y329" s="44">
        <f t="shared" si="225"/>
        <v>0</v>
      </c>
      <c r="Z329" s="35">
        <f t="shared" si="249"/>
        <v>0</v>
      </c>
      <c r="AA329" s="35">
        <f t="shared" ref="AA329:AA373" si="255">MAX(SUMPRODUCT(AA$374:AA$599*(LEFT($A$374:$A$599,LEN($A329))=$A329))+MIN(BH329,0),0)</f>
        <v>0</v>
      </c>
      <c r="AB329" s="42">
        <v>0</v>
      </c>
      <c r="AC329" s="35">
        <f t="shared" ref="AC329:AC373" si="256">MAX(SUMPRODUCT(AC$374:AC$599*(LEFT($A$374:$A$599,LEN($A329))=$A329))+MAX(BH329,0)+MIN(SUMPRODUCT($AA$374:$AA$599*(LEFT($A$374:$A$599,LEN($A329))=$A329))+BH329,0),0)</f>
        <v>0</v>
      </c>
      <c r="AD329" s="35">
        <f t="shared" si="250"/>
        <v>0</v>
      </c>
      <c r="AE329" s="35">
        <f t="shared" si="250"/>
        <v>0</v>
      </c>
      <c r="AF329" s="35">
        <f t="shared" si="250"/>
        <v>0</v>
      </c>
      <c r="AH329" s="35">
        <f t="shared" si="251"/>
        <v>0</v>
      </c>
      <c r="AI329" s="35">
        <f t="shared" si="251"/>
        <v>0</v>
      </c>
      <c r="AJ329" s="35">
        <f t="shared" si="251"/>
        <v>0</v>
      </c>
      <c r="AK329" s="35">
        <f t="shared" si="251"/>
        <v>0</v>
      </c>
      <c r="AL329" s="35">
        <f t="shared" si="251"/>
        <v>0</v>
      </c>
      <c r="AM329" s="35">
        <f t="shared" si="251"/>
        <v>0</v>
      </c>
      <c r="AN329" s="35">
        <f t="shared" si="251"/>
        <v>0</v>
      </c>
      <c r="AO329" s="35">
        <f t="shared" si="251"/>
        <v>0</v>
      </c>
      <c r="AP329" s="35">
        <f t="shared" si="251"/>
        <v>0</v>
      </c>
      <c r="AQ329" s="35">
        <f t="shared" si="251"/>
        <v>0</v>
      </c>
      <c r="AR329" s="35">
        <f t="shared" si="252"/>
        <v>0</v>
      </c>
      <c r="AS329" s="35">
        <f t="shared" si="252"/>
        <v>0</v>
      </c>
      <c r="AT329" s="35">
        <f t="shared" si="252"/>
        <v>0</v>
      </c>
      <c r="AU329" s="35">
        <f t="shared" si="252"/>
        <v>0</v>
      </c>
      <c r="AV329" s="35">
        <f t="shared" si="252"/>
        <v>0</v>
      </c>
      <c r="AW329" s="35">
        <f t="shared" si="252"/>
        <v>0</v>
      </c>
      <c r="AX329" s="35">
        <f t="shared" si="252"/>
        <v>0</v>
      </c>
      <c r="AY329" s="35">
        <f t="shared" si="252"/>
        <v>0</v>
      </c>
      <c r="BA329" s="35">
        <f t="shared" si="253"/>
        <v>0</v>
      </c>
      <c r="BB329" s="35">
        <f t="shared" si="253"/>
        <v>0</v>
      </c>
      <c r="BC329" s="35">
        <f t="shared" si="253"/>
        <v>0</v>
      </c>
      <c r="BD329" s="35">
        <f t="shared" si="253"/>
        <v>0</v>
      </c>
      <c r="BE329" s="35">
        <f t="shared" si="253"/>
        <v>0</v>
      </c>
      <c r="BF329" s="35">
        <f t="shared" si="253"/>
        <v>0</v>
      </c>
      <c r="BH329" s="47">
        <f t="shared" si="226"/>
        <v>0</v>
      </c>
      <c r="BI329" s="18"/>
    </row>
    <row r="330" ht="15" spans="1:61">
      <c r="A330" s="45" t="s">
        <v>11118</v>
      </c>
      <c r="B330" s="33">
        <f t="shared" si="239"/>
        <v>0</v>
      </c>
      <c r="C330" s="41" t="s">
        <v>11119</v>
      </c>
      <c r="D330" s="96">
        <f t="shared" si="240"/>
        <v>0</v>
      </c>
      <c r="E330" s="35">
        <f t="shared" si="241"/>
        <v>0</v>
      </c>
      <c r="F330" s="46">
        <f t="shared" si="242"/>
        <v>0</v>
      </c>
      <c r="G330" s="107">
        <f t="shared" si="243"/>
        <v>0</v>
      </c>
      <c r="H330" s="97">
        <f t="shared" si="221"/>
        <v>0</v>
      </c>
      <c r="I330" s="97">
        <f t="shared" si="222"/>
        <v>0</v>
      </c>
      <c r="J330" s="97">
        <f t="shared" si="223"/>
        <v>0</v>
      </c>
      <c r="K330" s="42">
        <v>0</v>
      </c>
      <c r="L330" s="35">
        <f t="shared" si="244"/>
        <v>0</v>
      </c>
      <c r="M330" s="35">
        <f t="shared" si="244"/>
        <v>0</v>
      </c>
      <c r="N330" s="97">
        <f t="shared" si="224"/>
        <v>0</v>
      </c>
      <c r="O330" s="35">
        <f t="shared" si="245"/>
        <v>0</v>
      </c>
      <c r="P330" s="35">
        <f t="shared" si="245"/>
        <v>0</v>
      </c>
      <c r="Q330" s="35">
        <f t="shared" si="245"/>
        <v>0</v>
      </c>
      <c r="R330" s="96">
        <f t="shared" si="246"/>
        <v>0</v>
      </c>
      <c r="S330" s="35">
        <f t="shared" si="254"/>
        <v>0</v>
      </c>
      <c r="T330" s="28">
        <f t="shared" si="247"/>
        <v>0</v>
      </c>
      <c r="U330" s="28">
        <f t="shared" si="248"/>
        <v>0</v>
      </c>
      <c r="V330" s="51">
        <v>0</v>
      </c>
      <c r="W330" s="51">
        <v>0</v>
      </c>
      <c r="X330" s="51">
        <v>0</v>
      </c>
      <c r="Y330" s="44">
        <f t="shared" si="225"/>
        <v>0</v>
      </c>
      <c r="Z330" s="35">
        <f t="shared" si="249"/>
        <v>0</v>
      </c>
      <c r="AA330" s="35">
        <f t="shared" si="255"/>
        <v>0</v>
      </c>
      <c r="AB330" s="42">
        <v>0</v>
      </c>
      <c r="AC330" s="35">
        <f t="shared" si="256"/>
        <v>0</v>
      </c>
      <c r="AD330" s="35">
        <f t="shared" si="250"/>
        <v>0</v>
      </c>
      <c r="AE330" s="35">
        <f t="shared" si="250"/>
        <v>0</v>
      </c>
      <c r="AF330" s="35">
        <f t="shared" si="250"/>
        <v>0</v>
      </c>
      <c r="AH330" s="35">
        <f t="shared" si="251"/>
        <v>0</v>
      </c>
      <c r="AI330" s="35">
        <f t="shared" si="251"/>
        <v>0</v>
      </c>
      <c r="AJ330" s="35">
        <f t="shared" si="251"/>
        <v>0</v>
      </c>
      <c r="AK330" s="35">
        <f t="shared" si="251"/>
        <v>0</v>
      </c>
      <c r="AL330" s="35">
        <f t="shared" si="251"/>
        <v>0</v>
      </c>
      <c r="AM330" s="35">
        <f t="shared" si="251"/>
        <v>0</v>
      </c>
      <c r="AN330" s="35">
        <f t="shared" si="251"/>
        <v>0</v>
      </c>
      <c r="AO330" s="35">
        <f t="shared" si="251"/>
        <v>0</v>
      </c>
      <c r="AP330" s="35">
        <f t="shared" si="251"/>
        <v>0</v>
      </c>
      <c r="AQ330" s="35">
        <f t="shared" si="251"/>
        <v>0</v>
      </c>
      <c r="AR330" s="35">
        <f t="shared" si="252"/>
        <v>0</v>
      </c>
      <c r="AS330" s="35">
        <f t="shared" si="252"/>
        <v>0</v>
      </c>
      <c r="AT330" s="35">
        <f t="shared" si="252"/>
        <v>0</v>
      </c>
      <c r="AU330" s="35">
        <f t="shared" si="252"/>
        <v>0</v>
      </c>
      <c r="AV330" s="35">
        <f t="shared" si="252"/>
        <v>0</v>
      </c>
      <c r="AW330" s="35">
        <f t="shared" si="252"/>
        <v>0</v>
      </c>
      <c r="AX330" s="35">
        <f t="shared" si="252"/>
        <v>0</v>
      </c>
      <c r="AY330" s="35">
        <f t="shared" si="252"/>
        <v>0</v>
      </c>
      <c r="BA330" s="35">
        <f t="shared" si="253"/>
        <v>0</v>
      </c>
      <c r="BB330" s="35">
        <f t="shared" si="253"/>
        <v>0</v>
      </c>
      <c r="BC330" s="35">
        <f t="shared" si="253"/>
        <v>0</v>
      </c>
      <c r="BD330" s="35">
        <f t="shared" si="253"/>
        <v>0</v>
      </c>
      <c r="BE330" s="35">
        <f t="shared" si="253"/>
        <v>0</v>
      </c>
      <c r="BF330" s="35">
        <f t="shared" si="253"/>
        <v>0</v>
      </c>
      <c r="BH330" s="47">
        <f t="shared" si="226"/>
        <v>0</v>
      </c>
      <c r="BI330" s="6"/>
    </row>
    <row r="331" ht="15" spans="1:61">
      <c r="A331" s="45" t="s">
        <v>11120</v>
      </c>
      <c r="B331" s="33">
        <f t="shared" si="239"/>
        <v>0</v>
      </c>
      <c r="C331" s="41" t="s">
        <v>11121</v>
      </c>
      <c r="D331" s="96">
        <f t="shared" si="240"/>
        <v>0</v>
      </c>
      <c r="E331" s="35">
        <f t="shared" si="241"/>
        <v>0</v>
      </c>
      <c r="F331" s="46">
        <f t="shared" si="242"/>
        <v>0</v>
      </c>
      <c r="G331" s="107">
        <f t="shared" si="243"/>
        <v>0</v>
      </c>
      <c r="H331" s="97">
        <f t="shared" si="221"/>
        <v>0</v>
      </c>
      <c r="I331" s="97">
        <f t="shared" si="222"/>
        <v>0</v>
      </c>
      <c r="J331" s="97">
        <f t="shared" si="223"/>
        <v>0</v>
      </c>
      <c r="K331" s="42">
        <v>0</v>
      </c>
      <c r="L331" s="35">
        <f t="shared" si="244"/>
        <v>0</v>
      </c>
      <c r="M331" s="35">
        <f t="shared" si="244"/>
        <v>0</v>
      </c>
      <c r="N331" s="97">
        <f t="shared" si="224"/>
        <v>0</v>
      </c>
      <c r="O331" s="35">
        <f t="shared" si="245"/>
        <v>0</v>
      </c>
      <c r="P331" s="35">
        <f t="shared" si="245"/>
        <v>0</v>
      </c>
      <c r="Q331" s="35">
        <f t="shared" si="245"/>
        <v>0</v>
      </c>
      <c r="R331" s="96">
        <f t="shared" si="246"/>
        <v>0</v>
      </c>
      <c r="S331" s="35">
        <f t="shared" si="254"/>
        <v>0</v>
      </c>
      <c r="T331" s="28">
        <f t="shared" si="247"/>
        <v>0</v>
      </c>
      <c r="U331" s="28">
        <f t="shared" si="248"/>
        <v>0</v>
      </c>
      <c r="V331" s="51">
        <v>0</v>
      </c>
      <c r="W331" s="51">
        <v>0</v>
      </c>
      <c r="X331" s="51">
        <v>0</v>
      </c>
      <c r="Y331" s="44">
        <f t="shared" si="225"/>
        <v>0</v>
      </c>
      <c r="Z331" s="35">
        <f t="shared" si="249"/>
        <v>0</v>
      </c>
      <c r="AA331" s="35">
        <f t="shared" si="255"/>
        <v>0</v>
      </c>
      <c r="AB331" s="42">
        <v>0</v>
      </c>
      <c r="AC331" s="35">
        <f t="shared" si="256"/>
        <v>0</v>
      </c>
      <c r="AD331" s="35">
        <f t="shared" si="250"/>
        <v>0</v>
      </c>
      <c r="AE331" s="35">
        <f t="shared" si="250"/>
        <v>0</v>
      </c>
      <c r="AF331" s="35">
        <f t="shared" si="250"/>
        <v>0</v>
      </c>
      <c r="AH331" s="35">
        <f t="shared" si="251"/>
        <v>0</v>
      </c>
      <c r="AI331" s="35">
        <f t="shared" si="251"/>
        <v>0</v>
      </c>
      <c r="AJ331" s="35">
        <f t="shared" si="251"/>
        <v>0</v>
      </c>
      <c r="AK331" s="35">
        <f t="shared" si="251"/>
        <v>0</v>
      </c>
      <c r="AL331" s="35">
        <f t="shared" si="251"/>
        <v>0</v>
      </c>
      <c r="AM331" s="35">
        <f t="shared" si="251"/>
        <v>0</v>
      </c>
      <c r="AN331" s="35">
        <f t="shared" si="251"/>
        <v>0</v>
      </c>
      <c r="AO331" s="35">
        <f t="shared" si="251"/>
        <v>0</v>
      </c>
      <c r="AP331" s="35">
        <f t="shared" si="251"/>
        <v>0</v>
      </c>
      <c r="AQ331" s="35">
        <f t="shared" si="251"/>
        <v>0</v>
      </c>
      <c r="AR331" s="35">
        <f t="shared" si="252"/>
        <v>0</v>
      </c>
      <c r="AS331" s="35">
        <f t="shared" si="252"/>
        <v>0</v>
      </c>
      <c r="AT331" s="35">
        <f t="shared" si="252"/>
        <v>0</v>
      </c>
      <c r="AU331" s="35">
        <f t="shared" si="252"/>
        <v>0</v>
      </c>
      <c r="AV331" s="35">
        <f t="shared" si="252"/>
        <v>0</v>
      </c>
      <c r="AW331" s="35">
        <f t="shared" si="252"/>
        <v>0</v>
      </c>
      <c r="AX331" s="35">
        <f t="shared" si="252"/>
        <v>0</v>
      </c>
      <c r="AY331" s="35">
        <f t="shared" si="252"/>
        <v>0</v>
      </c>
      <c r="BA331" s="35">
        <f t="shared" si="253"/>
        <v>0</v>
      </c>
      <c r="BB331" s="35">
        <f t="shared" si="253"/>
        <v>0</v>
      </c>
      <c r="BC331" s="35">
        <f t="shared" si="253"/>
        <v>0</v>
      </c>
      <c r="BD331" s="35">
        <f t="shared" si="253"/>
        <v>0</v>
      </c>
      <c r="BE331" s="35">
        <f t="shared" si="253"/>
        <v>0</v>
      </c>
      <c r="BF331" s="35">
        <f t="shared" si="253"/>
        <v>0</v>
      </c>
      <c r="BH331" s="47">
        <f t="shared" si="226"/>
        <v>0</v>
      </c>
      <c r="BI331" s="6"/>
    </row>
    <row r="332" ht="15" spans="1:61">
      <c r="A332" s="45" t="s">
        <v>11122</v>
      </c>
      <c r="B332" s="33">
        <f t="shared" si="239"/>
        <v>0</v>
      </c>
      <c r="C332" s="41" t="s">
        <v>11123</v>
      </c>
      <c r="D332" s="96">
        <f t="shared" si="240"/>
        <v>0</v>
      </c>
      <c r="E332" s="35">
        <f t="shared" si="241"/>
        <v>0</v>
      </c>
      <c r="F332" s="46">
        <f t="shared" si="242"/>
        <v>0</v>
      </c>
      <c r="G332" s="107">
        <f t="shared" si="243"/>
        <v>0</v>
      </c>
      <c r="H332" s="97">
        <f t="shared" si="221"/>
        <v>0</v>
      </c>
      <c r="I332" s="97">
        <f t="shared" si="222"/>
        <v>0</v>
      </c>
      <c r="J332" s="97">
        <f t="shared" si="223"/>
        <v>0</v>
      </c>
      <c r="K332" s="42">
        <v>0</v>
      </c>
      <c r="L332" s="35">
        <f t="shared" si="244"/>
        <v>0</v>
      </c>
      <c r="M332" s="35">
        <f t="shared" si="244"/>
        <v>0</v>
      </c>
      <c r="N332" s="97">
        <f t="shared" si="224"/>
        <v>0</v>
      </c>
      <c r="O332" s="35">
        <f t="shared" si="245"/>
        <v>0</v>
      </c>
      <c r="P332" s="35">
        <f t="shared" si="245"/>
        <v>0</v>
      </c>
      <c r="Q332" s="35">
        <f t="shared" si="245"/>
        <v>0</v>
      </c>
      <c r="R332" s="96">
        <f t="shared" si="246"/>
        <v>0</v>
      </c>
      <c r="S332" s="35">
        <f t="shared" si="254"/>
        <v>0</v>
      </c>
      <c r="T332" s="28">
        <f t="shared" si="247"/>
        <v>0</v>
      </c>
      <c r="U332" s="28">
        <f t="shared" si="248"/>
        <v>0</v>
      </c>
      <c r="V332" s="51">
        <v>0</v>
      </c>
      <c r="W332" s="51">
        <v>0</v>
      </c>
      <c r="X332" s="51">
        <v>0</v>
      </c>
      <c r="Y332" s="44">
        <f t="shared" si="225"/>
        <v>0</v>
      </c>
      <c r="Z332" s="35">
        <f t="shared" si="249"/>
        <v>0</v>
      </c>
      <c r="AA332" s="35">
        <f t="shared" si="255"/>
        <v>0</v>
      </c>
      <c r="AB332" s="42">
        <v>0</v>
      </c>
      <c r="AC332" s="35">
        <f t="shared" si="256"/>
        <v>0</v>
      </c>
      <c r="AD332" s="35">
        <f t="shared" si="250"/>
        <v>0</v>
      </c>
      <c r="AE332" s="35">
        <f t="shared" si="250"/>
        <v>0</v>
      </c>
      <c r="AF332" s="35">
        <f t="shared" si="250"/>
        <v>0</v>
      </c>
      <c r="AH332" s="35">
        <f t="shared" si="251"/>
        <v>0</v>
      </c>
      <c r="AI332" s="35">
        <f t="shared" si="251"/>
        <v>0</v>
      </c>
      <c r="AJ332" s="35">
        <f t="shared" si="251"/>
        <v>0</v>
      </c>
      <c r="AK332" s="35">
        <f t="shared" si="251"/>
        <v>0</v>
      </c>
      <c r="AL332" s="35">
        <f t="shared" si="251"/>
        <v>0</v>
      </c>
      <c r="AM332" s="35">
        <f t="shared" si="251"/>
        <v>0</v>
      </c>
      <c r="AN332" s="35">
        <f t="shared" si="251"/>
        <v>0</v>
      </c>
      <c r="AO332" s="35">
        <f t="shared" si="251"/>
        <v>0</v>
      </c>
      <c r="AP332" s="35">
        <f t="shared" si="251"/>
        <v>0</v>
      </c>
      <c r="AQ332" s="35">
        <f t="shared" si="251"/>
        <v>0</v>
      </c>
      <c r="AR332" s="35">
        <f t="shared" si="252"/>
        <v>0</v>
      </c>
      <c r="AS332" s="35">
        <f t="shared" si="252"/>
        <v>0</v>
      </c>
      <c r="AT332" s="35">
        <f t="shared" si="252"/>
        <v>0</v>
      </c>
      <c r="AU332" s="35">
        <f t="shared" si="252"/>
        <v>0</v>
      </c>
      <c r="AV332" s="35">
        <f t="shared" si="252"/>
        <v>0</v>
      </c>
      <c r="AW332" s="35">
        <f t="shared" si="252"/>
        <v>0</v>
      </c>
      <c r="AX332" s="35">
        <f t="shared" si="252"/>
        <v>0</v>
      </c>
      <c r="AY332" s="35">
        <f t="shared" si="252"/>
        <v>0</v>
      </c>
      <c r="BA332" s="35">
        <f t="shared" si="253"/>
        <v>0</v>
      </c>
      <c r="BB332" s="35">
        <f t="shared" si="253"/>
        <v>0</v>
      </c>
      <c r="BC332" s="35">
        <f t="shared" si="253"/>
        <v>0</v>
      </c>
      <c r="BD332" s="35">
        <f t="shared" si="253"/>
        <v>0</v>
      </c>
      <c r="BE332" s="35">
        <f t="shared" si="253"/>
        <v>0</v>
      </c>
      <c r="BF332" s="35">
        <f t="shared" si="253"/>
        <v>0</v>
      </c>
      <c r="BH332" s="47">
        <f t="shared" si="226"/>
        <v>0</v>
      </c>
      <c r="BI332" s="18"/>
    </row>
    <row r="333" ht="15" spans="1:61">
      <c r="A333" s="45" t="s">
        <v>11124</v>
      </c>
      <c r="B333" s="33">
        <f t="shared" si="239"/>
        <v>0</v>
      </c>
      <c r="C333" s="41" t="s">
        <v>11125</v>
      </c>
      <c r="D333" s="96">
        <f t="shared" si="240"/>
        <v>0</v>
      </c>
      <c r="E333" s="35">
        <f t="shared" si="241"/>
        <v>0</v>
      </c>
      <c r="F333" s="46">
        <f t="shared" si="242"/>
        <v>0</v>
      </c>
      <c r="G333" s="107">
        <f t="shared" si="243"/>
        <v>0</v>
      </c>
      <c r="H333" s="97">
        <f t="shared" si="221"/>
        <v>0</v>
      </c>
      <c r="I333" s="97">
        <f t="shared" si="222"/>
        <v>0</v>
      </c>
      <c r="J333" s="97">
        <f t="shared" si="223"/>
        <v>0</v>
      </c>
      <c r="K333" s="42">
        <v>0</v>
      </c>
      <c r="L333" s="35">
        <f t="shared" si="244"/>
        <v>0</v>
      </c>
      <c r="M333" s="35">
        <f t="shared" si="244"/>
        <v>0</v>
      </c>
      <c r="N333" s="97">
        <f t="shared" si="224"/>
        <v>0</v>
      </c>
      <c r="O333" s="35">
        <f t="shared" si="245"/>
        <v>0</v>
      </c>
      <c r="P333" s="35">
        <f t="shared" si="245"/>
        <v>0</v>
      </c>
      <c r="Q333" s="35">
        <f t="shared" si="245"/>
        <v>0</v>
      </c>
      <c r="R333" s="96">
        <f t="shared" si="246"/>
        <v>0</v>
      </c>
      <c r="S333" s="35">
        <f t="shared" si="254"/>
        <v>0</v>
      </c>
      <c r="T333" s="28">
        <f t="shared" si="247"/>
        <v>0</v>
      </c>
      <c r="U333" s="28">
        <f t="shared" si="248"/>
        <v>0</v>
      </c>
      <c r="V333" s="51">
        <v>0</v>
      </c>
      <c r="W333" s="51">
        <v>0</v>
      </c>
      <c r="X333" s="51">
        <v>0</v>
      </c>
      <c r="Y333" s="44">
        <f t="shared" si="225"/>
        <v>0</v>
      </c>
      <c r="Z333" s="35">
        <f t="shared" si="249"/>
        <v>0</v>
      </c>
      <c r="AA333" s="35">
        <f t="shared" si="255"/>
        <v>0</v>
      </c>
      <c r="AB333" s="42">
        <v>0</v>
      </c>
      <c r="AC333" s="35">
        <f t="shared" si="256"/>
        <v>0</v>
      </c>
      <c r="AD333" s="35">
        <f t="shared" si="250"/>
        <v>0</v>
      </c>
      <c r="AE333" s="35">
        <f t="shared" si="250"/>
        <v>0</v>
      </c>
      <c r="AF333" s="35">
        <f t="shared" si="250"/>
        <v>0</v>
      </c>
      <c r="AH333" s="35">
        <f t="shared" si="251"/>
        <v>0</v>
      </c>
      <c r="AI333" s="35">
        <f t="shared" si="251"/>
        <v>0</v>
      </c>
      <c r="AJ333" s="35">
        <f t="shared" si="251"/>
        <v>0</v>
      </c>
      <c r="AK333" s="35">
        <f t="shared" si="251"/>
        <v>0</v>
      </c>
      <c r="AL333" s="35">
        <f t="shared" si="251"/>
        <v>0</v>
      </c>
      <c r="AM333" s="35">
        <f t="shared" si="251"/>
        <v>0</v>
      </c>
      <c r="AN333" s="35">
        <f t="shared" si="251"/>
        <v>0</v>
      </c>
      <c r="AO333" s="35">
        <f t="shared" si="251"/>
        <v>0</v>
      </c>
      <c r="AP333" s="35">
        <f t="shared" si="251"/>
        <v>0</v>
      </c>
      <c r="AQ333" s="35">
        <f t="shared" si="251"/>
        <v>0</v>
      </c>
      <c r="AR333" s="35">
        <f t="shared" si="252"/>
        <v>0</v>
      </c>
      <c r="AS333" s="35">
        <f t="shared" si="252"/>
        <v>0</v>
      </c>
      <c r="AT333" s="35">
        <f t="shared" si="252"/>
        <v>0</v>
      </c>
      <c r="AU333" s="35">
        <f t="shared" si="252"/>
        <v>0</v>
      </c>
      <c r="AV333" s="35">
        <f t="shared" si="252"/>
        <v>0</v>
      </c>
      <c r="AW333" s="35">
        <f t="shared" si="252"/>
        <v>0</v>
      </c>
      <c r="AX333" s="35">
        <f t="shared" si="252"/>
        <v>0</v>
      </c>
      <c r="AY333" s="35">
        <f t="shared" si="252"/>
        <v>0</v>
      </c>
      <c r="BA333" s="35">
        <f t="shared" si="253"/>
        <v>0</v>
      </c>
      <c r="BB333" s="35">
        <f t="shared" si="253"/>
        <v>0</v>
      </c>
      <c r="BC333" s="35">
        <f t="shared" si="253"/>
        <v>0</v>
      </c>
      <c r="BD333" s="35">
        <f t="shared" si="253"/>
        <v>0</v>
      </c>
      <c r="BE333" s="35">
        <f t="shared" si="253"/>
        <v>0</v>
      </c>
      <c r="BF333" s="35">
        <f t="shared" si="253"/>
        <v>0</v>
      </c>
      <c r="BH333" s="47">
        <f t="shared" si="226"/>
        <v>0</v>
      </c>
      <c r="BI333" s="18"/>
    </row>
    <row r="334" ht="15" spans="1:61">
      <c r="A334" s="45" t="s">
        <v>11126</v>
      </c>
      <c r="B334" s="33">
        <f t="shared" si="239"/>
        <v>0</v>
      </c>
      <c r="C334" s="41" t="s">
        <v>11127</v>
      </c>
      <c r="D334" s="96">
        <f t="shared" si="240"/>
        <v>0</v>
      </c>
      <c r="E334" s="35">
        <f t="shared" si="241"/>
        <v>0</v>
      </c>
      <c r="F334" s="46">
        <f t="shared" si="242"/>
        <v>0</v>
      </c>
      <c r="G334" s="107">
        <f t="shared" si="243"/>
        <v>0</v>
      </c>
      <c r="H334" s="97">
        <f t="shared" si="221"/>
        <v>0</v>
      </c>
      <c r="I334" s="97">
        <f t="shared" si="222"/>
        <v>0</v>
      </c>
      <c r="J334" s="97">
        <f t="shared" si="223"/>
        <v>0</v>
      </c>
      <c r="K334" s="42">
        <v>0</v>
      </c>
      <c r="L334" s="35">
        <f t="shared" si="244"/>
        <v>0</v>
      </c>
      <c r="M334" s="35">
        <f t="shared" si="244"/>
        <v>0</v>
      </c>
      <c r="N334" s="97">
        <f t="shared" si="224"/>
        <v>0</v>
      </c>
      <c r="O334" s="35">
        <f t="shared" si="245"/>
        <v>0</v>
      </c>
      <c r="P334" s="35">
        <f t="shared" si="245"/>
        <v>0</v>
      </c>
      <c r="Q334" s="35">
        <f t="shared" si="245"/>
        <v>0</v>
      </c>
      <c r="R334" s="96">
        <f t="shared" si="246"/>
        <v>0</v>
      </c>
      <c r="S334" s="35">
        <f t="shared" si="254"/>
        <v>0</v>
      </c>
      <c r="T334" s="28">
        <f t="shared" si="247"/>
        <v>0</v>
      </c>
      <c r="U334" s="28">
        <f t="shared" si="248"/>
        <v>0</v>
      </c>
      <c r="V334" s="51">
        <v>0</v>
      </c>
      <c r="W334" s="51">
        <v>0</v>
      </c>
      <c r="X334" s="51">
        <v>0</v>
      </c>
      <c r="Y334" s="44">
        <f t="shared" si="225"/>
        <v>0</v>
      </c>
      <c r="Z334" s="35">
        <f t="shared" si="249"/>
        <v>0</v>
      </c>
      <c r="AA334" s="35">
        <f t="shared" si="255"/>
        <v>0</v>
      </c>
      <c r="AB334" s="42">
        <v>0</v>
      </c>
      <c r="AC334" s="35">
        <f t="shared" si="256"/>
        <v>0</v>
      </c>
      <c r="AD334" s="35">
        <f t="shared" si="250"/>
        <v>0</v>
      </c>
      <c r="AE334" s="35">
        <f t="shared" si="250"/>
        <v>0</v>
      </c>
      <c r="AF334" s="35">
        <f t="shared" si="250"/>
        <v>0</v>
      </c>
      <c r="AH334" s="35">
        <f t="shared" si="251"/>
        <v>0</v>
      </c>
      <c r="AI334" s="35">
        <f t="shared" si="251"/>
        <v>0</v>
      </c>
      <c r="AJ334" s="35">
        <f t="shared" si="251"/>
        <v>0</v>
      </c>
      <c r="AK334" s="35">
        <f t="shared" si="251"/>
        <v>0</v>
      </c>
      <c r="AL334" s="35">
        <f t="shared" si="251"/>
        <v>0</v>
      </c>
      <c r="AM334" s="35">
        <f t="shared" si="251"/>
        <v>0</v>
      </c>
      <c r="AN334" s="35">
        <f t="shared" si="251"/>
        <v>0</v>
      </c>
      <c r="AO334" s="35">
        <f t="shared" si="251"/>
        <v>0</v>
      </c>
      <c r="AP334" s="35">
        <f t="shared" si="251"/>
        <v>0</v>
      </c>
      <c r="AQ334" s="35">
        <f t="shared" si="251"/>
        <v>0</v>
      </c>
      <c r="AR334" s="35">
        <f t="shared" si="252"/>
        <v>0</v>
      </c>
      <c r="AS334" s="35">
        <f t="shared" si="252"/>
        <v>0</v>
      </c>
      <c r="AT334" s="35">
        <f t="shared" si="252"/>
        <v>0</v>
      </c>
      <c r="AU334" s="35">
        <f t="shared" si="252"/>
        <v>0</v>
      </c>
      <c r="AV334" s="35">
        <f t="shared" si="252"/>
        <v>0</v>
      </c>
      <c r="AW334" s="35">
        <f t="shared" si="252"/>
        <v>0</v>
      </c>
      <c r="AX334" s="35">
        <f t="shared" si="252"/>
        <v>0</v>
      </c>
      <c r="AY334" s="35">
        <f t="shared" si="252"/>
        <v>0</v>
      </c>
      <c r="BA334" s="35">
        <f t="shared" si="253"/>
        <v>0</v>
      </c>
      <c r="BB334" s="35">
        <f t="shared" si="253"/>
        <v>0</v>
      </c>
      <c r="BC334" s="35">
        <f t="shared" si="253"/>
        <v>0</v>
      </c>
      <c r="BD334" s="35">
        <f t="shared" si="253"/>
        <v>0</v>
      </c>
      <c r="BE334" s="35">
        <f t="shared" si="253"/>
        <v>0</v>
      </c>
      <c r="BF334" s="35">
        <f t="shared" si="253"/>
        <v>0</v>
      </c>
      <c r="BH334" s="47">
        <f t="shared" si="226"/>
        <v>0</v>
      </c>
      <c r="BI334" s="6"/>
    </row>
    <row r="335" ht="15" spans="1:61">
      <c r="A335" s="45" t="s">
        <v>11128</v>
      </c>
      <c r="B335" s="33">
        <f t="shared" si="239"/>
        <v>0</v>
      </c>
      <c r="C335" s="41" t="s">
        <v>11129</v>
      </c>
      <c r="D335" s="96">
        <f t="shared" si="240"/>
        <v>0</v>
      </c>
      <c r="E335" s="35">
        <f t="shared" si="241"/>
        <v>0</v>
      </c>
      <c r="F335" s="46">
        <f t="shared" si="242"/>
        <v>0</v>
      </c>
      <c r="G335" s="107">
        <f t="shared" si="243"/>
        <v>0</v>
      </c>
      <c r="H335" s="97">
        <f t="shared" si="221"/>
        <v>0</v>
      </c>
      <c r="I335" s="97">
        <f t="shared" si="222"/>
        <v>0</v>
      </c>
      <c r="J335" s="97">
        <f t="shared" si="223"/>
        <v>0</v>
      </c>
      <c r="K335" s="42">
        <v>0</v>
      </c>
      <c r="L335" s="35">
        <f t="shared" si="244"/>
        <v>0</v>
      </c>
      <c r="M335" s="35">
        <f t="shared" si="244"/>
        <v>0</v>
      </c>
      <c r="N335" s="97">
        <f t="shared" si="224"/>
        <v>0</v>
      </c>
      <c r="O335" s="35">
        <f t="shared" si="245"/>
        <v>0</v>
      </c>
      <c r="P335" s="35">
        <f t="shared" si="245"/>
        <v>0</v>
      </c>
      <c r="Q335" s="35">
        <f t="shared" si="245"/>
        <v>0</v>
      </c>
      <c r="R335" s="96">
        <f t="shared" si="246"/>
        <v>0</v>
      </c>
      <c r="S335" s="35">
        <f t="shared" si="254"/>
        <v>0</v>
      </c>
      <c r="T335" s="28">
        <f t="shared" si="247"/>
        <v>0</v>
      </c>
      <c r="U335" s="28">
        <f t="shared" si="248"/>
        <v>0</v>
      </c>
      <c r="V335" s="51">
        <v>0</v>
      </c>
      <c r="W335" s="51">
        <v>0</v>
      </c>
      <c r="X335" s="51">
        <v>0</v>
      </c>
      <c r="Y335" s="44">
        <f t="shared" si="225"/>
        <v>0</v>
      </c>
      <c r="Z335" s="35">
        <f t="shared" si="249"/>
        <v>0</v>
      </c>
      <c r="AA335" s="35">
        <f t="shared" si="255"/>
        <v>0</v>
      </c>
      <c r="AB335" s="42">
        <v>0</v>
      </c>
      <c r="AC335" s="35">
        <f t="shared" si="256"/>
        <v>0</v>
      </c>
      <c r="AD335" s="35">
        <f t="shared" si="250"/>
        <v>0</v>
      </c>
      <c r="AE335" s="35">
        <f t="shared" si="250"/>
        <v>0</v>
      </c>
      <c r="AF335" s="35">
        <f t="shared" si="250"/>
        <v>0</v>
      </c>
      <c r="AH335" s="35">
        <f t="shared" si="251"/>
        <v>0</v>
      </c>
      <c r="AI335" s="35">
        <f t="shared" si="251"/>
        <v>0</v>
      </c>
      <c r="AJ335" s="35">
        <f t="shared" si="251"/>
        <v>0</v>
      </c>
      <c r="AK335" s="35">
        <f t="shared" si="251"/>
        <v>0</v>
      </c>
      <c r="AL335" s="35">
        <f t="shared" si="251"/>
        <v>0</v>
      </c>
      <c r="AM335" s="35">
        <f t="shared" si="251"/>
        <v>0</v>
      </c>
      <c r="AN335" s="35">
        <f t="shared" si="251"/>
        <v>0</v>
      </c>
      <c r="AO335" s="35">
        <f t="shared" si="251"/>
        <v>0</v>
      </c>
      <c r="AP335" s="35">
        <f t="shared" si="251"/>
        <v>0</v>
      </c>
      <c r="AQ335" s="35">
        <f t="shared" si="251"/>
        <v>0</v>
      </c>
      <c r="AR335" s="35">
        <f t="shared" si="252"/>
        <v>0</v>
      </c>
      <c r="AS335" s="35">
        <f t="shared" si="252"/>
        <v>0</v>
      </c>
      <c r="AT335" s="35">
        <f t="shared" si="252"/>
        <v>0</v>
      </c>
      <c r="AU335" s="35">
        <f t="shared" si="252"/>
        <v>0</v>
      </c>
      <c r="AV335" s="35">
        <f t="shared" si="252"/>
        <v>0</v>
      </c>
      <c r="AW335" s="35">
        <f t="shared" si="252"/>
        <v>0</v>
      </c>
      <c r="AX335" s="35">
        <f t="shared" si="252"/>
        <v>0</v>
      </c>
      <c r="AY335" s="35">
        <f t="shared" si="252"/>
        <v>0</v>
      </c>
      <c r="BA335" s="35">
        <f t="shared" si="253"/>
        <v>0</v>
      </c>
      <c r="BB335" s="35">
        <f t="shared" si="253"/>
        <v>0</v>
      </c>
      <c r="BC335" s="35">
        <f t="shared" si="253"/>
        <v>0</v>
      </c>
      <c r="BD335" s="35">
        <f t="shared" si="253"/>
        <v>0</v>
      </c>
      <c r="BE335" s="35">
        <f t="shared" si="253"/>
        <v>0</v>
      </c>
      <c r="BF335" s="35">
        <f t="shared" si="253"/>
        <v>0</v>
      </c>
      <c r="BH335" s="47">
        <f t="shared" si="226"/>
        <v>0</v>
      </c>
      <c r="BI335" s="6"/>
    </row>
    <row r="336" ht="15" spans="1:61">
      <c r="A336" s="45" t="s">
        <v>11130</v>
      </c>
      <c r="B336" s="33">
        <f t="shared" si="239"/>
        <v>0</v>
      </c>
      <c r="C336" s="41" t="s">
        <v>11131</v>
      </c>
      <c r="D336" s="96">
        <f t="shared" si="240"/>
        <v>0</v>
      </c>
      <c r="E336" s="35">
        <f t="shared" si="241"/>
        <v>0</v>
      </c>
      <c r="F336" s="46">
        <f t="shared" si="242"/>
        <v>0</v>
      </c>
      <c r="G336" s="107">
        <f t="shared" si="243"/>
        <v>0</v>
      </c>
      <c r="H336" s="97">
        <f t="shared" si="221"/>
        <v>0</v>
      </c>
      <c r="I336" s="97">
        <f t="shared" si="222"/>
        <v>0</v>
      </c>
      <c r="J336" s="97">
        <f t="shared" si="223"/>
        <v>0</v>
      </c>
      <c r="K336" s="42">
        <v>0</v>
      </c>
      <c r="L336" s="35">
        <f t="shared" si="244"/>
        <v>0</v>
      </c>
      <c r="M336" s="35">
        <f t="shared" si="244"/>
        <v>0</v>
      </c>
      <c r="N336" s="97">
        <f t="shared" si="224"/>
        <v>0</v>
      </c>
      <c r="O336" s="35">
        <f t="shared" si="245"/>
        <v>0</v>
      </c>
      <c r="P336" s="35">
        <f t="shared" si="245"/>
        <v>0</v>
      </c>
      <c r="Q336" s="35">
        <f t="shared" si="245"/>
        <v>0</v>
      </c>
      <c r="R336" s="96">
        <f t="shared" si="246"/>
        <v>0</v>
      </c>
      <c r="S336" s="35">
        <f t="shared" si="254"/>
        <v>0</v>
      </c>
      <c r="T336" s="28">
        <f t="shared" si="247"/>
        <v>0</v>
      </c>
      <c r="U336" s="28">
        <f t="shared" si="248"/>
        <v>0</v>
      </c>
      <c r="V336" s="51">
        <v>0</v>
      </c>
      <c r="W336" s="51">
        <v>0</v>
      </c>
      <c r="X336" s="51">
        <v>0</v>
      </c>
      <c r="Y336" s="44">
        <f t="shared" si="225"/>
        <v>0</v>
      </c>
      <c r="Z336" s="35">
        <f t="shared" si="249"/>
        <v>0</v>
      </c>
      <c r="AA336" s="35">
        <f t="shared" si="255"/>
        <v>0</v>
      </c>
      <c r="AB336" s="42">
        <v>0</v>
      </c>
      <c r="AC336" s="35">
        <f t="shared" si="256"/>
        <v>0</v>
      </c>
      <c r="AD336" s="35">
        <f t="shared" si="250"/>
        <v>0</v>
      </c>
      <c r="AE336" s="35">
        <f t="shared" si="250"/>
        <v>0</v>
      </c>
      <c r="AF336" s="35">
        <f t="shared" si="250"/>
        <v>0</v>
      </c>
      <c r="AH336" s="35">
        <f t="shared" si="251"/>
        <v>0</v>
      </c>
      <c r="AI336" s="35">
        <f t="shared" si="251"/>
        <v>0</v>
      </c>
      <c r="AJ336" s="35">
        <f t="shared" si="251"/>
        <v>0</v>
      </c>
      <c r="AK336" s="35">
        <f t="shared" si="251"/>
        <v>0</v>
      </c>
      <c r="AL336" s="35">
        <f t="shared" si="251"/>
        <v>0</v>
      </c>
      <c r="AM336" s="35">
        <f t="shared" si="251"/>
        <v>0</v>
      </c>
      <c r="AN336" s="35">
        <f t="shared" si="251"/>
        <v>0</v>
      </c>
      <c r="AO336" s="35">
        <f t="shared" si="251"/>
        <v>0</v>
      </c>
      <c r="AP336" s="35">
        <f t="shared" si="251"/>
        <v>0</v>
      </c>
      <c r="AQ336" s="35">
        <f t="shared" si="251"/>
        <v>0</v>
      </c>
      <c r="AR336" s="35">
        <f t="shared" si="252"/>
        <v>0</v>
      </c>
      <c r="AS336" s="35">
        <f t="shared" si="252"/>
        <v>0</v>
      </c>
      <c r="AT336" s="35">
        <f t="shared" si="252"/>
        <v>0</v>
      </c>
      <c r="AU336" s="35">
        <f t="shared" si="252"/>
        <v>0</v>
      </c>
      <c r="AV336" s="35">
        <f t="shared" si="252"/>
        <v>0</v>
      </c>
      <c r="AW336" s="35">
        <f t="shared" si="252"/>
        <v>0</v>
      </c>
      <c r="AX336" s="35">
        <f t="shared" si="252"/>
        <v>0</v>
      </c>
      <c r="AY336" s="35">
        <f t="shared" si="252"/>
        <v>0</v>
      </c>
      <c r="BA336" s="35">
        <f t="shared" si="253"/>
        <v>0</v>
      </c>
      <c r="BB336" s="35">
        <f t="shared" si="253"/>
        <v>0</v>
      </c>
      <c r="BC336" s="35">
        <f t="shared" si="253"/>
        <v>0</v>
      </c>
      <c r="BD336" s="35">
        <f t="shared" si="253"/>
        <v>0</v>
      </c>
      <c r="BE336" s="35">
        <f t="shared" si="253"/>
        <v>0</v>
      </c>
      <c r="BF336" s="35">
        <f t="shared" si="253"/>
        <v>0</v>
      </c>
      <c r="BH336" s="47">
        <f t="shared" si="226"/>
        <v>0</v>
      </c>
      <c r="BI336" s="18"/>
    </row>
    <row r="337" ht="15" spans="1:61">
      <c r="A337" s="45" t="s">
        <v>11132</v>
      </c>
      <c r="B337" s="33">
        <f t="shared" si="239"/>
        <v>0</v>
      </c>
      <c r="C337" s="41" t="s">
        <v>11133</v>
      </c>
      <c r="D337" s="96">
        <f t="shared" si="240"/>
        <v>0</v>
      </c>
      <c r="E337" s="35">
        <f t="shared" si="241"/>
        <v>0</v>
      </c>
      <c r="F337" s="46">
        <f t="shared" si="242"/>
        <v>0</v>
      </c>
      <c r="G337" s="107">
        <f t="shared" si="243"/>
        <v>0</v>
      </c>
      <c r="H337" s="97">
        <f t="shared" si="221"/>
        <v>0</v>
      </c>
      <c r="I337" s="97">
        <f t="shared" si="222"/>
        <v>0</v>
      </c>
      <c r="J337" s="97">
        <f t="shared" si="223"/>
        <v>0</v>
      </c>
      <c r="K337" s="42">
        <v>0</v>
      </c>
      <c r="L337" s="35">
        <f t="shared" si="244"/>
        <v>0</v>
      </c>
      <c r="M337" s="35">
        <f t="shared" si="244"/>
        <v>0</v>
      </c>
      <c r="N337" s="97">
        <f t="shared" si="224"/>
        <v>0</v>
      </c>
      <c r="O337" s="35">
        <f t="shared" si="245"/>
        <v>0</v>
      </c>
      <c r="P337" s="35">
        <f t="shared" si="245"/>
        <v>0</v>
      </c>
      <c r="Q337" s="35">
        <f t="shared" si="245"/>
        <v>0</v>
      </c>
      <c r="R337" s="96">
        <f t="shared" si="246"/>
        <v>0</v>
      </c>
      <c r="S337" s="35">
        <f t="shared" si="254"/>
        <v>0</v>
      </c>
      <c r="T337" s="28">
        <f t="shared" si="247"/>
        <v>0</v>
      </c>
      <c r="U337" s="28">
        <f t="shared" si="248"/>
        <v>0</v>
      </c>
      <c r="V337" s="51">
        <v>0</v>
      </c>
      <c r="W337" s="51">
        <v>0</v>
      </c>
      <c r="X337" s="51">
        <v>0</v>
      </c>
      <c r="Y337" s="44">
        <f t="shared" si="225"/>
        <v>0</v>
      </c>
      <c r="Z337" s="35">
        <f t="shared" si="249"/>
        <v>0</v>
      </c>
      <c r="AA337" s="35">
        <f t="shared" si="255"/>
        <v>0</v>
      </c>
      <c r="AB337" s="42">
        <v>0</v>
      </c>
      <c r="AC337" s="35">
        <f t="shared" si="256"/>
        <v>0</v>
      </c>
      <c r="AD337" s="35">
        <f t="shared" si="250"/>
        <v>0</v>
      </c>
      <c r="AE337" s="35">
        <f t="shared" si="250"/>
        <v>0</v>
      </c>
      <c r="AF337" s="35">
        <f t="shared" si="250"/>
        <v>0</v>
      </c>
      <c r="AH337" s="35">
        <f t="shared" si="251"/>
        <v>0</v>
      </c>
      <c r="AI337" s="35">
        <f t="shared" si="251"/>
        <v>0</v>
      </c>
      <c r="AJ337" s="35">
        <f t="shared" si="251"/>
        <v>0</v>
      </c>
      <c r="AK337" s="35">
        <f t="shared" si="251"/>
        <v>0</v>
      </c>
      <c r="AL337" s="35">
        <f t="shared" si="251"/>
        <v>0</v>
      </c>
      <c r="AM337" s="35">
        <f t="shared" si="251"/>
        <v>0</v>
      </c>
      <c r="AN337" s="35">
        <f t="shared" si="251"/>
        <v>0</v>
      </c>
      <c r="AO337" s="35">
        <f t="shared" si="251"/>
        <v>0</v>
      </c>
      <c r="AP337" s="35">
        <f t="shared" si="251"/>
        <v>0</v>
      </c>
      <c r="AQ337" s="35">
        <f t="shared" si="251"/>
        <v>0</v>
      </c>
      <c r="AR337" s="35">
        <f t="shared" si="252"/>
        <v>0</v>
      </c>
      <c r="AS337" s="35">
        <f t="shared" si="252"/>
        <v>0</v>
      </c>
      <c r="AT337" s="35">
        <f t="shared" si="252"/>
        <v>0</v>
      </c>
      <c r="AU337" s="35">
        <f t="shared" si="252"/>
        <v>0</v>
      </c>
      <c r="AV337" s="35">
        <f t="shared" si="252"/>
        <v>0</v>
      </c>
      <c r="AW337" s="35">
        <f t="shared" si="252"/>
        <v>0</v>
      </c>
      <c r="AX337" s="35">
        <f t="shared" si="252"/>
        <v>0</v>
      </c>
      <c r="AY337" s="35">
        <f t="shared" si="252"/>
        <v>0</v>
      </c>
      <c r="BA337" s="35">
        <f t="shared" si="253"/>
        <v>0</v>
      </c>
      <c r="BB337" s="35">
        <f t="shared" si="253"/>
        <v>0</v>
      </c>
      <c r="BC337" s="35">
        <f t="shared" si="253"/>
        <v>0</v>
      </c>
      <c r="BD337" s="35">
        <f t="shared" si="253"/>
        <v>0</v>
      </c>
      <c r="BE337" s="35">
        <f t="shared" si="253"/>
        <v>0</v>
      </c>
      <c r="BF337" s="35">
        <f t="shared" si="253"/>
        <v>0</v>
      </c>
      <c r="BH337" s="47">
        <f t="shared" si="226"/>
        <v>0</v>
      </c>
      <c r="BI337" s="18"/>
    </row>
    <row r="338" ht="15" spans="1:61">
      <c r="A338" s="45" t="s">
        <v>11134</v>
      </c>
      <c r="B338" s="33">
        <f t="shared" si="239"/>
        <v>0</v>
      </c>
      <c r="C338" s="41" t="s">
        <v>11135</v>
      </c>
      <c r="D338" s="96">
        <f t="shared" si="240"/>
        <v>0</v>
      </c>
      <c r="E338" s="35">
        <f t="shared" si="241"/>
        <v>0</v>
      </c>
      <c r="F338" s="46">
        <f t="shared" si="242"/>
        <v>0</v>
      </c>
      <c r="G338" s="107">
        <f t="shared" si="243"/>
        <v>0</v>
      </c>
      <c r="H338" s="97">
        <f t="shared" si="221"/>
        <v>0</v>
      </c>
      <c r="I338" s="97">
        <f t="shared" si="222"/>
        <v>0</v>
      </c>
      <c r="J338" s="97">
        <f t="shared" si="223"/>
        <v>0</v>
      </c>
      <c r="K338" s="42">
        <v>0</v>
      </c>
      <c r="L338" s="35">
        <f t="shared" si="244"/>
        <v>0</v>
      </c>
      <c r="M338" s="35">
        <f t="shared" si="244"/>
        <v>0</v>
      </c>
      <c r="N338" s="97">
        <f t="shared" si="224"/>
        <v>0</v>
      </c>
      <c r="O338" s="35">
        <f t="shared" si="245"/>
        <v>0</v>
      </c>
      <c r="P338" s="35">
        <f t="shared" si="245"/>
        <v>0</v>
      </c>
      <c r="Q338" s="35">
        <f t="shared" si="245"/>
        <v>0</v>
      </c>
      <c r="R338" s="96">
        <f t="shared" si="246"/>
        <v>0</v>
      </c>
      <c r="S338" s="35">
        <f t="shared" si="254"/>
        <v>0</v>
      </c>
      <c r="T338" s="28">
        <f t="shared" si="247"/>
        <v>0</v>
      </c>
      <c r="U338" s="28">
        <f t="shared" si="248"/>
        <v>0</v>
      </c>
      <c r="V338" s="51">
        <v>0</v>
      </c>
      <c r="W338" s="51">
        <v>0</v>
      </c>
      <c r="X338" s="51">
        <v>0</v>
      </c>
      <c r="Y338" s="44">
        <f t="shared" si="225"/>
        <v>0</v>
      </c>
      <c r="Z338" s="35">
        <f t="shared" si="249"/>
        <v>0</v>
      </c>
      <c r="AA338" s="35">
        <f t="shared" si="255"/>
        <v>0</v>
      </c>
      <c r="AB338" s="42">
        <v>0</v>
      </c>
      <c r="AC338" s="35">
        <f t="shared" si="256"/>
        <v>0</v>
      </c>
      <c r="AD338" s="35">
        <f t="shared" si="250"/>
        <v>0</v>
      </c>
      <c r="AE338" s="35">
        <f t="shared" si="250"/>
        <v>0</v>
      </c>
      <c r="AF338" s="35">
        <f t="shared" si="250"/>
        <v>0</v>
      </c>
      <c r="AH338" s="35">
        <f t="shared" ref="AH338:AQ347" si="257">SUMPRODUCT(AH$374:AH$599*(LEFT($A$374:$A$599,LEN($A338))=$A338))</f>
        <v>0</v>
      </c>
      <c r="AI338" s="35">
        <f t="shared" si="257"/>
        <v>0</v>
      </c>
      <c r="AJ338" s="35">
        <f t="shared" si="257"/>
        <v>0</v>
      </c>
      <c r="AK338" s="35">
        <f t="shared" si="257"/>
        <v>0</v>
      </c>
      <c r="AL338" s="35">
        <f t="shared" si="257"/>
        <v>0</v>
      </c>
      <c r="AM338" s="35">
        <f t="shared" si="257"/>
        <v>0</v>
      </c>
      <c r="AN338" s="35">
        <f t="shared" si="257"/>
        <v>0</v>
      </c>
      <c r="AO338" s="35">
        <f t="shared" si="257"/>
        <v>0</v>
      </c>
      <c r="AP338" s="35">
        <f t="shared" si="257"/>
        <v>0</v>
      </c>
      <c r="AQ338" s="35">
        <f t="shared" si="257"/>
        <v>0</v>
      </c>
      <c r="AR338" s="35">
        <f t="shared" ref="AR338:AY347" si="258">SUMPRODUCT(AR$374:AR$599*(LEFT($A$374:$A$599,LEN($A338))=$A338))</f>
        <v>0</v>
      </c>
      <c r="AS338" s="35">
        <f t="shared" si="258"/>
        <v>0</v>
      </c>
      <c r="AT338" s="35">
        <f t="shared" si="258"/>
        <v>0</v>
      </c>
      <c r="AU338" s="35">
        <f t="shared" si="258"/>
        <v>0</v>
      </c>
      <c r="AV338" s="35">
        <f t="shared" si="258"/>
        <v>0</v>
      </c>
      <c r="AW338" s="35">
        <f t="shared" si="258"/>
        <v>0</v>
      </c>
      <c r="AX338" s="35">
        <f t="shared" si="258"/>
        <v>0</v>
      </c>
      <c r="AY338" s="35">
        <f t="shared" si="258"/>
        <v>0</v>
      </c>
      <c r="BA338" s="35">
        <f t="shared" ref="BA338:BF347" si="259">SUMPRODUCT(BA$374:BA$599*(LEFT($A$374:$A$599,LEN($A338))=$A338))</f>
        <v>0</v>
      </c>
      <c r="BB338" s="35">
        <f t="shared" si="259"/>
        <v>0</v>
      </c>
      <c r="BC338" s="35">
        <f t="shared" si="259"/>
        <v>0</v>
      </c>
      <c r="BD338" s="35">
        <f t="shared" si="259"/>
        <v>0</v>
      </c>
      <c r="BE338" s="35">
        <f t="shared" si="259"/>
        <v>0</v>
      </c>
      <c r="BF338" s="35">
        <f t="shared" si="259"/>
        <v>0</v>
      </c>
      <c r="BH338" s="47">
        <f t="shared" si="226"/>
        <v>0</v>
      </c>
      <c r="BI338" s="6"/>
    </row>
    <row r="339" ht="15" spans="1:61">
      <c r="A339" s="45" t="s">
        <v>11136</v>
      </c>
      <c r="B339" s="33">
        <f t="shared" si="239"/>
        <v>0</v>
      </c>
      <c r="C339" s="41" t="s">
        <v>11137</v>
      </c>
      <c r="D339" s="96">
        <f t="shared" si="240"/>
        <v>0</v>
      </c>
      <c r="E339" s="35">
        <f t="shared" si="241"/>
        <v>0</v>
      </c>
      <c r="F339" s="46">
        <f t="shared" si="242"/>
        <v>0</v>
      </c>
      <c r="G339" s="107">
        <f t="shared" si="243"/>
        <v>0</v>
      </c>
      <c r="H339" s="97">
        <f t="shared" si="221"/>
        <v>0</v>
      </c>
      <c r="I339" s="97">
        <f t="shared" si="222"/>
        <v>0</v>
      </c>
      <c r="J339" s="97">
        <f t="shared" si="223"/>
        <v>0</v>
      </c>
      <c r="K339" s="42">
        <v>0</v>
      </c>
      <c r="L339" s="35">
        <f t="shared" si="244"/>
        <v>0</v>
      </c>
      <c r="M339" s="35">
        <f t="shared" si="244"/>
        <v>0</v>
      </c>
      <c r="N339" s="97">
        <f t="shared" si="224"/>
        <v>0</v>
      </c>
      <c r="O339" s="35">
        <f t="shared" si="245"/>
        <v>0</v>
      </c>
      <c r="P339" s="35">
        <f t="shared" si="245"/>
        <v>0</v>
      </c>
      <c r="Q339" s="35">
        <f t="shared" si="245"/>
        <v>0</v>
      </c>
      <c r="R339" s="96">
        <f t="shared" si="246"/>
        <v>0</v>
      </c>
      <c r="S339" s="35">
        <f t="shared" si="254"/>
        <v>0</v>
      </c>
      <c r="T339" s="28">
        <f t="shared" si="247"/>
        <v>0</v>
      </c>
      <c r="U339" s="28">
        <f t="shared" si="248"/>
        <v>0</v>
      </c>
      <c r="V339" s="51">
        <v>0</v>
      </c>
      <c r="W339" s="51">
        <v>0</v>
      </c>
      <c r="X339" s="51">
        <v>0</v>
      </c>
      <c r="Y339" s="44">
        <f t="shared" si="225"/>
        <v>0</v>
      </c>
      <c r="Z339" s="35">
        <f t="shared" si="249"/>
        <v>0</v>
      </c>
      <c r="AA339" s="35">
        <f t="shared" si="255"/>
        <v>0</v>
      </c>
      <c r="AB339" s="42">
        <v>0</v>
      </c>
      <c r="AC339" s="35">
        <f t="shared" si="256"/>
        <v>0</v>
      </c>
      <c r="AD339" s="35">
        <f t="shared" si="250"/>
        <v>0</v>
      </c>
      <c r="AE339" s="35">
        <f t="shared" si="250"/>
        <v>0</v>
      </c>
      <c r="AF339" s="35">
        <f t="shared" si="250"/>
        <v>0</v>
      </c>
      <c r="AH339" s="35">
        <f t="shared" si="257"/>
        <v>0</v>
      </c>
      <c r="AI339" s="35">
        <f t="shared" si="257"/>
        <v>0</v>
      </c>
      <c r="AJ339" s="35">
        <f t="shared" si="257"/>
        <v>0</v>
      </c>
      <c r="AK339" s="35">
        <f t="shared" si="257"/>
        <v>0</v>
      </c>
      <c r="AL339" s="35">
        <f t="shared" si="257"/>
        <v>0</v>
      </c>
      <c r="AM339" s="35">
        <f t="shared" si="257"/>
        <v>0</v>
      </c>
      <c r="AN339" s="35">
        <f t="shared" si="257"/>
        <v>0</v>
      </c>
      <c r="AO339" s="35">
        <f t="shared" si="257"/>
        <v>0</v>
      </c>
      <c r="AP339" s="35">
        <f t="shared" si="257"/>
        <v>0</v>
      </c>
      <c r="AQ339" s="35">
        <f t="shared" si="257"/>
        <v>0</v>
      </c>
      <c r="AR339" s="35">
        <f t="shared" si="258"/>
        <v>0</v>
      </c>
      <c r="AS339" s="35">
        <f t="shared" si="258"/>
        <v>0</v>
      </c>
      <c r="AT339" s="35">
        <f t="shared" si="258"/>
        <v>0</v>
      </c>
      <c r="AU339" s="35">
        <f t="shared" si="258"/>
        <v>0</v>
      </c>
      <c r="AV339" s="35">
        <f t="shared" si="258"/>
        <v>0</v>
      </c>
      <c r="AW339" s="35">
        <f t="shared" si="258"/>
        <v>0</v>
      </c>
      <c r="AX339" s="35">
        <f t="shared" si="258"/>
        <v>0</v>
      </c>
      <c r="AY339" s="35">
        <f t="shared" si="258"/>
        <v>0</v>
      </c>
      <c r="BA339" s="35">
        <f t="shared" si="259"/>
        <v>0</v>
      </c>
      <c r="BB339" s="35">
        <f t="shared" si="259"/>
        <v>0</v>
      </c>
      <c r="BC339" s="35">
        <f t="shared" si="259"/>
        <v>0</v>
      </c>
      <c r="BD339" s="35">
        <f t="shared" si="259"/>
        <v>0</v>
      </c>
      <c r="BE339" s="35">
        <f t="shared" si="259"/>
        <v>0</v>
      </c>
      <c r="BF339" s="35">
        <f t="shared" si="259"/>
        <v>0</v>
      </c>
      <c r="BH339" s="47">
        <f t="shared" si="226"/>
        <v>0</v>
      </c>
      <c r="BI339" s="6"/>
    </row>
    <row r="340" ht="15" spans="1:61">
      <c r="A340" s="45" t="s">
        <v>11138</v>
      </c>
      <c r="B340" s="33">
        <f t="shared" si="239"/>
        <v>0</v>
      </c>
      <c r="C340" s="41" t="s">
        <v>11139</v>
      </c>
      <c r="D340" s="96">
        <f t="shared" si="240"/>
        <v>0</v>
      </c>
      <c r="E340" s="35">
        <f t="shared" si="241"/>
        <v>0</v>
      </c>
      <c r="F340" s="46">
        <f t="shared" si="242"/>
        <v>0</v>
      </c>
      <c r="G340" s="107">
        <f t="shared" si="243"/>
        <v>0</v>
      </c>
      <c r="H340" s="97">
        <f t="shared" si="221"/>
        <v>0</v>
      </c>
      <c r="I340" s="97">
        <f t="shared" si="222"/>
        <v>0</v>
      </c>
      <c r="J340" s="97">
        <f t="shared" si="223"/>
        <v>0</v>
      </c>
      <c r="K340" s="42">
        <v>0</v>
      </c>
      <c r="L340" s="35">
        <f t="shared" si="244"/>
        <v>0</v>
      </c>
      <c r="M340" s="35">
        <f t="shared" si="244"/>
        <v>0</v>
      </c>
      <c r="N340" s="97">
        <f t="shared" si="224"/>
        <v>0</v>
      </c>
      <c r="O340" s="35">
        <f t="shared" si="245"/>
        <v>0</v>
      </c>
      <c r="P340" s="35">
        <f t="shared" si="245"/>
        <v>0</v>
      </c>
      <c r="Q340" s="35">
        <f t="shared" si="245"/>
        <v>0</v>
      </c>
      <c r="R340" s="96">
        <f t="shared" si="246"/>
        <v>0</v>
      </c>
      <c r="S340" s="35">
        <f t="shared" si="254"/>
        <v>0</v>
      </c>
      <c r="T340" s="28">
        <f t="shared" si="247"/>
        <v>0</v>
      </c>
      <c r="U340" s="28">
        <f t="shared" si="248"/>
        <v>0</v>
      </c>
      <c r="V340" s="51">
        <v>0</v>
      </c>
      <c r="W340" s="51">
        <v>0</v>
      </c>
      <c r="X340" s="51">
        <v>0</v>
      </c>
      <c r="Y340" s="44">
        <f t="shared" si="225"/>
        <v>0</v>
      </c>
      <c r="Z340" s="35">
        <f t="shared" si="249"/>
        <v>0</v>
      </c>
      <c r="AA340" s="35">
        <f t="shared" si="255"/>
        <v>0</v>
      </c>
      <c r="AB340" s="42">
        <v>0</v>
      </c>
      <c r="AC340" s="35">
        <f t="shared" si="256"/>
        <v>0</v>
      </c>
      <c r="AD340" s="35">
        <f t="shared" si="250"/>
        <v>0</v>
      </c>
      <c r="AE340" s="35">
        <f t="shared" si="250"/>
        <v>0</v>
      </c>
      <c r="AF340" s="35">
        <f t="shared" si="250"/>
        <v>0</v>
      </c>
      <c r="AH340" s="35">
        <f t="shared" si="257"/>
        <v>0</v>
      </c>
      <c r="AI340" s="35">
        <f t="shared" si="257"/>
        <v>0</v>
      </c>
      <c r="AJ340" s="35">
        <f t="shared" si="257"/>
        <v>0</v>
      </c>
      <c r="AK340" s="35">
        <f t="shared" si="257"/>
        <v>0</v>
      </c>
      <c r="AL340" s="35">
        <f t="shared" si="257"/>
        <v>0</v>
      </c>
      <c r="AM340" s="35">
        <f t="shared" si="257"/>
        <v>0</v>
      </c>
      <c r="AN340" s="35">
        <f t="shared" si="257"/>
        <v>0</v>
      </c>
      <c r="AO340" s="35">
        <f t="shared" si="257"/>
        <v>0</v>
      </c>
      <c r="AP340" s="35">
        <f t="shared" si="257"/>
        <v>0</v>
      </c>
      <c r="AQ340" s="35">
        <f t="shared" si="257"/>
        <v>0</v>
      </c>
      <c r="AR340" s="35">
        <f t="shared" si="258"/>
        <v>0</v>
      </c>
      <c r="AS340" s="35">
        <f t="shared" si="258"/>
        <v>0</v>
      </c>
      <c r="AT340" s="35">
        <f t="shared" si="258"/>
        <v>0</v>
      </c>
      <c r="AU340" s="35">
        <f t="shared" si="258"/>
        <v>0</v>
      </c>
      <c r="AV340" s="35">
        <f t="shared" si="258"/>
        <v>0</v>
      </c>
      <c r="AW340" s="35">
        <f t="shared" si="258"/>
        <v>0</v>
      </c>
      <c r="AX340" s="35">
        <f t="shared" si="258"/>
        <v>0</v>
      </c>
      <c r="AY340" s="35">
        <f t="shared" si="258"/>
        <v>0</v>
      </c>
      <c r="BA340" s="35">
        <f t="shared" si="259"/>
        <v>0</v>
      </c>
      <c r="BB340" s="35">
        <f t="shared" si="259"/>
        <v>0</v>
      </c>
      <c r="BC340" s="35">
        <f t="shared" si="259"/>
        <v>0</v>
      </c>
      <c r="BD340" s="35">
        <f t="shared" si="259"/>
        <v>0</v>
      </c>
      <c r="BE340" s="35">
        <f t="shared" si="259"/>
        <v>0</v>
      </c>
      <c r="BF340" s="35">
        <f t="shared" si="259"/>
        <v>0</v>
      </c>
      <c r="BH340" s="47">
        <f t="shared" si="226"/>
        <v>0</v>
      </c>
      <c r="BI340" s="18"/>
    </row>
    <row r="341" ht="15" spans="1:61">
      <c r="A341" s="45" t="s">
        <v>11140</v>
      </c>
      <c r="B341" s="33">
        <f t="shared" si="239"/>
        <v>0</v>
      </c>
      <c r="C341" s="41" t="s">
        <v>11141</v>
      </c>
      <c r="D341" s="96">
        <f t="shared" si="240"/>
        <v>0</v>
      </c>
      <c r="E341" s="35">
        <f t="shared" si="241"/>
        <v>0</v>
      </c>
      <c r="F341" s="46">
        <f t="shared" si="242"/>
        <v>0</v>
      </c>
      <c r="G341" s="107">
        <f t="shared" si="243"/>
        <v>0</v>
      </c>
      <c r="H341" s="97">
        <f t="shared" si="221"/>
        <v>0</v>
      </c>
      <c r="I341" s="97">
        <f t="shared" si="222"/>
        <v>0</v>
      </c>
      <c r="J341" s="97">
        <f t="shared" si="223"/>
        <v>0</v>
      </c>
      <c r="K341" s="42">
        <v>0</v>
      </c>
      <c r="L341" s="35">
        <f t="shared" si="244"/>
        <v>0</v>
      </c>
      <c r="M341" s="35">
        <f t="shared" si="244"/>
        <v>0</v>
      </c>
      <c r="N341" s="97">
        <f t="shared" si="224"/>
        <v>0</v>
      </c>
      <c r="O341" s="35">
        <f t="shared" si="245"/>
        <v>0</v>
      </c>
      <c r="P341" s="35">
        <f t="shared" si="245"/>
        <v>0</v>
      </c>
      <c r="Q341" s="35">
        <f t="shared" si="245"/>
        <v>0</v>
      </c>
      <c r="R341" s="96">
        <f t="shared" si="246"/>
        <v>0</v>
      </c>
      <c r="S341" s="35">
        <f t="shared" si="254"/>
        <v>0</v>
      </c>
      <c r="T341" s="28">
        <f t="shared" si="247"/>
        <v>0</v>
      </c>
      <c r="U341" s="28">
        <f t="shared" si="248"/>
        <v>0</v>
      </c>
      <c r="V341" s="51">
        <v>0</v>
      </c>
      <c r="W341" s="51">
        <v>0</v>
      </c>
      <c r="X341" s="51">
        <v>0</v>
      </c>
      <c r="Y341" s="44">
        <f t="shared" si="225"/>
        <v>0</v>
      </c>
      <c r="Z341" s="35">
        <f t="shared" si="249"/>
        <v>0</v>
      </c>
      <c r="AA341" s="35">
        <f t="shared" si="255"/>
        <v>0</v>
      </c>
      <c r="AB341" s="42">
        <v>0</v>
      </c>
      <c r="AC341" s="35">
        <f t="shared" si="256"/>
        <v>0</v>
      </c>
      <c r="AD341" s="35">
        <f t="shared" si="250"/>
        <v>0</v>
      </c>
      <c r="AE341" s="35">
        <f t="shared" si="250"/>
        <v>0</v>
      </c>
      <c r="AF341" s="35">
        <f t="shared" si="250"/>
        <v>0</v>
      </c>
      <c r="AH341" s="35">
        <f t="shared" si="257"/>
        <v>0</v>
      </c>
      <c r="AI341" s="35">
        <f t="shared" si="257"/>
        <v>0</v>
      </c>
      <c r="AJ341" s="35">
        <f t="shared" si="257"/>
        <v>0</v>
      </c>
      <c r="AK341" s="35">
        <f t="shared" si="257"/>
        <v>0</v>
      </c>
      <c r="AL341" s="35">
        <f t="shared" si="257"/>
        <v>0</v>
      </c>
      <c r="AM341" s="35">
        <f t="shared" si="257"/>
        <v>0</v>
      </c>
      <c r="AN341" s="35">
        <f t="shared" si="257"/>
        <v>0</v>
      </c>
      <c r="AO341" s="35">
        <f t="shared" si="257"/>
        <v>0</v>
      </c>
      <c r="AP341" s="35">
        <f t="shared" si="257"/>
        <v>0</v>
      </c>
      <c r="AQ341" s="35">
        <f t="shared" si="257"/>
        <v>0</v>
      </c>
      <c r="AR341" s="35">
        <f t="shared" si="258"/>
        <v>0</v>
      </c>
      <c r="AS341" s="35">
        <f t="shared" si="258"/>
        <v>0</v>
      </c>
      <c r="AT341" s="35">
        <f t="shared" si="258"/>
        <v>0</v>
      </c>
      <c r="AU341" s="35">
        <f t="shared" si="258"/>
        <v>0</v>
      </c>
      <c r="AV341" s="35">
        <f t="shared" si="258"/>
        <v>0</v>
      </c>
      <c r="AW341" s="35">
        <f t="shared" si="258"/>
        <v>0</v>
      </c>
      <c r="AX341" s="35">
        <f t="shared" si="258"/>
        <v>0</v>
      </c>
      <c r="AY341" s="35">
        <f t="shared" si="258"/>
        <v>0</v>
      </c>
      <c r="BA341" s="35">
        <f t="shared" si="259"/>
        <v>0</v>
      </c>
      <c r="BB341" s="35">
        <f t="shared" si="259"/>
        <v>0</v>
      </c>
      <c r="BC341" s="35">
        <f t="shared" si="259"/>
        <v>0</v>
      </c>
      <c r="BD341" s="35">
        <f t="shared" si="259"/>
        <v>0</v>
      </c>
      <c r="BE341" s="35">
        <f t="shared" si="259"/>
        <v>0</v>
      </c>
      <c r="BF341" s="35">
        <f t="shared" si="259"/>
        <v>0</v>
      </c>
      <c r="BH341" s="47">
        <f t="shared" si="226"/>
        <v>0</v>
      </c>
      <c r="BI341" s="18"/>
    </row>
    <row r="342" ht="15" spans="1:61">
      <c r="A342" s="45" t="s">
        <v>11142</v>
      </c>
      <c r="B342" s="33">
        <f t="shared" si="239"/>
        <v>0</v>
      </c>
      <c r="C342" s="41" t="s">
        <v>11143</v>
      </c>
      <c r="D342" s="96">
        <f t="shared" si="240"/>
        <v>0</v>
      </c>
      <c r="E342" s="35">
        <f t="shared" si="241"/>
        <v>0</v>
      </c>
      <c r="F342" s="46">
        <f t="shared" si="242"/>
        <v>0</v>
      </c>
      <c r="G342" s="107">
        <f t="shared" si="243"/>
        <v>0</v>
      </c>
      <c r="H342" s="97">
        <f t="shared" si="221"/>
        <v>0</v>
      </c>
      <c r="I342" s="97">
        <f t="shared" si="222"/>
        <v>0</v>
      </c>
      <c r="J342" s="97">
        <f t="shared" si="223"/>
        <v>0</v>
      </c>
      <c r="K342" s="42">
        <v>0</v>
      </c>
      <c r="L342" s="35">
        <f t="shared" si="244"/>
        <v>0</v>
      </c>
      <c r="M342" s="35">
        <f t="shared" si="244"/>
        <v>0</v>
      </c>
      <c r="N342" s="97">
        <f t="shared" si="224"/>
        <v>0</v>
      </c>
      <c r="O342" s="35">
        <f t="shared" si="245"/>
        <v>0</v>
      </c>
      <c r="P342" s="35">
        <f t="shared" si="245"/>
        <v>0</v>
      </c>
      <c r="Q342" s="35">
        <f t="shared" si="245"/>
        <v>0</v>
      </c>
      <c r="R342" s="96">
        <f t="shared" si="246"/>
        <v>0</v>
      </c>
      <c r="S342" s="35">
        <f t="shared" si="254"/>
        <v>0</v>
      </c>
      <c r="T342" s="28">
        <f t="shared" si="247"/>
        <v>0</v>
      </c>
      <c r="U342" s="28">
        <f t="shared" si="248"/>
        <v>0</v>
      </c>
      <c r="V342" s="51">
        <v>0</v>
      </c>
      <c r="W342" s="51">
        <v>0</v>
      </c>
      <c r="X342" s="51">
        <v>0</v>
      </c>
      <c r="Y342" s="44">
        <f t="shared" si="225"/>
        <v>0</v>
      </c>
      <c r="Z342" s="35">
        <f t="shared" si="249"/>
        <v>0</v>
      </c>
      <c r="AA342" s="35">
        <f t="shared" si="255"/>
        <v>0</v>
      </c>
      <c r="AB342" s="42">
        <v>0</v>
      </c>
      <c r="AC342" s="35">
        <f t="shared" si="256"/>
        <v>0</v>
      </c>
      <c r="AD342" s="35">
        <f t="shared" si="250"/>
        <v>0</v>
      </c>
      <c r="AE342" s="35">
        <f t="shared" si="250"/>
        <v>0</v>
      </c>
      <c r="AF342" s="35">
        <f t="shared" si="250"/>
        <v>0</v>
      </c>
      <c r="AH342" s="35">
        <f t="shared" si="257"/>
        <v>0</v>
      </c>
      <c r="AI342" s="35">
        <f t="shared" si="257"/>
        <v>0</v>
      </c>
      <c r="AJ342" s="35">
        <f t="shared" si="257"/>
        <v>0</v>
      </c>
      <c r="AK342" s="35">
        <f t="shared" si="257"/>
        <v>0</v>
      </c>
      <c r="AL342" s="35">
        <f t="shared" si="257"/>
        <v>0</v>
      </c>
      <c r="AM342" s="35">
        <f t="shared" si="257"/>
        <v>0</v>
      </c>
      <c r="AN342" s="35">
        <f t="shared" si="257"/>
        <v>0</v>
      </c>
      <c r="AO342" s="35">
        <f t="shared" si="257"/>
        <v>0</v>
      </c>
      <c r="AP342" s="35">
        <f t="shared" si="257"/>
        <v>0</v>
      </c>
      <c r="AQ342" s="35">
        <f t="shared" si="257"/>
        <v>0</v>
      </c>
      <c r="AR342" s="35">
        <f t="shared" si="258"/>
        <v>0</v>
      </c>
      <c r="AS342" s="35">
        <f t="shared" si="258"/>
        <v>0</v>
      </c>
      <c r="AT342" s="35">
        <f t="shared" si="258"/>
        <v>0</v>
      </c>
      <c r="AU342" s="35">
        <f t="shared" si="258"/>
        <v>0</v>
      </c>
      <c r="AV342" s="35">
        <f t="shared" si="258"/>
        <v>0</v>
      </c>
      <c r="AW342" s="35">
        <f t="shared" si="258"/>
        <v>0</v>
      </c>
      <c r="AX342" s="35">
        <f t="shared" si="258"/>
        <v>0</v>
      </c>
      <c r="AY342" s="35">
        <f t="shared" si="258"/>
        <v>0</v>
      </c>
      <c r="BA342" s="35">
        <f t="shared" si="259"/>
        <v>0</v>
      </c>
      <c r="BB342" s="35">
        <f t="shared" si="259"/>
        <v>0</v>
      </c>
      <c r="BC342" s="35">
        <f t="shared" si="259"/>
        <v>0</v>
      </c>
      <c r="BD342" s="35">
        <f t="shared" si="259"/>
        <v>0</v>
      </c>
      <c r="BE342" s="35">
        <f t="shared" si="259"/>
        <v>0</v>
      </c>
      <c r="BF342" s="35">
        <f t="shared" si="259"/>
        <v>0</v>
      </c>
      <c r="BH342" s="47">
        <f t="shared" si="226"/>
        <v>0</v>
      </c>
      <c r="BI342" s="6"/>
    </row>
    <row r="343" ht="15" spans="1:61">
      <c r="A343" s="45" t="s">
        <v>11144</v>
      </c>
      <c r="B343" s="33">
        <f t="shared" si="239"/>
        <v>0</v>
      </c>
      <c r="C343" s="41" t="s">
        <v>11145</v>
      </c>
      <c r="D343" s="96">
        <f t="shared" si="240"/>
        <v>0</v>
      </c>
      <c r="E343" s="35">
        <f t="shared" si="241"/>
        <v>0</v>
      </c>
      <c r="F343" s="46">
        <f t="shared" si="242"/>
        <v>0</v>
      </c>
      <c r="G343" s="107">
        <f t="shared" si="243"/>
        <v>0</v>
      </c>
      <c r="H343" s="97">
        <f t="shared" si="221"/>
        <v>0</v>
      </c>
      <c r="I343" s="97">
        <f t="shared" si="222"/>
        <v>0</v>
      </c>
      <c r="J343" s="97">
        <f t="shared" si="223"/>
        <v>0</v>
      </c>
      <c r="K343" s="42">
        <v>0</v>
      </c>
      <c r="L343" s="35">
        <f t="shared" si="244"/>
        <v>0</v>
      </c>
      <c r="M343" s="35">
        <f t="shared" si="244"/>
        <v>0</v>
      </c>
      <c r="N343" s="97">
        <f t="shared" si="224"/>
        <v>0</v>
      </c>
      <c r="O343" s="35">
        <f t="shared" si="245"/>
        <v>0</v>
      </c>
      <c r="P343" s="35">
        <f t="shared" si="245"/>
        <v>0</v>
      </c>
      <c r="Q343" s="35">
        <f t="shared" si="245"/>
        <v>0</v>
      </c>
      <c r="R343" s="96">
        <f t="shared" si="246"/>
        <v>0</v>
      </c>
      <c r="S343" s="35">
        <f t="shared" si="254"/>
        <v>0</v>
      </c>
      <c r="T343" s="28">
        <f t="shared" si="247"/>
        <v>0</v>
      </c>
      <c r="U343" s="28">
        <f t="shared" si="248"/>
        <v>0</v>
      </c>
      <c r="V343" s="51">
        <v>0</v>
      </c>
      <c r="W343" s="51">
        <v>0</v>
      </c>
      <c r="X343" s="51">
        <v>0</v>
      </c>
      <c r="Y343" s="44">
        <f t="shared" si="225"/>
        <v>0</v>
      </c>
      <c r="Z343" s="35">
        <f t="shared" si="249"/>
        <v>0</v>
      </c>
      <c r="AA343" s="35">
        <f t="shared" si="255"/>
        <v>0</v>
      </c>
      <c r="AB343" s="42">
        <v>0</v>
      </c>
      <c r="AC343" s="35">
        <f t="shared" si="256"/>
        <v>0</v>
      </c>
      <c r="AD343" s="35">
        <f t="shared" si="250"/>
        <v>0</v>
      </c>
      <c r="AE343" s="35">
        <f t="shared" si="250"/>
        <v>0</v>
      </c>
      <c r="AF343" s="35">
        <f t="shared" si="250"/>
        <v>0</v>
      </c>
      <c r="AH343" s="35">
        <f t="shared" si="257"/>
        <v>0</v>
      </c>
      <c r="AI343" s="35">
        <f t="shared" si="257"/>
        <v>0</v>
      </c>
      <c r="AJ343" s="35">
        <f t="shared" si="257"/>
        <v>0</v>
      </c>
      <c r="AK343" s="35">
        <f t="shared" si="257"/>
        <v>0</v>
      </c>
      <c r="AL343" s="35">
        <f t="shared" si="257"/>
        <v>0</v>
      </c>
      <c r="AM343" s="35">
        <f t="shared" si="257"/>
        <v>0</v>
      </c>
      <c r="AN343" s="35">
        <f t="shared" si="257"/>
        <v>0</v>
      </c>
      <c r="AO343" s="35">
        <f t="shared" si="257"/>
        <v>0</v>
      </c>
      <c r="AP343" s="35">
        <f t="shared" si="257"/>
        <v>0</v>
      </c>
      <c r="AQ343" s="35">
        <f t="shared" si="257"/>
        <v>0</v>
      </c>
      <c r="AR343" s="35">
        <f t="shared" si="258"/>
        <v>0</v>
      </c>
      <c r="AS343" s="35">
        <f t="shared" si="258"/>
        <v>0</v>
      </c>
      <c r="AT343" s="35">
        <f t="shared" si="258"/>
        <v>0</v>
      </c>
      <c r="AU343" s="35">
        <f t="shared" si="258"/>
        <v>0</v>
      </c>
      <c r="AV343" s="35">
        <f t="shared" si="258"/>
        <v>0</v>
      </c>
      <c r="AW343" s="35">
        <f t="shared" si="258"/>
        <v>0</v>
      </c>
      <c r="AX343" s="35">
        <f t="shared" si="258"/>
        <v>0</v>
      </c>
      <c r="AY343" s="35">
        <f t="shared" si="258"/>
        <v>0</v>
      </c>
      <c r="BA343" s="35">
        <f t="shared" si="259"/>
        <v>0</v>
      </c>
      <c r="BB343" s="35">
        <f t="shared" si="259"/>
        <v>0</v>
      </c>
      <c r="BC343" s="35">
        <f t="shared" si="259"/>
        <v>0</v>
      </c>
      <c r="BD343" s="35">
        <f t="shared" si="259"/>
        <v>0</v>
      </c>
      <c r="BE343" s="35">
        <f t="shared" si="259"/>
        <v>0</v>
      </c>
      <c r="BF343" s="35">
        <f t="shared" si="259"/>
        <v>0</v>
      </c>
      <c r="BH343" s="47">
        <f t="shared" si="226"/>
        <v>0</v>
      </c>
      <c r="BI343" s="6"/>
    </row>
    <row r="344" ht="15" spans="1:61">
      <c r="A344" s="45" t="s">
        <v>11146</v>
      </c>
      <c r="B344" s="33">
        <f t="shared" si="239"/>
        <v>0</v>
      </c>
      <c r="C344" s="41" t="s">
        <v>11147</v>
      </c>
      <c r="D344" s="96">
        <f t="shared" si="240"/>
        <v>0</v>
      </c>
      <c r="E344" s="35">
        <f t="shared" si="241"/>
        <v>0</v>
      </c>
      <c r="F344" s="46">
        <f t="shared" si="242"/>
        <v>0</v>
      </c>
      <c r="G344" s="107">
        <f t="shared" si="243"/>
        <v>0</v>
      </c>
      <c r="H344" s="97">
        <f t="shared" si="221"/>
        <v>0</v>
      </c>
      <c r="I344" s="97">
        <f t="shared" si="222"/>
        <v>0</v>
      </c>
      <c r="J344" s="97">
        <f t="shared" si="223"/>
        <v>0</v>
      </c>
      <c r="K344" s="38">
        <v>0</v>
      </c>
      <c r="L344" s="35">
        <f t="shared" si="244"/>
        <v>0</v>
      </c>
      <c r="M344" s="35">
        <f t="shared" si="244"/>
        <v>0</v>
      </c>
      <c r="N344" s="97">
        <f t="shared" si="224"/>
        <v>0</v>
      </c>
      <c r="O344" s="35">
        <f t="shared" si="245"/>
        <v>0</v>
      </c>
      <c r="P344" s="35">
        <f t="shared" si="245"/>
        <v>0</v>
      </c>
      <c r="Q344" s="35">
        <f t="shared" si="245"/>
        <v>0</v>
      </c>
      <c r="R344" s="96">
        <f t="shared" si="246"/>
        <v>0</v>
      </c>
      <c r="S344" s="35">
        <f t="shared" si="254"/>
        <v>0</v>
      </c>
      <c r="T344" s="28">
        <f t="shared" si="247"/>
        <v>0</v>
      </c>
      <c r="U344" s="28">
        <f t="shared" si="248"/>
        <v>0</v>
      </c>
      <c r="V344" s="51">
        <v>0</v>
      </c>
      <c r="W344" s="51">
        <v>0</v>
      </c>
      <c r="X344" s="51">
        <v>0</v>
      </c>
      <c r="Y344" s="44">
        <f t="shared" si="225"/>
        <v>0</v>
      </c>
      <c r="Z344" s="35">
        <f t="shared" si="249"/>
        <v>0</v>
      </c>
      <c r="AA344" s="35">
        <f t="shared" si="255"/>
        <v>0</v>
      </c>
      <c r="AB344" s="42">
        <v>0</v>
      </c>
      <c r="AC344" s="35">
        <f t="shared" si="256"/>
        <v>0</v>
      </c>
      <c r="AD344" s="35">
        <f t="shared" si="250"/>
        <v>0</v>
      </c>
      <c r="AE344" s="35">
        <f t="shared" si="250"/>
        <v>0</v>
      </c>
      <c r="AF344" s="35">
        <f t="shared" si="250"/>
        <v>0</v>
      </c>
      <c r="AH344" s="35">
        <f t="shared" si="257"/>
        <v>0</v>
      </c>
      <c r="AI344" s="35">
        <f t="shared" si="257"/>
        <v>0</v>
      </c>
      <c r="AJ344" s="35">
        <f t="shared" si="257"/>
        <v>0</v>
      </c>
      <c r="AK344" s="35">
        <f t="shared" si="257"/>
        <v>0</v>
      </c>
      <c r="AL344" s="35">
        <f t="shared" si="257"/>
        <v>0</v>
      </c>
      <c r="AM344" s="35">
        <f t="shared" si="257"/>
        <v>0</v>
      </c>
      <c r="AN344" s="35">
        <f t="shared" si="257"/>
        <v>0</v>
      </c>
      <c r="AO344" s="35">
        <f t="shared" si="257"/>
        <v>0</v>
      </c>
      <c r="AP344" s="35">
        <f t="shared" si="257"/>
        <v>0</v>
      </c>
      <c r="AQ344" s="35">
        <f t="shared" si="257"/>
        <v>0</v>
      </c>
      <c r="AR344" s="35">
        <f t="shared" si="258"/>
        <v>0</v>
      </c>
      <c r="AS344" s="35">
        <f t="shared" si="258"/>
        <v>0</v>
      </c>
      <c r="AT344" s="35">
        <f t="shared" si="258"/>
        <v>0</v>
      </c>
      <c r="AU344" s="35">
        <f t="shared" si="258"/>
        <v>0</v>
      </c>
      <c r="AV344" s="35">
        <f t="shared" si="258"/>
        <v>0</v>
      </c>
      <c r="AW344" s="35">
        <f t="shared" si="258"/>
        <v>0</v>
      </c>
      <c r="AX344" s="35">
        <f t="shared" si="258"/>
        <v>0</v>
      </c>
      <c r="AY344" s="35">
        <f t="shared" si="258"/>
        <v>0</v>
      </c>
      <c r="BA344" s="35">
        <f t="shared" si="259"/>
        <v>0</v>
      </c>
      <c r="BB344" s="35">
        <f t="shared" si="259"/>
        <v>0</v>
      </c>
      <c r="BC344" s="35">
        <f t="shared" si="259"/>
        <v>0</v>
      </c>
      <c r="BD344" s="35">
        <f t="shared" si="259"/>
        <v>0</v>
      </c>
      <c r="BE344" s="35">
        <f t="shared" si="259"/>
        <v>0</v>
      </c>
      <c r="BF344" s="35">
        <f t="shared" si="259"/>
        <v>0</v>
      </c>
      <c r="BH344" s="47">
        <f t="shared" si="226"/>
        <v>0</v>
      </c>
      <c r="BI344" s="18"/>
    </row>
    <row r="345" ht="15" spans="1:61">
      <c r="A345" s="45" t="s">
        <v>11148</v>
      </c>
      <c r="B345" s="33">
        <f t="shared" si="239"/>
        <v>0</v>
      </c>
      <c r="C345" s="41" t="s">
        <v>11149</v>
      </c>
      <c r="D345" s="96">
        <f t="shared" si="240"/>
        <v>0</v>
      </c>
      <c r="E345" s="35">
        <f t="shared" si="241"/>
        <v>0</v>
      </c>
      <c r="F345" s="46">
        <f t="shared" si="242"/>
        <v>0</v>
      </c>
      <c r="G345" s="107">
        <f t="shared" si="243"/>
        <v>0</v>
      </c>
      <c r="H345" s="97">
        <f t="shared" si="221"/>
        <v>0</v>
      </c>
      <c r="I345" s="97">
        <f t="shared" si="222"/>
        <v>0</v>
      </c>
      <c r="J345" s="97">
        <f t="shared" si="223"/>
        <v>0</v>
      </c>
      <c r="K345" s="42">
        <v>0</v>
      </c>
      <c r="L345" s="35">
        <f t="shared" si="244"/>
        <v>0</v>
      </c>
      <c r="M345" s="35">
        <f t="shared" si="244"/>
        <v>0</v>
      </c>
      <c r="N345" s="97">
        <f t="shared" si="224"/>
        <v>0</v>
      </c>
      <c r="O345" s="35">
        <f t="shared" si="245"/>
        <v>0</v>
      </c>
      <c r="P345" s="35">
        <f t="shared" si="245"/>
        <v>0</v>
      </c>
      <c r="Q345" s="35">
        <f t="shared" si="245"/>
        <v>0</v>
      </c>
      <c r="R345" s="96">
        <f t="shared" si="246"/>
        <v>0</v>
      </c>
      <c r="S345" s="35">
        <f t="shared" si="254"/>
        <v>0</v>
      </c>
      <c r="T345" s="28">
        <f t="shared" si="247"/>
        <v>0</v>
      </c>
      <c r="U345" s="28">
        <f t="shared" si="248"/>
        <v>0</v>
      </c>
      <c r="V345" s="51">
        <v>0</v>
      </c>
      <c r="W345" s="51">
        <v>0</v>
      </c>
      <c r="X345" s="51">
        <v>0</v>
      </c>
      <c r="Y345" s="44">
        <f t="shared" si="225"/>
        <v>0</v>
      </c>
      <c r="Z345" s="35">
        <f t="shared" si="249"/>
        <v>0</v>
      </c>
      <c r="AA345" s="35">
        <f t="shared" si="255"/>
        <v>0</v>
      </c>
      <c r="AB345" s="42">
        <v>0</v>
      </c>
      <c r="AC345" s="35">
        <f t="shared" si="256"/>
        <v>0</v>
      </c>
      <c r="AD345" s="35">
        <f t="shared" si="250"/>
        <v>0</v>
      </c>
      <c r="AE345" s="35">
        <f t="shared" si="250"/>
        <v>0</v>
      </c>
      <c r="AF345" s="35">
        <f t="shared" si="250"/>
        <v>0</v>
      </c>
      <c r="AH345" s="35">
        <f t="shared" si="257"/>
        <v>0</v>
      </c>
      <c r="AI345" s="35">
        <f t="shared" si="257"/>
        <v>0</v>
      </c>
      <c r="AJ345" s="35">
        <f t="shared" si="257"/>
        <v>0</v>
      </c>
      <c r="AK345" s="35">
        <f t="shared" si="257"/>
        <v>0</v>
      </c>
      <c r="AL345" s="35">
        <f t="shared" si="257"/>
        <v>0</v>
      </c>
      <c r="AM345" s="35">
        <f t="shared" si="257"/>
        <v>0</v>
      </c>
      <c r="AN345" s="35">
        <f t="shared" si="257"/>
        <v>0</v>
      </c>
      <c r="AO345" s="35">
        <f t="shared" si="257"/>
        <v>0</v>
      </c>
      <c r="AP345" s="35">
        <f t="shared" si="257"/>
        <v>0</v>
      </c>
      <c r="AQ345" s="35">
        <f t="shared" si="257"/>
        <v>0</v>
      </c>
      <c r="AR345" s="35">
        <f t="shared" si="258"/>
        <v>0</v>
      </c>
      <c r="AS345" s="35">
        <f t="shared" si="258"/>
        <v>0</v>
      </c>
      <c r="AT345" s="35">
        <f t="shared" si="258"/>
        <v>0</v>
      </c>
      <c r="AU345" s="35">
        <f t="shared" si="258"/>
        <v>0</v>
      </c>
      <c r="AV345" s="35">
        <f t="shared" si="258"/>
        <v>0</v>
      </c>
      <c r="AW345" s="35">
        <f t="shared" si="258"/>
        <v>0</v>
      </c>
      <c r="AX345" s="35">
        <f t="shared" si="258"/>
        <v>0</v>
      </c>
      <c r="AY345" s="35">
        <f t="shared" si="258"/>
        <v>0</v>
      </c>
      <c r="BA345" s="35">
        <f t="shared" si="259"/>
        <v>0</v>
      </c>
      <c r="BB345" s="35">
        <f t="shared" si="259"/>
        <v>0</v>
      </c>
      <c r="BC345" s="35">
        <f t="shared" si="259"/>
        <v>0</v>
      </c>
      <c r="BD345" s="35">
        <f t="shared" si="259"/>
        <v>0</v>
      </c>
      <c r="BE345" s="35">
        <f t="shared" si="259"/>
        <v>0</v>
      </c>
      <c r="BF345" s="35">
        <f t="shared" si="259"/>
        <v>0</v>
      </c>
      <c r="BH345" s="47">
        <f t="shared" si="226"/>
        <v>0</v>
      </c>
      <c r="BI345" s="18"/>
    </row>
    <row r="346" ht="15" spans="1:61">
      <c r="A346" s="45" t="s">
        <v>11150</v>
      </c>
      <c r="B346" s="33">
        <f t="shared" si="239"/>
        <v>0</v>
      </c>
      <c r="C346" s="41" t="s">
        <v>11151</v>
      </c>
      <c r="D346" s="96">
        <f t="shared" si="240"/>
        <v>0</v>
      </c>
      <c r="E346" s="35">
        <f t="shared" si="241"/>
        <v>0</v>
      </c>
      <c r="F346" s="46">
        <f t="shared" si="242"/>
        <v>0</v>
      </c>
      <c r="G346" s="107">
        <f t="shared" si="243"/>
        <v>0</v>
      </c>
      <c r="H346" s="97">
        <f t="shared" si="221"/>
        <v>0</v>
      </c>
      <c r="I346" s="97">
        <f t="shared" si="222"/>
        <v>0</v>
      </c>
      <c r="J346" s="97">
        <f t="shared" si="223"/>
        <v>0</v>
      </c>
      <c r="K346" s="42">
        <v>0</v>
      </c>
      <c r="L346" s="35">
        <f t="shared" si="244"/>
        <v>0</v>
      </c>
      <c r="M346" s="35">
        <f t="shared" si="244"/>
        <v>0</v>
      </c>
      <c r="N346" s="97">
        <f t="shared" si="224"/>
        <v>0</v>
      </c>
      <c r="O346" s="35">
        <f t="shared" si="245"/>
        <v>0</v>
      </c>
      <c r="P346" s="35">
        <f t="shared" si="245"/>
        <v>0</v>
      </c>
      <c r="Q346" s="35">
        <f t="shared" si="245"/>
        <v>0</v>
      </c>
      <c r="R346" s="96">
        <f t="shared" si="246"/>
        <v>0</v>
      </c>
      <c r="S346" s="35">
        <f t="shared" si="254"/>
        <v>0</v>
      </c>
      <c r="T346" s="28">
        <f t="shared" si="247"/>
        <v>0</v>
      </c>
      <c r="U346" s="28">
        <f t="shared" si="248"/>
        <v>0</v>
      </c>
      <c r="V346" s="51">
        <v>0</v>
      </c>
      <c r="W346" s="51">
        <v>0</v>
      </c>
      <c r="X346" s="51">
        <v>0</v>
      </c>
      <c r="Y346" s="44">
        <f t="shared" si="225"/>
        <v>0</v>
      </c>
      <c r="Z346" s="35">
        <f t="shared" si="249"/>
        <v>0</v>
      </c>
      <c r="AA346" s="35">
        <f t="shared" si="255"/>
        <v>0</v>
      </c>
      <c r="AB346" s="42">
        <v>0</v>
      </c>
      <c r="AC346" s="35">
        <f t="shared" si="256"/>
        <v>0</v>
      </c>
      <c r="AD346" s="35">
        <f t="shared" si="250"/>
        <v>0</v>
      </c>
      <c r="AE346" s="35">
        <f t="shared" si="250"/>
        <v>0</v>
      </c>
      <c r="AF346" s="35">
        <f t="shared" si="250"/>
        <v>0</v>
      </c>
      <c r="AH346" s="35">
        <f t="shared" si="257"/>
        <v>0</v>
      </c>
      <c r="AI346" s="35">
        <f t="shared" si="257"/>
        <v>0</v>
      </c>
      <c r="AJ346" s="35">
        <f t="shared" si="257"/>
        <v>0</v>
      </c>
      <c r="AK346" s="35">
        <f t="shared" si="257"/>
        <v>0</v>
      </c>
      <c r="AL346" s="35">
        <f t="shared" si="257"/>
        <v>0</v>
      </c>
      <c r="AM346" s="35">
        <f t="shared" si="257"/>
        <v>0</v>
      </c>
      <c r="AN346" s="35">
        <f t="shared" si="257"/>
        <v>0</v>
      </c>
      <c r="AO346" s="35">
        <f t="shared" si="257"/>
        <v>0</v>
      </c>
      <c r="AP346" s="35">
        <f t="shared" si="257"/>
        <v>0</v>
      </c>
      <c r="AQ346" s="35">
        <f t="shared" si="257"/>
        <v>0</v>
      </c>
      <c r="AR346" s="35">
        <f t="shared" si="258"/>
        <v>0</v>
      </c>
      <c r="AS346" s="35">
        <f t="shared" si="258"/>
        <v>0</v>
      </c>
      <c r="AT346" s="35">
        <f t="shared" si="258"/>
        <v>0</v>
      </c>
      <c r="AU346" s="35">
        <f t="shared" si="258"/>
        <v>0</v>
      </c>
      <c r="AV346" s="35">
        <f t="shared" si="258"/>
        <v>0</v>
      </c>
      <c r="AW346" s="35">
        <f t="shared" si="258"/>
        <v>0</v>
      </c>
      <c r="AX346" s="35">
        <f t="shared" si="258"/>
        <v>0</v>
      </c>
      <c r="AY346" s="35">
        <f t="shared" si="258"/>
        <v>0</v>
      </c>
      <c r="BA346" s="35">
        <f t="shared" si="259"/>
        <v>0</v>
      </c>
      <c r="BB346" s="35">
        <f t="shared" si="259"/>
        <v>0</v>
      </c>
      <c r="BC346" s="35">
        <f t="shared" si="259"/>
        <v>0</v>
      </c>
      <c r="BD346" s="35">
        <f t="shared" si="259"/>
        <v>0</v>
      </c>
      <c r="BE346" s="35">
        <f t="shared" si="259"/>
        <v>0</v>
      </c>
      <c r="BF346" s="35">
        <f t="shared" si="259"/>
        <v>0</v>
      </c>
      <c r="BH346" s="47">
        <f t="shared" si="226"/>
        <v>0</v>
      </c>
      <c r="BI346" s="6"/>
    </row>
    <row r="347" ht="15" spans="1:61">
      <c r="A347" s="45" t="s">
        <v>11152</v>
      </c>
      <c r="B347" s="33">
        <f t="shared" si="239"/>
        <v>0</v>
      </c>
      <c r="C347" s="41" t="s">
        <v>11153</v>
      </c>
      <c r="D347" s="96">
        <f t="shared" si="240"/>
        <v>0</v>
      </c>
      <c r="E347" s="35">
        <f t="shared" si="241"/>
        <v>0</v>
      </c>
      <c r="F347" s="46">
        <f t="shared" si="242"/>
        <v>0</v>
      </c>
      <c r="G347" s="107">
        <f t="shared" si="243"/>
        <v>0</v>
      </c>
      <c r="H347" s="97">
        <f t="shared" si="221"/>
        <v>0</v>
      </c>
      <c r="I347" s="97">
        <f t="shared" si="222"/>
        <v>0</v>
      </c>
      <c r="J347" s="97">
        <f t="shared" si="223"/>
        <v>0</v>
      </c>
      <c r="K347" s="42">
        <v>0</v>
      </c>
      <c r="L347" s="35">
        <f t="shared" si="244"/>
        <v>0</v>
      </c>
      <c r="M347" s="35">
        <f t="shared" si="244"/>
        <v>0</v>
      </c>
      <c r="N347" s="97">
        <f t="shared" si="224"/>
        <v>0</v>
      </c>
      <c r="O347" s="35">
        <f t="shared" si="245"/>
        <v>0</v>
      </c>
      <c r="P347" s="35">
        <f t="shared" si="245"/>
        <v>0</v>
      </c>
      <c r="Q347" s="35">
        <f t="shared" si="245"/>
        <v>0</v>
      </c>
      <c r="R347" s="96">
        <f t="shared" si="246"/>
        <v>0</v>
      </c>
      <c r="S347" s="35">
        <f t="shared" si="254"/>
        <v>0</v>
      </c>
      <c r="T347" s="28">
        <f t="shared" si="247"/>
        <v>0</v>
      </c>
      <c r="U347" s="28">
        <f t="shared" si="248"/>
        <v>0</v>
      </c>
      <c r="V347" s="51">
        <v>0</v>
      </c>
      <c r="W347" s="51">
        <v>0</v>
      </c>
      <c r="X347" s="51">
        <v>0</v>
      </c>
      <c r="Y347" s="44">
        <f t="shared" si="225"/>
        <v>0</v>
      </c>
      <c r="Z347" s="35">
        <f t="shared" si="249"/>
        <v>0</v>
      </c>
      <c r="AA347" s="35">
        <f t="shared" si="255"/>
        <v>0</v>
      </c>
      <c r="AB347" s="42">
        <v>0</v>
      </c>
      <c r="AC347" s="35">
        <f t="shared" si="256"/>
        <v>0</v>
      </c>
      <c r="AD347" s="35">
        <f t="shared" si="250"/>
        <v>0</v>
      </c>
      <c r="AE347" s="35">
        <f t="shared" si="250"/>
        <v>0</v>
      </c>
      <c r="AF347" s="35">
        <f t="shared" si="250"/>
        <v>0</v>
      </c>
      <c r="AH347" s="35">
        <f t="shared" si="257"/>
        <v>0</v>
      </c>
      <c r="AI347" s="35">
        <f t="shared" si="257"/>
        <v>0</v>
      </c>
      <c r="AJ347" s="35">
        <f t="shared" si="257"/>
        <v>0</v>
      </c>
      <c r="AK347" s="35">
        <f t="shared" si="257"/>
        <v>0</v>
      </c>
      <c r="AL347" s="35">
        <f t="shared" si="257"/>
        <v>0</v>
      </c>
      <c r="AM347" s="35">
        <f t="shared" si="257"/>
        <v>0</v>
      </c>
      <c r="AN347" s="35">
        <f t="shared" si="257"/>
        <v>0</v>
      </c>
      <c r="AO347" s="35">
        <f t="shared" si="257"/>
        <v>0</v>
      </c>
      <c r="AP347" s="35">
        <f t="shared" si="257"/>
        <v>0</v>
      </c>
      <c r="AQ347" s="35">
        <f t="shared" si="257"/>
        <v>0</v>
      </c>
      <c r="AR347" s="35">
        <f t="shared" si="258"/>
        <v>0</v>
      </c>
      <c r="AS347" s="35">
        <f t="shared" si="258"/>
        <v>0</v>
      </c>
      <c r="AT347" s="35">
        <f t="shared" si="258"/>
        <v>0</v>
      </c>
      <c r="AU347" s="35">
        <f t="shared" si="258"/>
        <v>0</v>
      </c>
      <c r="AV347" s="35">
        <f t="shared" si="258"/>
        <v>0</v>
      </c>
      <c r="AW347" s="35">
        <f t="shared" si="258"/>
        <v>0</v>
      </c>
      <c r="AX347" s="35">
        <f t="shared" si="258"/>
        <v>0</v>
      </c>
      <c r="AY347" s="35">
        <f t="shared" si="258"/>
        <v>0</v>
      </c>
      <c r="BA347" s="35">
        <f t="shared" si="259"/>
        <v>0</v>
      </c>
      <c r="BB347" s="35">
        <f t="shared" si="259"/>
        <v>0</v>
      </c>
      <c r="BC347" s="35">
        <f t="shared" si="259"/>
        <v>0</v>
      </c>
      <c r="BD347" s="35">
        <f t="shared" si="259"/>
        <v>0</v>
      </c>
      <c r="BE347" s="35">
        <f t="shared" si="259"/>
        <v>0</v>
      </c>
      <c r="BF347" s="35">
        <f t="shared" si="259"/>
        <v>0</v>
      </c>
      <c r="BH347" s="47">
        <f t="shared" si="226"/>
        <v>0</v>
      </c>
      <c r="BI347" s="6"/>
    </row>
    <row r="348" ht="15" spans="1:61">
      <c r="A348" s="45" t="s">
        <v>11154</v>
      </c>
      <c r="B348" s="33">
        <f t="shared" si="239"/>
        <v>0</v>
      </c>
      <c r="C348" s="41" t="s">
        <v>11155</v>
      </c>
      <c r="D348" s="96">
        <f t="shared" si="240"/>
        <v>0</v>
      </c>
      <c r="E348" s="35">
        <f t="shared" si="241"/>
        <v>0</v>
      </c>
      <c r="F348" s="46">
        <f t="shared" si="242"/>
        <v>0</v>
      </c>
      <c r="G348" s="107">
        <f t="shared" si="243"/>
        <v>0</v>
      </c>
      <c r="H348" s="97">
        <f t="shared" si="221"/>
        <v>0</v>
      </c>
      <c r="I348" s="97">
        <f t="shared" si="222"/>
        <v>0</v>
      </c>
      <c r="J348" s="97">
        <f t="shared" si="223"/>
        <v>0</v>
      </c>
      <c r="K348" s="42">
        <v>0</v>
      </c>
      <c r="L348" s="35">
        <f t="shared" ref="L348:M367" si="260">SUMPRODUCT(L$374:L$599*(LEFT($A$374:$A$599,LEN($A348))=$A348))</f>
        <v>0</v>
      </c>
      <c r="M348" s="35">
        <f t="shared" si="260"/>
        <v>0</v>
      </c>
      <c r="N348" s="97">
        <f t="shared" si="224"/>
        <v>0</v>
      </c>
      <c r="O348" s="35">
        <f t="shared" ref="O348:Q367" si="261">SUMPRODUCT(O$374:O$599*(LEFT($A$374:$A$599,LEN($A348))=$A348))</f>
        <v>0</v>
      </c>
      <c r="P348" s="35">
        <f t="shared" si="261"/>
        <v>0</v>
      </c>
      <c r="Q348" s="35">
        <f t="shared" si="261"/>
        <v>0</v>
      </c>
      <c r="R348" s="96">
        <f t="shared" si="246"/>
        <v>0</v>
      </c>
      <c r="S348" s="35">
        <f t="shared" si="254"/>
        <v>0</v>
      </c>
      <c r="T348" s="28">
        <f t="shared" si="247"/>
        <v>0</v>
      </c>
      <c r="U348" s="28">
        <f t="shared" si="248"/>
        <v>0</v>
      </c>
      <c r="V348" s="51">
        <v>0</v>
      </c>
      <c r="W348" s="51">
        <v>0</v>
      </c>
      <c r="X348" s="51">
        <v>0</v>
      </c>
      <c r="Y348" s="44">
        <f t="shared" si="225"/>
        <v>0</v>
      </c>
      <c r="Z348" s="35">
        <f t="shared" si="249"/>
        <v>0</v>
      </c>
      <c r="AA348" s="35">
        <f t="shared" si="255"/>
        <v>0</v>
      </c>
      <c r="AB348" s="42">
        <v>0</v>
      </c>
      <c r="AC348" s="35">
        <f t="shared" si="256"/>
        <v>0</v>
      </c>
      <c r="AD348" s="35">
        <f t="shared" ref="AD348:AF367" si="262">SUMPRODUCT(AD$374:AD$599*(LEFT($A$374:$A$599,LEN($A348))=$A348))</f>
        <v>0</v>
      </c>
      <c r="AE348" s="35">
        <f t="shared" si="262"/>
        <v>0</v>
      </c>
      <c r="AF348" s="35">
        <f t="shared" si="262"/>
        <v>0</v>
      </c>
      <c r="AH348" s="35">
        <f t="shared" ref="AH348:AQ357" si="263">SUMPRODUCT(AH$374:AH$599*(LEFT($A$374:$A$599,LEN($A348))=$A348))</f>
        <v>0</v>
      </c>
      <c r="AI348" s="35">
        <f t="shared" si="263"/>
        <v>0</v>
      </c>
      <c r="AJ348" s="35">
        <f t="shared" si="263"/>
        <v>0</v>
      </c>
      <c r="AK348" s="35">
        <f t="shared" si="263"/>
        <v>0</v>
      </c>
      <c r="AL348" s="35">
        <f t="shared" si="263"/>
        <v>0</v>
      </c>
      <c r="AM348" s="35">
        <f t="shared" si="263"/>
        <v>0</v>
      </c>
      <c r="AN348" s="35">
        <f t="shared" si="263"/>
        <v>0</v>
      </c>
      <c r="AO348" s="35">
        <f t="shared" si="263"/>
        <v>0</v>
      </c>
      <c r="AP348" s="35">
        <f t="shared" si="263"/>
        <v>0</v>
      </c>
      <c r="AQ348" s="35">
        <f t="shared" si="263"/>
        <v>0</v>
      </c>
      <c r="AR348" s="35">
        <f t="shared" ref="AR348:AY357" si="264">SUMPRODUCT(AR$374:AR$599*(LEFT($A$374:$A$599,LEN($A348))=$A348))</f>
        <v>0</v>
      </c>
      <c r="AS348" s="35">
        <f t="shared" si="264"/>
        <v>0</v>
      </c>
      <c r="AT348" s="35">
        <f t="shared" si="264"/>
        <v>0</v>
      </c>
      <c r="AU348" s="35">
        <f t="shared" si="264"/>
        <v>0</v>
      </c>
      <c r="AV348" s="35">
        <f t="shared" si="264"/>
        <v>0</v>
      </c>
      <c r="AW348" s="35">
        <f t="shared" si="264"/>
        <v>0</v>
      </c>
      <c r="AX348" s="35">
        <f t="shared" si="264"/>
        <v>0</v>
      </c>
      <c r="AY348" s="35">
        <f t="shared" si="264"/>
        <v>0</v>
      </c>
      <c r="BA348" s="35">
        <f t="shared" ref="BA348:BF357" si="265">SUMPRODUCT(BA$374:BA$599*(LEFT($A$374:$A$599,LEN($A348))=$A348))</f>
        <v>0</v>
      </c>
      <c r="BB348" s="35">
        <f t="shared" si="265"/>
        <v>0</v>
      </c>
      <c r="BC348" s="35">
        <f t="shared" si="265"/>
        <v>0</v>
      </c>
      <c r="BD348" s="35">
        <f t="shared" si="265"/>
        <v>0</v>
      </c>
      <c r="BE348" s="35">
        <f t="shared" si="265"/>
        <v>0</v>
      </c>
      <c r="BF348" s="35">
        <f t="shared" si="265"/>
        <v>0</v>
      </c>
      <c r="BH348" s="47">
        <f t="shared" si="226"/>
        <v>0</v>
      </c>
      <c r="BI348" s="18"/>
    </row>
    <row r="349" ht="15" spans="1:61">
      <c r="A349" s="45" t="s">
        <v>11156</v>
      </c>
      <c r="B349" s="33">
        <f t="shared" si="239"/>
        <v>0</v>
      </c>
      <c r="C349" s="41" t="s">
        <v>11157</v>
      </c>
      <c r="D349" s="96">
        <f t="shared" si="240"/>
        <v>0</v>
      </c>
      <c r="E349" s="35">
        <f t="shared" si="241"/>
        <v>0</v>
      </c>
      <c r="F349" s="46">
        <f t="shared" si="242"/>
        <v>0</v>
      </c>
      <c r="G349" s="107">
        <f t="shared" si="243"/>
        <v>0</v>
      </c>
      <c r="H349" s="97">
        <f t="shared" si="221"/>
        <v>0</v>
      </c>
      <c r="I349" s="97">
        <f t="shared" si="222"/>
        <v>0</v>
      </c>
      <c r="J349" s="97">
        <f t="shared" si="223"/>
        <v>0</v>
      </c>
      <c r="K349" s="42">
        <v>0</v>
      </c>
      <c r="L349" s="35">
        <f t="shared" si="260"/>
        <v>0</v>
      </c>
      <c r="M349" s="35">
        <f t="shared" si="260"/>
        <v>0</v>
      </c>
      <c r="N349" s="97">
        <f t="shared" si="224"/>
        <v>0</v>
      </c>
      <c r="O349" s="35">
        <f t="shared" si="261"/>
        <v>0</v>
      </c>
      <c r="P349" s="35">
        <f t="shared" si="261"/>
        <v>0</v>
      </c>
      <c r="Q349" s="35">
        <f t="shared" si="261"/>
        <v>0</v>
      </c>
      <c r="R349" s="96">
        <f t="shared" si="246"/>
        <v>0</v>
      </c>
      <c r="S349" s="35">
        <f t="shared" si="254"/>
        <v>0</v>
      </c>
      <c r="T349" s="28">
        <f t="shared" si="247"/>
        <v>0</v>
      </c>
      <c r="U349" s="28">
        <f t="shared" si="248"/>
        <v>0</v>
      </c>
      <c r="V349" s="51">
        <v>0</v>
      </c>
      <c r="W349" s="51">
        <v>0</v>
      </c>
      <c r="X349" s="51">
        <v>0</v>
      </c>
      <c r="Y349" s="44">
        <f t="shared" si="225"/>
        <v>0</v>
      </c>
      <c r="Z349" s="35">
        <f t="shared" si="249"/>
        <v>0</v>
      </c>
      <c r="AA349" s="35">
        <f t="shared" si="255"/>
        <v>0</v>
      </c>
      <c r="AB349" s="42">
        <v>0</v>
      </c>
      <c r="AC349" s="35">
        <f t="shared" si="256"/>
        <v>0</v>
      </c>
      <c r="AD349" s="35">
        <f t="shared" si="262"/>
        <v>0</v>
      </c>
      <c r="AE349" s="35">
        <f t="shared" si="262"/>
        <v>0</v>
      </c>
      <c r="AF349" s="35">
        <f t="shared" si="262"/>
        <v>0</v>
      </c>
      <c r="AH349" s="35">
        <f t="shared" si="263"/>
        <v>0</v>
      </c>
      <c r="AI349" s="35">
        <f t="shared" si="263"/>
        <v>0</v>
      </c>
      <c r="AJ349" s="35">
        <f t="shared" si="263"/>
        <v>0</v>
      </c>
      <c r="AK349" s="35">
        <f t="shared" si="263"/>
        <v>0</v>
      </c>
      <c r="AL349" s="35">
        <f t="shared" si="263"/>
        <v>0</v>
      </c>
      <c r="AM349" s="35">
        <f t="shared" si="263"/>
        <v>0</v>
      </c>
      <c r="AN349" s="35">
        <f t="shared" si="263"/>
        <v>0</v>
      </c>
      <c r="AO349" s="35">
        <f t="shared" si="263"/>
        <v>0</v>
      </c>
      <c r="AP349" s="35">
        <f t="shared" si="263"/>
        <v>0</v>
      </c>
      <c r="AQ349" s="35">
        <f t="shared" si="263"/>
        <v>0</v>
      </c>
      <c r="AR349" s="35">
        <f t="shared" si="264"/>
        <v>0</v>
      </c>
      <c r="AS349" s="35">
        <f t="shared" si="264"/>
        <v>0</v>
      </c>
      <c r="AT349" s="35">
        <f t="shared" si="264"/>
        <v>0</v>
      </c>
      <c r="AU349" s="35">
        <f t="shared" si="264"/>
        <v>0</v>
      </c>
      <c r="AV349" s="35">
        <f t="shared" si="264"/>
        <v>0</v>
      </c>
      <c r="AW349" s="35">
        <f t="shared" si="264"/>
        <v>0</v>
      </c>
      <c r="AX349" s="35">
        <f t="shared" si="264"/>
        <v>0</v>
      </c>
      <c r="AY349" s="35">
        <f t="shared" si="264"/>
        <v>0</v>
      </c>
      <c r="BA349" s="35">
        <f t="shared" si="265"/>
        <v>0</v>
      </c>
      <c r="BB349" s="35">
        <f t="shared" si="265"/>
        <v>0</v>
      </c>
      <c r="BC349" s="35">
        <f t="shared" si="265"/>
        <v>0</v>
      </c>
      <c r="BD349" s="35">
        <f t="shared" si="265"/>
        <v>0</v>
      </c>
      <c r="BE349" s="35">
        <f t="shared" si="265"/>
        <v>0</v>
      </c>
      <c r="BF349" s="35">
        <f t="shared" si="265"/>
        <v>0</v>
      </c>
      <c r="BH349" s="47">
        <f t="shared" si="226"/>
        <v>0</v>
      </c>
      <c r="BI349" s="18"/>
    </row>
    <row r="350" ht="15" spans="1:61">
      <c r="A350" s="45" t="s">
        <v>11158</v>
      </c>
      <c r="B350" s="33">
        <f t="shared" si="239"/>
        <v>0</v>
      </c>
      <c r="C350" s="41" t="s">
        <v>11159</v>
      </c>
      <c r="D350" s="96">
        <f t="shared" si="240"/>
        <v>0</v>
      </c>
      <c r="E350" s="35">
        <f t="shared" si="241"/>
        <v>0</v>
      </c>
      <c r="F350" s="46">
        <f t="shared" si="242"/>
        <v>0</v>
      </c>
      <c r="G350" s="107">
        <f t="shared" si="243"/>
        <v>0</v>
      </c>
      <c r="H350" s="97">
        <f t="shared" si="221"/>
        <v>0</v>
      </c>
      <c r="I350" s="97">
        <f t="shared" si="222"/>
        <v>0</v>
      </c>
      <c r="J350" s="97">
        <f t="shared" si="223"/>
        <v>0</v>
      </c>
      <c r="K350" s="42">
        <v>0</v>
      </c>
      <c r="L350" s="35">
        <f t="shared" si="260"/>
        <v>0</v>
      </c>
      <c r="M350" s="35">
        <f t="shared" si="260"/>
        <v>0</v>
      </c>
      <c r="N350" s="97">
        <f t="shared" si="224"/>
        <v>0</v>
      </c>
      <c r="O350" s="35">
        <f t="shared" si="261"/>
        <v>0</v>
      </c>
      <c r="P350" s="35">
        <f t="shared" si="261"/>
        <v>0</v>
      </c>
      <c r="Q350" s="35">
        <f t="shared" si="261"/>
        <v>0</v>
      </c>
      <c r="R350" s="96">
        <f t="shared" si="246"/>
        <v>0</v>
      </c>
      <c r="S350" s="35">
        <f t="shared" si="254"/>
        <v>0</v>
      </c>
      <c r="T350" s="28">
        <f t="shared" si="247"/>
        <v>0</v>
      </c>
      <c r="U350" s="28">
        <f t="shared" si="248"/>
        <v>0</v>
      </c>
      <c r="V350" s="51">
        <v>0</v>
      </c>
      <c r="W350" s="51">
        <v>0</v>
      </c>
      <c r="X350" s="51">
        <v>0</v>
      </c>
      <c r="Y350" s="44">
        <f t="shared" si="225"/>
        <v>0</v>
      </c>
      <c r="Z350" s="35">
        <f t="shared" si="249"/>
        <v>0</v>
      </c>
      <c r="AA350" s="35">
        <f t="shared" si="255"/>
        <v>0</v>
      </c>
      <c r="AB350" s="42">
        <v>0</v>
      </c>
      <c r="AC350" s="35">
        <f t="shared" si="256"/>
        <v>0</v>
      </c>
      <c r="AD350" s="35">
        <f t="shared" si="262"/>
        <v>0</v>
      </c>
      <c r="AE350" s="35">
        <f t="shared" si="262"/>
        <v>0</v>
      </c>
      <c r="AF350" s="35">
        <f t="shared" si="262"/>
        <v>0</v>
      </c>
      <c r="AH350" s="35">
        <f t="shared" si="263"/>
        <v>0</v>
      </c>
      <c r="AI350" s="35">
        <f t="shared" si="263"/>
        <v>0</v>
      </c>
      <c r="AJ350" s="35">
        <f t="shared" si="263"/>
        <v>0</v>
      </c>
      <c r="AK350" s="35">
        <f t="shared" si="263"/>
        <v>0</v>
      </c>
      <c r="AL350" s="35">
        <f t="shared" si="263"/>
        <v>0</v>
      </c>
      <c r="AM350" s="35">
        <f t="shared" si="263"/>
        <v>0</v>
      </c>
      <c r="AN350" s="35">
        <f t="shared" si="263"/>
        <v>0</v>
      </c>
      <c r="AO350" s="35">
        <f t="shared" si="263"/>
        <v>0</v>
      </c>
      <c r="AP350" s="35">
        <f t="shared" si="263"/>
        <v>0</v>
      </c>
      <c r="AQ350" s="35">
        <f t="shared" si="263"/>
        <v>0</v>
      </c>
      <c r="AR350" s="35">
        <f t="shared" si="264"/>
        <v>0</v>
      </c>
      <c r="AS350" s="35">
        <f t="shared" si="264"/>
        <v>0</v>
      </c>
      <c r="AT350" s="35">
        <f t="shared" si="264"/>
        <v>0</v>
      </c>
      <c r="AU350" s="35">
        <f t="shared" si="264"/>
        <v>0</v>
      </c>
      <c r="AV350" s="35">
        <f t="shared" si="264"/>
        <v>0</v>
      </c>
      <c r="AW350" s="35">
        <f t="shared" si="264"/>
        <v>0</v>
      </c>
      <c r="AX350" s="35">
        <f t="shared" si="264"/>
        <v>0</v>
      </c>
      <c r="AY350" s="35">
        <f t="shared" si="264"/>
        <v>0</v>
      </c>
      <c r="BA350" s="35">
        <f t="shared" si="265"/>
        <v>0</v>
      </c>
      <c r="BB350" s="35">
        <f t="shared" si="265"/>
        <v>0</v>
      </c>
      <c r="BC350" s="35">
        <f t="shared" si="265"/>
        <v>0</v>
      </c>
      <c r="BD350" s="35">
        <f t="shared" si="265"/>
        <v>0</v>
      </c>
      <c r="BE350" s="35">
        <f t="shared" si="265"/>
        <v>0</v>
      </c>
      <c r="BF350" s="35">
        <f t="shared" si="265"/>
        <v>0</v>
      </c>
      <c r="BH350" s="47">
        <f t="shared" si="226"/>
        <v>0</v>
      </c>
      <c r="BI350" s="6"/>
    </row>
    <row r="351" ht="15" spans="1:61">
      <c r="A351" s="45" t="s">
        <v>11160</v>
      </c>
      <c r="B351" s="33">
        <f t="shared" si="239"/>
        <v>0</v>
      </c>
      <c r="C351" s="41" t="s">
        <v>11161</v>
      </c>
      <c r="D351" s="96">
        <f t="shared" si="240"/>
        <v>0</v>
      </c>
      <c r="E351" s="35">
        <f t="shared" si="241"/>
        <v>0</v>
      </c>
      <c r="F351" s="46">
        <f t="shared" si="242"/>
        <v>0</v>
      </c>
      <c r="G351" s="107">
        <f t="shared" si="243"/>
        <v>0</v>
      </c>
      <c r="H351" s="97">
        <f t="shared" si="221"/>
        <v>0</v>
      </c>
      <c r="I351" s="97">
        <f t="shared" si="222"/>
        <v>0</v>
      </c>
      <c r="J351" s="97">
        <f t="shared" si="223"/>
        <v>0</v>
      </c>
      <c r="K351" s="42">
        <v>0</v>
      </c>
      <c r="L351" s="35">
        <f t="shared" si="260"/>
        <v>0</v>
      </c>
      <c r="M351" s="35">
        <f t="shared" si="260"/>
        <v>0</v>
      </c>
      <c r="N351" s="97">
        <f t="shared" si="224"/>
        <v>0</v>
      </c>
      <c r="O351" s="35">
        <f t="shared" si="261"/>
        <v>0</v>
      </c>
      <c r="P351" s="35">
        <f t="shared" si="261"/>
        <v>0</v>
      </c>
      <c r="Q351" s="35">
        <f t="shared" si="261"/>
        <v>0</v>
      </c>
      <c r="R351" s="96">
        <f t="shared" si="246"/>
        <v>0</v>
      </c>
      <c r="S351" s="35">
        <f t="shared" si="254"/>
        <v>0</v>
      </c>
      <c r="T351" s="28">
        <f t="shared" si="247"/>
        <v>0</v>
      </c>
      <c r="U351" s="28">
        <f t="shared" si="248"/>
        <v>0</v>
      </c>
      <c r="V351" s="51">
        <v>0</v>
      </c>
      <c r="W351" s="51">
        <v>0</v>
      </c>
      <c r="X351" s="51">
        <v>0</v>
      </c>
      <c r="Y351" s="44">
        <f t="shared" si="225"/>
        <v>0</v>
      </c>
      <c r="Z351" s="35">
        <f t="shared" si="249"/>
        <v>0</v>
      </c>
      <c r="AA351" s="35">
        <f t="shared" si="255"/>
        <v>0</v>
      </c>
      <c r="AB351" s="42">
        <v>0</v>
      </c>
      <c r="AC351" s="35">
        <f t="shared" si="256"/>
        <v>0</v>
      </c>
      <c r="AD351" s="35">
        <f t="shared" si="262"/>
        <v>0</v>
      </c>
      <c r="AE351" s="35">
        <f t="shared" si="262"/>
        <v>0</v>
      </c>
      <c r="AF351" s="35">
        <f t="shared" si="262"/>
        <v>0</v>
      </c>
      <c r="AH351" s="35">
        <f t="shared" si="263"/>
        <v>0</v>
      </c>
      <c r="AI351" s="35">
        <f t="shared" si="263"/>
        <v>0</v>
      </c>
      <c r="AJ351" s="35">
        <f t="shared" si="263"/>
        <v>0</v>
      </c>
      <c r="AK351" s="35">
        <f t="shared" si="263"/>
        <v>0</v>
      </c>
      <c r="AL351" s="35">
        <f t="shared" si="263"/>
        <v>0</v>
      </c>
      <c r="AM351" s="35">
        <f t="shared" si="263"/>
        <v>0</v>
      </c>
      <c r="AN351" s="35">
        <f t="shared" si="263"/>
        <v>0</v>
      </c>
      <c r="AO351" s="35">
        <f t="shared" si="263"/>
        <v>0</v>
      </c>
      <c r="AP351" s="35">
        <f t="shared" si="263"/>
        <v>0</v>
      </c>
      <c r="AQ351" s="35">
        <f t="shared" si="263"/>
        <v>0</v>
      </c>
      <c r="AR351" s="35">
        <f t="shared" si="264"/>
        <v>0</v>
      </c>
      <c r="AS351" s="35">
        <f t="shared" si="264"/>
        <v>0</v>
      </c>
      <c r="AT351" s="35">
        <f t="shared" si="264"/>
        <v>0</v>
      </c>
      <c r="AU351" s="35">
        <f t="shared" si="264"/>
        <v>0</v>
      </c>
      <c r="AV351" s="35">
        <f t="shared" si="264"/>
        <v>0</v>
      </c>
      <c r="AW351" s="35">
        <f t="shared" si="264"/>
        <v>0</v>
      </c>
      <c r="AX351" s="35">
        <f t="shared" si="264"/>
        <v>0</v>
      </c>
      <c r="AY351" s="35">
        <f t="shared" si="264"/>
        <v>0</v>
      </c>
      <c r="BA351" s="35">
        <f t="shared" si="265"/>
        <v>0</v>
      </c>
      <c r="BB351" s="35">
        <f t="shared" si="265"/>
        <v>0</v>
      </c>
      <c r="BC351" s="35">
        <f t="shared" si="265"/>
        <v>0</v>
      </c>
      <c r="BD351" s="35">
        <f t="shared" si="265"/>
        <v>0</v>
      </c>
      <c r="BE351" s="35">
        <f t="shared" si="265"/>
        <v>0</v>
      </c>
      <c r="BF351" s="35">
        <f t="shared" si="265"/>
        <v>0</v>
      </c>
      <c r="BH351" s="47">
        <f t="shared" si="226"/>
        <v>0</v>
      </c>
      <c r="BI351" s="6"/>
    </row>
    <row r="352" ht="15" spans="1:61">
      <c r="A352" s="45" t="s">
        <v>11162</v>
      </c>
      <c r="B352" s="33">
        <f t="shared" si="239"/>
        <v>0</v>
      </c>
      <c r="C352" s="41" t="s">
        <v>11163</v>
      </c>
      <c r="D352" s="96">
        <f t="shared" si="240"/>
        <v>0</v>
      </c>
      <c r="E352" s="35">
        <f t="shared" si="241"/>
        <v>0</v>
      </c>
      <c r="F352" s="46">
        <f t="shared" si="242"/>
        <v>0</v>
      </c>
      <c r="G352" s="107">
        <f t="shared" si="243"/>
        <v>0</v>
      </c>
      <c r="H352" s="97">
        <f t="shared" si="221"/>
        <v>0</v>
      </c>
      <c r="I352" s="97">
        <f t="shared" si="222"/>
        <v>0</v>
      </c>
      <c r="J352" s="97">
        <f t="shared" si="223"/>
        <v>0</v>
      </c>
      <c r="K352" s="42">
        <v>0</v>
      </c>
      <c r="L352" s="35">
        <f t="shared" si="260"/>
        <v>0</v>
      </c>
      <c r="M352" s="35">
        <f t="shared" si="260"/>
        <v>0</v>
      </c>
      <c r="N352" s="97">
        <f t="shared" si="224"/>
        <v>0</v>
      </c>
      <c r="O352" s="35">
        <f t="shared" si="261"/>
        <v>0</v>
      </c>
      <c r="P352" s="35">
        <f t="shared" si="261"/>
        <v>0</v>
      </c>
      <c r="Q352" s="35">
        <f t="shared" si="261"/>
        <v>0</v>
      </c>
      <c r="R352" s="96">
        <f t="shared" si="246"/>
        <v>0</v>
      </c>
      <c r="S352" s="35">
        <f t="shared" si="254"/>
        <v>0</v>
      </c>
      <c r="T352" s="28">
        <f t="shared" si="247"/>
        <v>0</v>
      </c>
      <c r="U352" s="28">
        <f t="shared" si="248"/>
        <v>0</v>
      </c>
      <c r="V352" s="51">
        <v>0</v>
      </c>
      <c r="W352" s="51">
        <v>0</v>
      </c>
      <c r="X352" s="51">
        <v>0</v>
      </c>
      <c r="Y352" s="44">
        <f t="shared" si="225"/>
        <v>0</v>
      </c>
      <c r="Z352" s="35">
        <f t="shared" si="249"/>
        <v>0</v>
      </c>
      <c r="AA352" s="35">
        <f t="shared" si="255"/>
        <v>0</v>
      </c>
      <c r="AB352" s="42">
        <v>0</v>
      </c>
      <c r="AC352" s="35">
        <f t="shared" si="256"/>
        <v>0</v>
      </c>
      <c r="AD352" s="35">
        <f t="shared" si="262"/>
        <v>0</v>
      </c>
      <c r="AE352" s="35">
        <f t="shared" si="262"/>
        <v>0</v>
      </c>
      <c r="AF352" s="35">
        <f t="shared" si="262"/>
        <v>0</v>
      </c>
      <c r="AH352" s="35">
        <f t="shared" si="263"/>
        <v>0</v>
      </c>
      <c r="AI352" s="35">
        <f t="shared" si="263"/>
        <v>0</v>
      </c>
      <c r="AJ352" s="35">
        <f t="shared" si="263"/>
        <v>0</v>
      </c>
      <c r="AK352" s="35">
        <f t="shared" si="263"/>
        <v>0</v>
      </c>
      <c r="AL352" s="35">
        <f t="shared" si="263"/>
        <v>0</v>
      </c>
      <c r="AM352" s="35">
        <f t="shared" si="263"/>
        <v>0</v>
      </c>
      <c r="AN352" s="35">
        <f t="shared" si="263"/>
        <v>0</v>
      </c>
      <c r="AO352" s="35">
        <f t="shared" si="263"/>
        <v>0</v>
      </c>
      <c r="AP352" s="35">
        <f t="shared" si="263"/>
        <v>0</v>
      </c>
      <c r="AQ352" s="35">
        <f t="shared" si="263"/>
        <v>0</v>
      </c>
      <c r="AR352" s="35">
        <f t="shared" si="264"/>
        <v>0</v>
      </c>
      <c r="AS352" s="35">
        <f t="shared" si="264"/>
        <v>0</v>
      </c>
      <c r="AT352" s="35">
        <f t="shared" si="264"/>
        <v>0</v>
      </c>
      <c r="AU352" s="35">
        <f t="shared" si="264"/>
        <v>0</v>
      </c>
      <c r="AV352" s="35">
        <f t="shared" si="264"/>
        <v>0</v>
      </c>
      <c r="AW352" s="35">
        <f t="shared" si="264"/>
        <v>0</v>
      </c>
      <c r="AX352" s="35">
        <f t="shared" si="264"/>
        <v>0</v>
      </c>
      <c r="AY352" s="35">
        <f t="shared" si="264"/>
        <v>0</v>
      </c>
      <c r="BA352" s="35">
        <f t="shared" si="265"/>
        <v>0</v>
      </c>
      <c r="BB352" s="35">
        <f t="shared" si="265"/>
        <v>0</v>
      </c>
      <c r="BC352" s="35">
        <f t="shared" si="265"/>
        <v>0</v>
      </c>
      <c r="BD352" s="35">
        <f t="shared" si="265"/>
        <v>0</v>
      </c>
      <c r="BE352" s="35">
        <f t="shared" si="265"/>
        <v>0</v>
      </c>
      <c r="BF352" s="35">
        <f t="shared" si="265"/>
        <v>0</v>
      </c>
      <c r="BH352" s="47">
        <f t="shared" si="226"/>
        <v>0</v>
      </c>
      <c r="BI352" s="18"/>
    </row>
    <row r="353" ht="15" spans="1:61">
      <c r="A353" s="45" t="s">
        <v>11164</v>
      </c>
      <c r="B353" s="33">
        <f t="shared" si="239"/>
        <v>0</v>
      </c>
      <c r="C353" s="41" t="s">
        <v>11165</v>
      </c>
      <c r="D353" s="96">
        <f t="shared" si="240"/>
        <v>0</v>
      </c>
      <c r="E353" s="35">
        <f t="shared" si="241"/>
        <v>0</v>
      </c>
      <c r="F353" s="46">
        <f t="shared" si="242"/>
        <v>0</v>
      </c>
      <c r="G353" s="107">
        <f t="shared" si="243"/>
        <v>0</v>
      </c>
      <c r="H353" s="97">
        <f t="shared" si="221"/>
        <v>0</v>
      </c>
      <c r="I353" s="97">
        <f t="shared" si="222"/>
        <v>0</v>
      </c>
      <c r="J353" s="97">
        <f t="shared" si="223"/>
        <v>0</v>
      </c>
      <c r="K353" s="42">
        <v>0</v>
      </c>
      <c r="L353" s="35">
        <f t="shared" si="260"/>
        <v>0</v>
      </c>
      <c r="M353" s="35">
        <f t="shared" si="260"/>
        <v>0</v>
      </c>
      <c r="N353" s="97">
        <f t="shared" si="224"/>
        <v>0</v>
      </c>
      <c r="O353" s="35">
        <f t="shared" si="261"/>
        <v>0</v>
      </c>
      <c r="P353" s="35">
        <f t="shared" si="261"/>
        <v>0</v>
      </c>
      <c r="Q353" s="35">
        <f t="shared" si="261"/>
        <v>0</v>
      </c>
      <c r="R353" s="96">
        <f t="shared" si="246"/>
        <v>0</v>
      </c>
      <c r="S353" s="35">
        <f t="shared" si="254"/>
        <v>0</v>
      </c>
      <c r="T353" s="28">
        <f t="shared" si="247"/>
        <v>0</v>
      </c>
      <c r="U353" s="28">
        <f t="shared" si="248"/>
        <v>0</v>
      </c>
      <c r="V353" s="51">
        <v>0</v>
      </c>
      <c r="W353" s="51">
        <v>0</v>
      </c>
      <c r="X353" s="51">
        <v>0</v>
      </c>
      <c r="Y353" s="44">
        <f t="shared" si="225"/>
        <v>0</v>
      </c>
      <c r="Z353" s="35">
        <f t="shared" si="249"/>
        <v>0</v>
      </c>
      <c r="AA353" s="35">
        <f t="shared" si="255"/>
        <v>0</v>
      </c>
      <c r="AB353" s="42">
        <v>0</v>
      </c>
      <c r="AC353" s="35">
        <f t="shared" si="256"/>
        <v>0</v>
      </c>
      <c r="AD353" s="35">
        <f t="shared" si="262"/>
        <v>0</v>
      </c>
      <c r="AE353" s="35">
        <f t="shared" si="262"/>
        <v>0</v>
      </c>
      <c r="AF353" s="35">
        <f t="shared" si="262"/>
        <v>0</v>
      </c>
      <c r="AH353" s="35">
        <f t="shared" si="263"/>
        <v>0</v>
      </c>
      <c r="AI353" s="35">
        <f t="shared" si="263"/>
        <v>0</v>
      </c>
      <c r="AJ353" s="35">
        <f t="shared" si="263"/>
        <v>0</v>
      </c>
      <c r="AK353" s="35">
        <f t="shared" si="263"/>
        <v>0</v>
      </c>
      <c r="AL353" s="35">
        <f t="shared" si="263"/>
        <v>0</v>
      </c>
      <c r="AM353" s="35">
        <f t="shared" si="263"/>
        <v>0</v>
      </c>
      <c r="AN353" s="35">
        <f t="shared" si="263"/>
        <v>0</v>
      </c>
      <c r="AO353" s="35">
        <f t="shared" si="263"/>
        <v>0</v>
      </c>
      <c r="AP353" s="35">
        <f t="shared" si="263"/>
        <v>0</v>
      </c>
      <c r="AQ353" s="35">
        <f t="shared" si="263"/>
        <v>0</v>
      </c>
      <c r="AR353" s="35">
        <f t="shared" si="264"/>
        <v>0</v>
      </c>
      <c r="AS353" s="35">
        <f t="shared" si="264"/>
        <v>0</v>
      </c>
      <c r="AT353" s="35">
        <f t="shared" si="264"/>
        <v>0</v>
      </c>
      <c r="AU353" s="35">
        <f t="shared" si="264"/>
        <v>0</v>
      </c>
      <c r="AV353" s="35">
        <f t="shared" si="264"/>
        <v>0</v>
      </c>
      <c r="AW353" s="35">
        <f t="shared" si="264"/>
        <v>0</v>
      </c>
      <c r="AX353" s="35">
        <f t="shared" si="264"/>
        <v>0</v>
      </c>
      <c r="AY353" s="35">
        <f t="shared" si="264"/>
        <v>0</v>
      </c>
      <c r="BA353" s="35">
        <f t="shared" si="265"/>
        <v>0</v>
      </c>
      <c r="BB353" s="35">
        <f t="shared" si="265"/>
        <v>0</v>
      </c>
      <c r="BC353" s="35">
        <f t="shared" si="265"/>
        <v>0</v>
      </c>
      <c r="BD353" s="35">
        <f t="shared" si="265"/>
        <v>0</v>
      </c>
      <c r="BE353" s="35">
        <f t="shared" si="265"/>
        <v>0</v>
      </c>
      <c r="BF353" s="35">
        <f t="shared" si="265"/>
        <v>0</v>
      </c>
      <c r="BH353" s="47">
        <f t="shared" si="226"/>
        <v>0</v>
      </c>
      <c r="BI353" s="18"/>
    </row>
    <row r="354" ht="15" spans="1:61">
      <c r="A354" s="45" t="s">
        <v>11166</v>
      </c>
      <c r="B354" s="33">
        <f t="shared" si="239"/>
        <v>0</v>
      </c>
      <c r="C354" s="41" t="s">
        <v>11167</v>
      </c>
      <c r="D354" s="96">
        <f t="shared" si="240"/>
        <v>0</v>
      </c>
      <c r="E354" s="35">
        <f t="shared" si="241"/>
        <v>0</v>
      </c>
      <c r="F354" s="46">
        <f t="shared" si="242"/>
        <v>0</v>
      </c>
      <c r="G354" s="107">
        <f t="shared" si="243"/>
        <v>0</v>
      </c>
      <c r="H354" s="97">
        <f t="shared" si="221"/>
        <v>0</v>
      </c>
      <c r="I354" s="97">
        <f t="shared" si="222"/>
        <v>0</v>
      </c>
      <c r="J354" s="97">
        <f t="shared" si="223"/>
        <v>0</v>
      </c>
      <c r="K354" s="42">
        <v>0</v>
      </c>
      <c r="L354" s="35">
        <f t="shared" si="260"/>
        <v>0</v>
      </c>
      <c r="M354" s="35">
        <f t="shared" si="260"/>
        <v>0</v>
      </c>
      <c r="N354" s="97">
        <f t="shared" si="224"/>
        <v>0</v>
      </c>
      <c r="O354" s="35">
        <f t="shared" si="261"/>
        <v>0</v>
      </c>
      <c r="P354" s="35">
        <f t="shared" si="261"/>
        <v>0</v>
      </c>
      <c r="Q354" s="35">
        <f t="shared" si="261"/>
        <v>0</v>
      </c>
      <c r="R354" s="96">
        <f t="shared" si="246"/>
        <v>0</v>
      </c>
      <c r="S354" s="35">
        <f t="shared" si="254"/>
        <v>0</v>
      </c>
      <c r="T354" s="28">
        <f t="shared" si="247"/>
        <v>0</v>
      </c>
      <c r="U354" s="28">
        <f t="shared" si="248"/>
        <v>0</v>
      </c>
      <c r="V354" s="51">
        <v>0</v>
      </c>
      <c r="W354" s="51">
        <v>0</v>
      </c>
      <c r="X354" s="51">
        <v>0</v>
      </c>
      <c r="Y354" s="44">
        <f t="shared" si="225"/>
        <v>0</v>
      </c>
      <c r="Z354" s="35">
        <f t="shared" si="249"/>
        <v>0</v>
      </c>
      <c r="AA354" s="35">
        <f t="shared" si="255"/>
        <v>0</v>
      </c>
      <c r="AB354" s="42">
        <v>0</v>
      </c>
      <c r="AC354" s="35">
        <f t="shared" si="256"/>
        <v>0</v>
      </c>
      <c r="AD354" s="35">
        <f t="shared" si="262"/>
        <v>0</v>
      </c>
      <c r="AE354" s="35">
        <f t="shared" si="262"/>
        <v>0</v>
      </c>
      <c r="AF354" s="35">
        <f t="shared" si="262"/>
        <v>0</v>
      </c>
      <c r="AH354" s="35">
        <f t="shared" si="263"/>
        <v>0</v>
      </c>
      <c r="AI354" s="35">
        <f t="shared" si="263"/>
        <v>0</v>
      </c>
      <c r="AJ354" s="35">
        <f t="shared" si="263"/>
        <v>0</v>
      </c>
      <c r="AK354" s="35">
        <f t="shared" si="263"/>
        <v>0</v>
      </c>
      <c r="AL354" s="35">
        <f t="shared" si="263"/>
        <v>0</v>
      </c>
      <c r="AM354" s="35">
        <f t="shared" si="263"/>
        <v>0</v>
      </c>
      <c r="AN354" s="35">
        <f t="shared" si="263"/>
        <v>0</v>
      </c>
      <c r="AO354" s="35">
        <f t="shared" si="263"/>
        <v>0</v>
      </c>
      <c r="AP354" s="35">
        <f t="shared" si="263"/>
        <v>0</v>
      </c>
      <c r="AQ354" s="35">
        <f t="shared" si="263"/>
        <v>0</v>
      </c>
      <c r="AR354" s="35">
        <f t="shared" si="264"/>
        <v>0</v>
      </c>
      <c r="AS354" s="35">
        <f t="shared" si="264"/>
        <v>0</v>
      </c>
      <c r="AT354" s="35">
        <f t="shared" si="264"/>
        <v>0</v>
      </c>
      <c r="AU354" s="35">
        <f t="shared" si="264"/>
        <v>0</v>
      </c>
      <c r="AV354" s="35">
        <f t="shared" si="264"/>
        <v>0</v>
      </c>
      <c r="AW354" s="35">
        <f t="shared" si="264"/>
        <v>0</v>
      </c>
      <c r="AX354" s="35">
        <f t="shared" si="264"/>
        <v>0</v>
      </c>
      <c r="AY354" s="35">
        <f t="shared" si="264"/>
        <v>0</v>
      </c>
      <c r="BA354" s="35">
        <f t="shared" si="265"/>
        <v>0</v>
      </c>
      <c r="BB354" s="35">
        <f t="shared" si="265"/>
        <v>0</v>
      </c>
      <c r="BC354" s="35">
        <f t="shared" si="265"/>
        <v>0</v>
      </c>
      <c r="BD354" s="35">
        <f t="shared" si="265"/>
        <v>0</v>
      </c>
      <c r="BE354" s="35">
        <f t="shared" si="265"/>
        <v>0</v>
      </c>
      <c r="BF354" s="35">
        <f t="shared" si="265"/>
        <v>0</v>
      </c>
      <c r="BH354" s="47">
        <f t="shared" si="226"/>
        <v>0</v>
      </c>
      <c r="BI354" s="6"/>
    </row>
    <row r="355" ht="15" spans="1:61">
      <c r="A355" s="45" t="s">
        <v>11168</v>
      </c>
      <c r="B355" s="33">
        <f t="shared" si="239"/>
        <v>0</v>
      </c>
      <c r="C355" s="41" t="s">
        <v>11169</v>
      </c>
      <c r="D355" s="96">
        <f t="shared" si="240"/>
        <v>0</v>
      </c>
      <c r="E355" s="35">
        <f t="shared" si="241"/>
        <v>0</v>
      </c>
      <c r="F355" s="46">
        <f t="shared" si="242"/>
        <v>0</v>
      </c>
      <c r="G355" s="107">
        <f t="shared" si="243"/>
        <v>0</v>
      </c>
      <c r="H355" s="97">
        <f t="shared" si="221"/>
        <v>0</v>
      </c>
      <c r="I355" s="97">
        <f t="shared" si="222"/>
        <v>0</v>
      </c>
      <c r="J355" s="97">
        <f t="shared" si="223"/>
        <v>0</v>
      </c>
      <c r="K355" s="42">
        <v>0</v>
      </c>
      <c r="L355" s="35">
        <f t="shared" si="260"/>
        <v>0</v>
      </c>
      <c r="M355" s="35">
        <f t="shared" si="260"/>
        <v>0</v>
      </c>
      <c r="N355" s="97">
        <f t="shared" si="224"/>
        <v>0</v>
      </c>
      <c r="O355" s="35">
        <f t="shared" si="261"/>
        <v>0</v>
      </c>
      <c r="P355" s="35">
        <f t="shared" si="261"/>
        <v>0</v>
      </c>
      <c r="Q355" s="35">
        <f t="shared" si="261"/>
        <v>0</v>
      </c>
      <c r="R355" s="96">
        <f t="shared" si="246"/>
        <v>0</v>
      </c>
      <c r="S355" s="35">
        <f t="shared" si="254"/>
        <v>0</v>
      </c>
      <c r="T355" s="28">
        <f t="shared" si="247"/>
        <v>0</v>
      </c>
      <c r="U355" s="28">
        <f t="shared" si="248"/>
        <v>0</v>
      </c>
      <c r="V355" s="51">
        <v>0</v>
      </c>
      <c r="W355" s="51">
        <v>0</v>
      </c>
      <c r="X355" s="51">
        <v>0</v>
      </c>
      <c r="Y355" s="44">
        <f t="shared" si="225"/>
        <v>0</v>
      </c>
      <c r="Z355" s="35">
        <f t="shared" si="249"/>
        <v>0</v>
      </c>
      <c r="AA355" s="35">
        <f t="shared" si="255"/>
        <v>0</v>
      </c>
      <c r="AB355" s="42">
        <v>0</v>
      </c>
      <c r="AC355" s="35">
        <f t="shared" si="256"/>
        <v>0</v>
      </c>
      <c r="AD355" s="35">
        <f t="shared" si="262"/>
        <v>0</v>
      </c>
      <c r="AE355" s="35">
        <f t="shared" si="262"/>
        <v>0</v>
      </c>
      <c r="AF355" s="35">
        <f t="shared" si="262"/>
        <v>0</v>
      </c>
      <c r="AH355" s="35">
        <f t="shared" si="263"/>
        <v>0</v>
      </c>
      <c r="AI355" s="35">
        <f t="shared" si="263"/>
        <v>0</v>
      </c>
      <c r="AJ355" s="35">
        <f t="shared" si="263"/>
        <v>0</v>
      </c>
      <c r="AK355" s="35">
        <f t="shared" si="263"/>
        <v>0</v>
      </c>
      <c r="AL355" s="35">
        <f t="shared" si="263"/>
        <v>0</v>
      </c>
      <c r="AM355" s="35">
        <f t="shared" si="263"/>
        <v>0</v>
      </c>
      <c r="AN355" s="35">
        <f t="shared" si="263"/>
        <v>0</v>
      </c>
      <c r="AO355" s="35">
        <f t="shared" si="263"/>
        <v>0</v>
      </c>
      <c r="AP355" s="35">
        <f t="shared" si="263"/>
        <v>0</v>
      </c>
      <c r="AQ355" s="35">
        <f t="shared" si="263"/>
        <v>0</v>
      </c>
      <c r="AR355" s="35">
        <f t="shared" si="264"/>
        <v>0</v>
      </c>
      <c r="AS355" s="35">
        <f t="shared" si="264"/>
        <v>0</v>
      </c>
      <c r="AT355" s="35">
        <f t="shared" si="264"/>
        <v>0</v>
      </c>
      <c r="AU355" s="35">
        <f t="shared" si="264"/>
        <v>0</v>
      </c>
      <c r="AV355" s="35">
        <f t="shared" si="264"/>
        <v>0</v>
      </c>
      <c r="AW355" s="35">
        <f t="shared" si="264"/>
        <v>0</v>
      </c>
      <c r="AX355" s="35">
        <f t="shared" si="264"/>
        <v>0</v>
      </c>
      <c r="AY355" s="35">
        <f t="shared" si="264"/>
        <v>0</v>
      </c>
      <c r="BA355" s="35">
        <f t="shared" si="265"/>
        <v>0</v>
      </c>
      <c r="BB355" s="35">
        <f t="shared" si="265"/>
        <v>0</v>
      </c>
      <c r="BC355" s="35">
        <f t="shared" si="265"/>
        <v>0</v>
      </c>
      <c r="BD355" s="35">
        <f t="shared" si="265"/>
        <v>0</v>
      </c>
      <c r="BE355" s="35">
        <f t="shared" si="265"/>
        <v>0</v>
      </c>
      <c r="BF355" s="35">
        <f t="shared" si="265"/>
        <v>0</v>
      </c>
      <c r="BH355" s="47">
        <f t="shared" si="226"/>
        <v>0</v>
      </c>
      <c r="BI355" s="6"/>
    </row>
    <row r="356" ht="15" spans="1:61">
      <c r="A356" s="45" t="s">
        <v>11170</v>
      </c>
      <c r="B356" s="33">
        <f t="shared" si="239"/>
        <v>0</v>
      </c>
      <c r="C356" s="41" t="s">
        <v>11171</v>
      </c>
      <c r="D356" s="96">
        <f t="shared" si="240"/>
        <v>0</v>
      </c>
      <c r="E356" s="35">
        <f t="shared" si="241"/>
        <v>0</v>
      </c>
      <c r="F356" s="46">
        <f t="shared" si="242"/>
        <v>0</v>
      </c>
      <c r="G356" s="107">
        <f t="shared" si="243"/>
        <v>0</v>
      </c>
      <c r="H356" s="97">
        <f t="shared" si="221"/>
        <v>0</v>
      </c>
      <c r="I356" s="97">
        <f t="shared" si="222"/>
        <v>0</v>
      </c>
      <c r="J356" s="97">
        <f t="shared" si="223"/>
        <v>0</v>
      </c>
      <c r="K356" s="42">
        <v>0</v>
      </c>
      <c r="L356" s="35">
        <f t="shared" si="260"/>
        <v>0</v>
      </c>
      <c r="M356" s="35">
        <f t="shared" si="260"/>
        <v>0</v>
      </c>
      <c r="N356" s="97">
        <f t="shared" si="224"/>
        <v>0</v>
      </c>
      <c r="O356" s="35">
        <f t="shared" si="261"/>
        <v>0</v>
      </c>
      <c r="P356" s="35">
        <f t="shared" si="261"/>
        <v>0</v>
      </c>
      <c r="Q356" s="35">
        <f t="shared" si="261"/>
        <v>0</v>
      </c>
      <c r="R356" s="96">
        <f t="shared" si="246"/>
        <v>0</v>
      </c>
      <c r="S356" s="35">
        <f t="shared" si="254"/>
        <v>0</v>
      </c>
      <c r="T356" s="28">
        <f t="shared" si="247"/>
        <v>0</v>
      </c>
      <c r="U356" s="28">
        <f t="shared" si="248"/>
        <v>0</v>
      </c>
      <c r="V356" s="51">
        <v>0</v>
      </c>
      <c r="W356" s="51">
        <v>0</v>
      </c>
      <c r="X356" s="51">
        <v>0</v>
      </c>
      <c r="Y356" s="44">
        <f t="shared" si="225"/>
        <v>0</v>
      </c>
      <c r="Z356" s="35">
        <f t="shared" si="249"/>
        <v>0</v>
      </c>
      <c r="AA356" s="35">
        <f t="shared" si="255"/>
        <v>0</v>
      </c>
      <c r="AB356" s="42">
        <v>0</v>
      </c>
      <c r="AC356" s="35">
        <f t="shared" si="256"/>
        <v>0</v>
      </c>
      <c r="AD356" s="35">
        <f t="shared" si="262"/>
        <v>0</v>
      </c>
      <c r="AE356" s="35">
        <f t="shared" si="262"/>
        <v>0</v>
      </c>
      <c r="AF356" s="35">
        <f t="shared" si="262"/>
        <v>0</v>
      </c>
      <c r="AH356" s="35">
        <f t="shared" si="263"/>
        <v>0</v>
      </c>
      <c r="AI356" s="35">
        <f t="shared" si="263"/>
        <v>0</v>
      </c>
      <c r="AJ356" s="35">
        <f t="shared" si="263"/>
        <v>0</v>
      </c>
      <c r="AK356" s="35">
        <f t="shared" si="263"/>
        <v>0</v>
      </c>
      <c r="AL356" s="35">
        <f t="shared" si="263"/>
        <v>0</v>
      </c>
      <c r="AM356" s="35">
        <f t="shared" si="263"/>
        <v>0</v>
      </c>
      <c r="AN356" s="35">
        <f t="shared" si="263"/>
        <v>0</v>
      </c>
      <c r="AO356" s="35">
        <f t="shared" si="263"/>
        <v>0</v>
      </c>
      <c r="AP356" s="35">
        <f t="shared" si="263"/>
        <v>0</v>
      </c>
      <c r="AQ356" s="35">
        <f t="shared" si="263"/>
        <v>0</v>
      </c>
      <c r="AR356" s="35">
        <f t="shared" si="264"/>
        <v>0</v>
      </c>
      <c r="AS356" s="35">
        <f t="shared" si="264"/>
        <v>0</v>
      </c>
      <c r="AT356" s="35">
        <f t="shared" si="264"/>
        <v>0</v>
      </c>
      <c r="AU356" s="35">
        <f t="shared" si="264"/>
        <v>0</v>
      </c>
      <c r="AV356" s="35">
        <f t="shared" si="264"/>
        <v>0</v>
      </c>
      <c r="AW356" s="35">
        <f t="shared" si="264"/>
        <v>0</v>
      </c>
      <c r="AX356" s="35">
        <f t="shared" si="264"/>
        <v>0</v>
      </c>
      <c r="AY356" s="35">
        <f t="shared" si="264"/>
        <v>0</v>
      </c>
      <c r="BA356" s="35">
        <f t="shared" si="265"/>
        <v>0</v>
      </c>
      <c r="BB356" s="35">
        <f t="shared" si="265"/>
        <v>0</v>
      </c>
      <c r="BC356" s="35">
        <f t="shared" si="265"/>
        <v>0</v>
      </c>
      <c r="BD356" s="35">
        <f t="shared" si="265"/>
        <v>0</v>
      </c>
      <c r="BE356" s="35">
        <f t="shared" si="265"/>
        <v>0</v>
      </c>
      <c r="BF356" s="35">
        <f t="shared" si="265"/>
        <v>0</v>
      </c>
      <c r="BH356" s="47">
        <f t="shared" si="226"/>
        <v>0</v>
      </c>
      <c r="BI356" s="18"/>
    </row>
    <row r="357" ht="15" spans="1:61">
      <c r="A357" s="45" t="s">
        <v>11172</v>
      </c>
      <c r="B357" s="33">
        <f t="shared" si="239"/>
        <v>0</v>
      </c>
      <c r="C357" s="41" t="s">
        <v>11173</v>
      </c>
      <c r="D357" s="96">
        <f t="shared" si="240"/>
        <v>0</v>
      </c>
      <c r="E357" s="35">
        <f t="shared" si="241"/>
        <v>0</v>
      </c>
      <c r="F357" s="46">
        <f t="shared" si="242"/>
        <v>0</v>
      </c>
      <c r="G357" s="107">
        <f t="shared" si="243"/>
        <v>0</v>
      </c>
      <c r="H357" s="97">
        <f t="shared" si="221"/>
        <v>0</v>
      </c>
      <c r="I357" s="97">
        <f t="shared" si="222"/>
        <v>0</v>
      </c>
      <c r="J357" s="97">
        <f t="shared" si="223"/>
        <v>0</v>
      </c>
      <c r="K357" s="42">
        <v>0</v>
      </c>
      <c r="L357" s="35">
        <f t="shared" si="260"/>
        <v>0</v>
      </c>
      <c r="M357" s="35">
        <f t="shared" si="260"/>
        <v>0</v>
      </c>
      <c r="N357" s="97">
        <f t="shared" si="224"/>
        <v>0</v>
      </c>
      <c r="O357" s="35">
        <f t="shared" si="261"/>
        <v>0</v>
      </c>
      <c r="P357" s="35">
        <f t="shared" si="261"/>
        <v>0</v>
      </c>
      <c r="Q357" s="35">
        <f t="shared" si="261"/>
        <v>0</v>
      </c>
      <c r="R357" s="96">
        <f t="shared" si="246"/>
        <v>0</v>
      </c>
      <c r="S357" s="35">
        <f t="shared" si="254"/>
        <v>0</v>
      </c>
      <c r="T357" s="28">
        <f t="shared" si="247"/>
        <v>0</v>
      </c>
      <c r="U357" s="28">
        <f t="shared" si="248"/>
        <v>0</v>
      </c>
      <c r="V357" s="51">
        <v>0</v>
      </c>
      <c r="W357" s="51">
        <v>0</v>
      </c>
      <c r="X357" s="51">
        <v>0</v>
      </c>
      <c r="Y357" s="44">
        <f t="shared" si="225"/>
        <v>0</v>
      </c>
      <c r="Z357" s="35">
        <f t="shared" si="249"/>
        <v>0</v>
      </c>
      <c r="AA357" s="35">
        <f t="shared" si="255"/>
        <v>0</v>
      </c>
      <c r="AB357" s="42">
        <v>0</v>
      </c>
      <c r="AC357" s="35">
        <f t="shared" si="256"/>
        <v>0</v>
      </c>
      <c r="AD357" s="35">
        <f t="shared" si="262"/>
        <v>0</v>
      </c>
      <c r="AE357" s="35">
        <f t="shared" si="262"/>
        <v>0</v>
      </c>
      <c r="AF357" s="35">
        <f t="shared" si="262"/>
        <v>0</v>
      </c>
      <c r="AH357" s="35">
        <f t="shared" si="263"/>
        <v>0</v>
      </c>
      <c r="AI357" s="35">
        <f t="shared" si="263"/>
        <v>0</v>
      </c>
      <c r="AJ357" s="35">
        <f t="shared" si="263"/>
        <v>0</v>
      </c>
      <c r="AK357" s="35">
        <f t="shared" si="263"/>
        <v>0</v>
      </c>
      <c r="AL357" s="35">
        <f t="shared" si="263"/>
        <v>0</v>
      </c>
      <c r="AM357" s="35">
        <f t="shared" si="263"/>
        <v>0</v>
      </c>
      <c r="AN357" s="35">
        <f t="shared" si="263"/>
        <v>0</v>
      </c>
      <c r="AO357" s="35">
        <f t="shared" si="263"/>
        <v>0</v>
      </c>
      <c r="AP357" s="35">
        <f t="shared" si="263"/>
        <v>0</v>
      </c>
      <c r="AQ357" s="35">
        <f t="shared" si="263"/>
        <v>0</v>
      </c>
      <c r="AR357" s="35">
        <f t="shared" si="264"/>
        <v>0</v>
      </c>
      <c r="AS357" s="35">
        <f t="shared" si="264"/>
        <v>0</v>
      </c>
      <c r="AT357" s="35">
        <f t="shared" si="264"/>
        <v>0</v>
      </c>
      <c r="AU357" s="35">
        <f t="shared" si="264"/>
        <v>0</v>
      </c>
      <c r="AV357" s="35">
        <f t="shared" si="264"/>
        <v>0</v>
      </c>
      <c r="AW357" s="35">
        <f t="shared" si="264"/>
        <v>0</v>
      </c>
      <c r="AX357" s="35">
        <f t="shared" si="264"/>
        <v>0</v>
      </c>
      <c r="AY357" s="35">
        <f t="shared" si="264"/>
        <v>0</v>
      </c>
      <c r="BA357" s="35">
        <f t="shared" si="265"/>
        <v>0</v>
      </c>
      <c r="BB357" s="35">
        <f t="shared" si="265"/>
        <v>0</v>
      </c>
      <c r="BC357" s="35">
        <f t="shared" si="265"/>
        <v>0</v>
      </c>
      <c r="BD357" s="35">
        <f t="shared" si="265"/>
        <v>0</v>
      </c>
      <c r="BE357" s="35">
        <f t="shared" si="265"/>
        <v>0</v>
      </c>
      <c r="BF357" s="35">
        <f t="shared" si="265"/>
        <v>0</v>
      </c>
      <c r="BH357" s="47">
        <f t="shared" si="226"/>
        <v>0</v>
      </c>
      <c r="BI357" s="18"/>
    </row>
    <row r="358" ht="15" spans="1:61">
      <c r="A358" s="45" t="s">
        <v>11174</v>
      </c>
      <c r="B358" s="33">
        <f t="shared" si="239"/>
        <v>0</v>
      </c>
      <c r="C358" s="41" t="s">
        <v>11175</v>
      </c>
      <c r="D358" s="96">
        <f t="shared" si="240"/>
        <v>0</v>
      </c>
      <c r="E358" s="35">
        <f t="shared" si="241"/>
        <v>0</v>
      </c>
      <c r="F358" s="46">
        <f t="shared" si="242"/>
        <v>0</v>
      </c>
      <c r="G358" s="107">
        <f t="shared" si="243"/>
        <v>0</v>
      </c>
      <c r="H358" s="97">
        <f t="shared" si="221"/>
        <v>0</v>
      </c>
      <c r="I358" s="97">
        <f t="shared" si="222"/>
        <v>0</v>
      </c>
      <c r="J358" s="97">
        <f t="shared" si="223"/>
        <v>0</v>
      </c>
      <c r="K358" s="42">
        <v>0</v>
      </c>
      <c r="L358" s="35">
        <f t="shared" si="260"/>
        <v>0</v>
      </c>
      <c r="M358" s="35">
        <f t="shared" si="260"/>
        <v>0</v>
      </c>
      <c r="N358" s="97">
        <f t="shared" si="224"/>
        <v>0</v>
      </c>
      <c r="O358" s="35">
        <f t="shared" si="261"/>
        <v>0</v>
      </c>
      <c r="P358" s="35">
        <f t="shared" si="261"/>
        <v>0</v>
      </c>
      <c r="Q358" s="35">
        <f t="shared" si="261"/>
        <v>0</v>
      </c>
      <c r="R358" s="96">
        <f t="shared" si="246"/>
        <v>0</v>
      </c>
      <c r="S358" s="35">
        <f t="shared" si="254"/>
        <v>0</v>
      </c>
      <c r="T358" s="28">
        <f t="shared" si="247"/>
        <v>0</v>
      </c>
      <c r="U358" s="28">
        <f t="shared" si="248"/>
        <v>0</v>
      </c>
      <c r="V358" s="51">
        <v>0</v>
      </c>
      <c r="W358" s="51">
        <v>0</v>
      </c>
      <c r="X358" s="51">
        <v>0</v>
      </c>
      <c r="Y358" s="44">
        <f t="shared" si="225"/>
        <v>0</v>
      </c>
      <c r="Z358" s="35">
        <f t="shared" si="249"/>
        <v>0</v>
      </c>
      <c r="AA358" s="35">
        <f t="shared" si="255"/>
        <v>0</v>
      </c>
      <c r="AB358" s="42">
        <v>0</v>
      </c>
      <c r="AC358" s="35">
        <f t="shared" si="256"/>
        <v>0</v>
      </c>
      <c r="AD358" s="35">
        <f t="shared" si="262"/>
        <v>0</v>
      </c>
      <c r="AE358" s="35">
        <f t="shared" si="262"/>
        <v>0</v>
      </c>
      <c r="AF358" s="35">
        <f t="shared" si="262"/>
        <v>0</v>
      </c>
      <c r="AH358" s="35">
        <f t="shared" ref="AH358:AQ367" si="266">SUMPRODUCT(AH$374:AH$599*(LEFT($A$374:$A$599,LEN($A358))=$A358))</f>
        <v>0</v>
      </c>
      <c r="AI358" s="35">
        <f t="shared" si="266"/>
        <v>0</v>
      </c>
      <c r="AJ358" s="35">
        <f t="shared" si="266"/>
        <v>0</v>
      </c>
      <c r="AK358" s="35">
        <f t="shared" si="266"/>
        <v>0</v>
      </c>
      <c r="AL358" s="35">
        <f t="shared" si="266"/>
        <v>0</v>
      </c>
      <c r="AM358" s="35">
        <f t="shared" si="266"/>
        <v>0</v>
      </c>
      <c r="AN358" s="35">
        <f t="shared" si="266"/>
        <v>0</v>
      </c>
      <c r="AO358" s="35">
        <f t="shared" si="266"/>
        <v>0</v>
      </c>
      <c r="AP358" s="35">
        <f t="shared" si="266"/>
        <v>0</v>
      </c>
      <c r="AQ358" s="35">
        <f t="shared" si="266"/>
        <v>0</v>
      </c>
      <c r="AR358" s="35">
        <f t="shared" ref="AR358:AY367" si="267">SUMPRODUCT(AR$374:AR$599*(LEFT($A$374:$A$599,LEN($A358))=$A358))</f>
        <v>0</v>
      </c>
      <c r="AS358" s="35">
        <f t="shared" si="267"/>
        <v>0</v>
      </c>
      <c r="AT358" s="35">
        <f t="shared" si="267"/>
        <v>0</v>
      </c>
      <c r="AU358" s="35">
        <f t="shared" si="267"/>
        <v>0</v>
      </c>
      <c r="AV358" s="35">
        <f t="shared" si="267"/>
        <v>0</v>
      </c>
      <c r="AW358" s="35">
        <f t="shared" si="267"/>
        <v>0</v>
      </c>
      <c r="AX358" s="35">
        <f t="shared" si="267"/>
        <v>0</v>
      </c>
      <c r="AY358" s="35">
        <f t="shared" si="267"/>
        <v>0</v>
      </c>
      <c r="BA358" s="35">
        <f t="shared" ref="BA358:BF367" si="268">SUMPRODUCT(BA$374:BA$599*(LEFT($A$374:$A$599,LEN($A358))=$A358))</f>
        <v>0</v>
      </c>
      <c r="BB358" s="35">
        <f t="shared" si="268"/>
        <v>0</v>
      </c>
      <c r="BC358" s="35">
        <f t="shared" si="268"/>
        <v>0</v>
      </c>
      <c r="BD358" s="35">
        <f t="shared" si="268"/>
        <v>0</v>
      </c>
      <c r="BE358" s="35">
        <f t="shared" si="268"/>
        <v>0</v>
      </c>
      <c r="BF358" s="35">
        <f t="shared" si="268"/>
        <v>0</v>
      </c>
      <c r="BH358" s="47">
        <f t="shared" si="226"/>
        <v>0</v>
      </c>
      <c r="BI358" s="6"/>
    </row>
    <row r="359" ht="15" spans="1:61">
      <c r="A359" s="45" t="s">
        <v>11176</v>
      </c>
      <c r="B359" s="33">
        <f t="shared" si="239"/>
        <v>0</v>
      </c>
      <c r="C359" s="41" t="s">
        <v>11177</v>
      </c>
      <c r="D359" s="96">
        <f t="shared" si="240"/>
        <v>0</v>
      </c>
      <c r="E359" s="35">
        <f t="shared" si="241"/>
        <v>0</v>
      </c>
      <c r="F359" s="46">
        <f t="shared" si="242"/>
        <v>0</v>
      </c>
      <c r="G359" s="107">
        <f t="shared" si="243"/>
        <v>0</v>
      </c>
      <c r="H359" s="97">
        <f t="shared" si="221"/>
        <v>0</v>
      </c>
      <c r="I359" s="97">
        <f t="shared" si="222"/>
        <v>0</v>
      </c>
      <c r="J359" s="97">
        <f t="shared" si="223"/>
        <v>0</v>
      </c>
      <c r="K359" s="42">
        <v>0</v>
      </c>
      <c r="L359" s="35">
        <f t="shared" si="260"/>
        <v>0</v>
      </c>
      <c r="M359" s="35">
        <f t="shared" si="260"/>
        <v>0</v>
      </c>
      <c r="N359" s="97">
        <f t="shared" si="224"/>
        <v>0</v>
      </c>
      <c r="O359" s="35">
        <f t="shared" si="261"/>
        <v>0</v>
      </c>
      <c r="P359" s="35">
        <f t="shared" si="261"/>
        <v>0</v>
      </c>
      <c r="Q359" s="35">
        <f t="shared" si="261"/>
        <v>0</v>
      </c>
      <c r="R359" s="96">
        <f t="shared" si="246"/>
        <v>0</v>
      </c>
      <c r="S359" s="35">
        <f t="shared" si="254"/>
        <v>0</v>
      </c>
      <c r="T359" s="28">
        <f t="shared" si="247"/>
        <v>0</v>
      </c>
      <c r="U359" s="28">
        <f t="shared" si="248"/>
        <v>0</v>
      </c>
      <c r="V359" s="51">
        <v>0</v>
      </c>
      <c r="W359" s="51">
        <v>0</v>
      </c>
      <c r="X359" s="51">
        <v>0</v>
      </c>
      <c r="Y359" s="44">
        <f t="shared" si="225"/>
        <v>0</v>
      </c>
      <c r="Z359" s="35">
        <f t="shared" si="249"/>
        <v>0</v>
      </c>
      <c r="AA359" s="35">
        <f t="shared" si="255"/>
        <v>0</v>
      </c>
      <c r="AB359" s="42">
        <v>0</v>
      </c>
      <c r="AC359" s="35">
        <f t="shared" si="256"/>
        <v>0</v>
      </c>
      <c r="AD359" s="35">
        <f t="shared" si="262"/>
        <v>0</v>
      </c>
      <c r="AE359" s="35">
        <f t="shared" si="262"/>
        <v>0</v>
      </c>
      <c r="AF359" s="35">
        <f t="shared" si="262"/>
        <v>0</v>
      </c>
      <c r="AH359" s="35">
        <f t="shared" si="266"/>
        <v>0</v>
      </c>
      <c r="AI359" s="35">
        <f t="shared" si="266"/>
        <v>0</v>
      </c>
      <c r="AJ359" s="35">
        <f t="shared" si="266"/>
        <v>0</v>
      </c>
      <c r="AK359" s="35">
        <f t="shared" si="266"/>
        <v>0</v>
      </c>
      <c r="AL359" s="35">
        <f t="shared" si="266"/>
        <v>0</v>
      </c>
      <c r="AM359" s="35">
        <f t="shared" si="266"/>
        <v>0</v>
      </c>
      <c r="AN359" s="35">
        <f t="shared" si="266"/>
        <v>0</v>
      </c>
      <c r="AO359" s="35">
        <f t="shared" si="266"/>
        <v>0</v>
      </c>
      <c r="AP359" s="35">
        <f t="shared" si="266"/>
        <v>0</v>
      </c>
      <c r="AQ359" s="35">
        <f t="shared" si="266"/>
        <v>0</v>
      </c>
      <c r="AR359" s="35">
        <f t="shared" si="267"/>
        <v>0</v>
      </c>
      <c r="AS359" s="35">
        <f t="shared" si="267"/>
        <v>0</v>
      </c>
      <c r="AT359" s="35">
        <f t="shared" si="267"/>
        <v>0</v>
      </c>
      <c r="AU359" s="35">
        <f t="shared" si="267"/>
        <v>0</v>
      </c>
      <c r="AV359" s="35">
        <f t="shared" si="267"/>
        <v>0</v>
      </c>
      <c r="AW359" s="35">
        <f t="shared" si="267"/>
        <v>0</v>
      </c>
      <c r="AX359" s="35">
        <f t="shared" si="267"/>
        <v>0</v>
      </c>
      <c r="AY359" s="35">
        <f t="shared" si="267"/>
        <v>0</v>
      </c>
      <c r="BA359" s="35">
        <f t="shared" si="268"/>
        <v>0</v>
      </c>
      <c r="BB359" s="35">
        <f t="shared" si="268"/>
        <v>0</v>
      </c>
      <c r="BC359" s="35">
        <f t="shared" si="268"/>
        <v>0</v>
      </c>
      <c r="BD359" s="35">
        <f t="shared" si="268"/>
        <v>0</v>
      </c>
      <c r="BE359" s="35">
        <f t="shared" si="268"/>
        <v>0</v>
      </c>
      <c r="BF359" s="35">
        <f t="shared" si="268"/>
        <v>0</v>
      </c>
      <c r="BH359" s="47">
        <f t="shared" si="226"/>
        <v>0</v>
      </c>
      <c r="BI359" s="6"/>
    </row>
    <row r="360" ht="15" spans="1:61">
      <c r="A360" s="45" t="s">
        <v>11178</v>
      </c>
      <c r="B360" s="33">
        <f t="shared" si="239"/>
        <v>0</v>
      </c>
      <c r="C360" s="41" t="s">
        <v>11179</v>
      </c>
      <c r="D360" s="96">
        <f t="shared" si="240"/>
        <v>0</v>
      </c>
      <c r="E360" s="35">
        <f t="shared" si="241"/>
        <v>0</v>
      </c>
      <c r="F360" s="46">
        <f t="shared" si="242"/>
        <v>0</v>
      </c>
      <c r="G360" s="107">
        <f t="shared" si="243"/>
        <v>0</v>
      </c>
      <c r="H360" s="97">
        <f t="shared" ref="H360:H373" si="269">AL360+AN360</f>
        <v>0</v>
      </c>
      <c r="I360" s="97">
        <f t="shared" ref="I360:I373" si="270">AO360+AQ360</f>
        <v>0</v>
      </c>
      <c r="J360" s="97">
        <f t="shared" ref="J360:J373" si="271">AR360+AT360</f>
        <v>0</v>
      </c>
      <c r="K360" s="42">
        <v>0</v>
      </c>
      <c r="L360" s="35">
        <f t="shared" si="260"/>
        <v>0</v>
      </c>
      <c r="M360" s="35">
        <f t="shared" si="260"/>
        <v>0</v>
      </c>
      <c r="N360" s="97">
        <f t="shared" ref="N360:N373" si="272">AU360</f>
        <v>0</v>
      </c>
      <c r="O360" s="35">
        <f t="shared" si="261"/>
        <v>0</v>
      </c>
      <c r="P360" s="35">
        <f t="shared" si="261"/>
        <v>0</v>
      </c>
      <c r="Q360" s="35">
        <f t="shared" si="261"/>
        <v>0</v>
      </c>
      <c r="R360" s="96">
        <f t="shared" si="246"/>
        <v>0</v>
      </c>
      <c r="S360" s="35">
        <f t="shared" si="254"/>
        <v>0</v>
      </c>
      <c r="T360" s="28">
        <f t="shared" si="247"/>
        <v>0</v>
      </c>
      <c r="U360" s="28">
        <f t="shared" si="248"/>
        <v>0</v>
      </c>
      <c r="V360" s="51">
        <v>0</v>
      </c>
      <c r="W360" s="51">
        <v>0</v>
      </c>
      <c r="X360" s="51">
        <v>0</v>
      </c>
      <c r="Y360" s="44">
        <f t="shared" si="225"/>
        <v>0</v>
      </c>
      <c r="Z360" s="35">
        <f t="shared" si="249"/>
        <v>0</v>
      </c>
      <c r="AA360" s="35">
        <f t="shared" si="255"/>
        <v>0</v>
      </c>
      <c r="AB360" s="42">
        <v>0</v>
      </c>
      <c r="AC360" s="35">
        <f t="shared" si="256"/>
        <v>0</v>
      </c>
      <c r="AD360" s="35">
        <f t="shared" si="262"/>
        <v>0</v>
      </c>
      <c r="AE360" s="35">
        <f t="shared" si="262"/>
        <v>0</v>
      </c>
      <c r="AF360" s="35">
        <f t="shared" si="262"/>
        <v>0</v>
      </c>
      <c r="AH360" s="35">
        <f t="shared" si="266"/>
        <v>0</v>
      </c>
      <c r="AI360" s="35">
        <f t="shared" si="266"/>
        <v>0</v>
      </c>
      <c r="AJ360" s="35">
        <f t="shared" si="266"/>
        <v>0</v>
      </c>
      <c r="AK360" s="35">
        <f t="shared" si="266"/>
        <v>0</v>
      </c>
      <c r="AL360" s="35">
        <f t="shared" si="266"/>
        <v>0</v>
      </c>
      <c r="AM360" s="35">
        <f t="shared" si="266"/>
        <v>0</v>
      </c>
      <c r="AN360" s="35">
        <f t="shared" si="266"/>
        <v>0</v>
      </c>
      <c r="AO360" s="35">
        <f t="shared" si="266"/>
        <v>0</v>
      </c>
      <c r="AP360" s="35">
        <f t="shared" si="266"/>
        <v>0</v>
      </c>
      <c r="AQ360" s="35">
        <f t="shared" si="266"/>
        <v>0</v>
      </c>
      <c r="AR360" s="35">
        <f t="shared" si="267"/>
        <v>0</v>
      </c>
      <c r="AS360" s="35">
        <f t="shared" si="267"/>
        <v>0</v>
      </c>
      <c r="AT360" s="35">
        <f t="shared" si="267"/>
        <v>0</v>
      </c>
      <c r="AU360" s="35">
        <f t="shared" si="267"/>
        <v>0</v>
      </c>
      <c r="AV360" s="35">
        <f t="shared" si="267"/>
        <v>0</v>
      </c>
      <c r="AW360" s="35">
        <f t="shared" si="267"/>
        <v>0</v>
      </c>
      <c r="AX360" s="35">
        <f t="shared" si="267"/>
        <v>0</v>
      </c>
      <c r="AY360" s="35">
        <f t="shared" si="267"/>
        <v>0</v>
      </c>
      <c r="BA360" s="35">
        <f t="shared" si="268"/>
        <v>0</v>
      </c>
      <c r="BB360" s="35">
        <f t="shared" si="268"/>
        <v>0</v>
      </c>
      <c r="BC360" s="35">
        <f t="shared" si="268"/>
        <v>0</v>
      </c>
      <c r="BD360" s="35">
        <f t="shared" si="268"/>
        <v>0</v>
      </c>
      <c r="BE360" s="35">
        <f t="shared" si="268"/>
        <v>0</v>
      </c>
      <c r="BF360" s="35">
        <f t="shared" si="268"/>
        <v>0</v>
      </c>
      <c r="BH360" s="47">
        <f t="shared" si="226"/>
        <v>0</v>
      </c>
      <c r="BI360" s="18"/>
    </row>
    <row r="361" ht="15" spans="1:61">
      <c r="A361" s="45" t="s">
        <v>11180</v>
      </c>
      <c r="B361" s="33">
        <f t="shared" si="239"/>
        <v>0</v>
      </c>
      <c r="C361" s="41" t="s">
        <v>11181</v>
      </c>
      <c r="D361" s="96">
        <f t="shared" si="240"/>
        <v>0</v>
      </c>
      <c r="E361" s="35">
        <f t="shared" si="241"/>
        <v>0</v>
      </c>
      <c r="F361" s="46">
        <f t="shared" si="242"/>
        <v>0</v>
      </c>
      <c r="G361" s="107">
        <f t="shared" si="243"/>
        <v>0</v>
      </c>
      <c r="H361" s="97">
        <f t="shared" si="269"/>
        <v>0</v>
      </c>
      <c r="I361" s="97">
        <f t="shared" si="270"/>
        <v>0</v>
      </c>
      <c r="J361" s="97">
        <f t="shared" si="271"/>
        <v>0</v>
      </c>
      <c r="K361" s="42">
        <v>0</v>
      </c>
      <c r="L361" s="35">
        <f t="shared" si="260"/>
        <v>0</v>
      </c>
      <c r="M361" s="35">
        <f t="shared" si="260"/>
        <v>0</v>
      </c>
      <c r="N361" s="97">
        <f t="shared" si="272"/>
        <v>0</v>
      </c>
      <c r="O361" s="35">
        <f t="shared" si="261"/>
        <v>0</v>
      </c>
      <c r="P361" s="35">
        <f t="shared" si="261"/>
        <v>0</v>
      </c>
      <c r="Q361" s="35">
        <f t="shared" si="261"/>
        <v>0</v>
      </c>
      <c r="R361" s="96">
        <f t="shared" si="246"/>
        <v>0</v>
      </c>
      <c r="S361" s="35">
        <f t="shared" si="254"/>
        <v>0</v>
      </c>
      <c r="T361" s="28">
        <f t="shared" si="247"/>
        <v>0</v>
      </c>
      <c r="U361" s="28">
        <f t="shared" si="248"/>
        <v>0</v>
      </c>
      <c r="V361" s="51">
        <v>0</v>
      </c>
      <c r="W361" s="51">
        <v>0</v>
      </c>
      <c r="X361" s="51">
        <v>0</v>
      </c>
      <c r="Y361" s="44">
        <f t="shared" ref="Y361:Y373" si="273">AW361+AY361</f>
        <v>0</v>
      </c>
      <c r="Z361" s="35">
        <f t="shared" si="249"/>
        <v>0</v>
      </c>
      <c r="AA361" s="35">
        <f t="shared" si="255"/>
        <v>0</v>
      </c>
      <c r="AB361" s="42">
        <v>0</v>
      </c>
      <c r="AC361" s="35">
        <f t="shared" si="256"/>
        <v>0</v>
      </c>
      <c r="AD361" s="35">
        <f t="shared" si="262"/>
        <v>0</v>
      </c>
      <c r="AE361" s="35">
        <f t="shared" si="262"/>
        <v>0</v>
      </c>
      <c r="AF361" s="35">
        <f t="shared" si="262"/>
        <v>0</v>
      </c>
      <c r="AH361" s="35">
        <f t="shared" si="266"/>
        <v>0</v>
      </c>
      <c r="AI361" s="35">
        <f t="shared" si="266"/>
        <v>0</v>
      </c>
      <c r="AJ361" s="35">
        <f t="shared" si="266"/>
        <v>0</v>
      </c>
      <c r="AK361" s="35">
        <f t="shared" si="266"/>
        <v>0</v>
      </c>
      <c r="AL361" s="35">
        <f t="shared" si="266"/>
        <v>0</v>
      </c>
      <c r="AM361" s="35">
        <f t="shared" si="266"/>
        <v>0</v>
      </c>
      <c r="AN361" s="35">
        <f t="shared" si="266"/>
        <v>0</v>
      </c>
      <c r="AO361" s="35">
        <f t="shared" si="266"/>
        <v>0</v>
      </c>
      <c r="AP361" s="35">
        <f t="shared" si="266"/>
        <v>0</v>
      </c>
      <c r="AQ361" s="35">
        <f t="shared" si="266"/>
        <v>0</v>
      </c>
      <c r="AR361" s="35">
        <f t="shared" si="267"/>
        <v>0</v>
      </c>
      <c r="AS361" s="35">
        <f t="shared" si="267"/>
        <v>0</v>
      </c>
      <c r="AT361" s="35">
        <f t="shared" si="267"/>
        <v>0</v>
      </c>
      <c r="AU361" s="35">
        <f t="shared" si="267"/>
        <v>0</v>
      </c>
      <c r="AV361" s="35">
        <f t="shared" si="267"/>
        <v>0</v>
      </c>
      <c r="AW361" s="35">
        <f t="shared" si="267"/>
        <v>0</v>
      </c>
      <c r="AX361" s="35">
        <f t="shared" si="267"/>
        <v>0</v>
      </c>
      <c r="AY361" s="35">
        <f t="shared" si="267"/>
        <v>0</v>
      </c>
      <c r="BA361" s="35">
        <f t="shared" si="268"/>
        <v>0</v>
      </c>
      <c r="BB361" s="35">
        <f t="shared" si="268"/>
        <v>0</v>
      </c>
      <c r="BC361" s="35">
        <f t="shared" si="268"/>
        <v>0</v>
      </c>
      <c r="BD361" s="35">
        <f t="shared" si="268"/>
        <v>0</v>
      </c>
      <c r="BE361" s="35">
        <f t="shared" si="268"/>
        <v>0</v>
      </c>
      <c r="BF361" s="35">
        <f t="shared" si="268"/>
        <v>0</v>
      </c>
      <c r="BH361" s="47">
        <f t="shared" ref="BH361:BH373" si="274">+(BD361-AJ361)+(BF361-AV361)+(AX361-BB361)</f>
        <v>0</v>
      </c>
      <c r="BI361" s="18"/>
    </row>
    <row r="362" ht="15" spans="1:61">
      <c r="A362" s="45" t="s">
        <v>11182</v>
      </c>
      <c r="B362" s="33">
        <f t="shared" si="239"/>
        <v>0</v>
      </c>
      <c r="C362" s="41" t="s">
        <v>11183</v>
      </c>
      <c r="D362" s="96">
        <f t="shared" si="240"/>
        <v>0</v>
      </c>
      <c r="E362" s="35">
        <f t="shared" si="241"/>
        <v>0</v>
      </c>
      <c r="F362" s="46">
        <f t="shared" si="242"/>
        <v>0</v>
      </c>
      <c r="G362" s="107">
        <f t="shared" si="243"/>
        <v>0</v>
      </c>
      <c r="H362" s="97">
        <f t="shared" si="269"/>
        <v>0</v>
      </c>
      <c r="I362" s="97">
        <f t="shared" si="270"/>
        <v>0</v>
      </c>
      <c r="J362" s="97">
        <f t="shared" si="271"/>
        <v>0</v>
      </c>
      <c r="K362" s="42">
        <v>0</v>
      </c>
      <c r="L362" s="35">
        <f t="shared" si="260"/>
        <v>0</v>
      </c>
      <c r="M362" s="35">
        <f t="shared" si="260"/>
        <v>0</v>
      </c>
      <c r="N362" s="97">
        <f t="shared" si="272"/>
        <v>0</v>
      </c>
      <c r="O362" s="35">
        <f t="shared" si="261"/>
        <v>0</v>
      </c>
      <c r="P362" s="35">
        <f t="shared" si="261"/>
        <v>0</v>
      </c>
      <c r="Q362" s="35">
        <f t="shared" si="261"/>
        <v>0</v>
      </c>
      <c r="R362" s="96">
        <f t="shared" si="246"/>
        <v>0</v>
      </c>
      <c r="S362" s="35">
        <f t="shared" si="254"/>
        <v>0</v>
      </c>
      <c r="T362" s="28">
        <f t="shared" si="247"/>
        <v>0</v>
      </c>
      <c r="U362" s="28">
        <f t="shared" si="248"/>
        <v>0</v>
      </c>
      <c r="V362" s="51">
        <v>0</v>
      </c>
      <c r="W362" s="51">
        <v>0</v>
      </c>
      <c r="X362" s="51">
        <v>0</v>
      </c>
      <c r="Y362" s="44">
        <f t="shared" si="273"/>
        <v>0</v>
      </c>
      <c r="Z362" s="35">
        <f t="shared" si="249"/>
        <v>0</v>
      </c>
      <c r="AA362" s="35">
        <f t="shared" si="255"/>
        <v>0</v>
      </c>
      <c r="AB362" s="42">
        <v>0</v>
      </c>
      <c r="AC362" s="35">
        <f t="shared" si="256"/>
        <v>0</v>
      </c>
      <c r="AD362" s="35">
        <f t="shared" si="262"/>
        <v>0</v>
      </c>
      <c r="AE362" s="35">
        <f t="shared" si="262"/>
        <v>0</v>
      </c>
      <c r="AF362" s="35">
        <f t="shared" si="262"/>
        <v>0</v>
      </c>
      <c r="AH362" s="35">
        <f t="shared" si="266"/>
        <v>0</v>
      </c>
      <c r="AI362" s="35">
        <f t="shared" si="266"/>
        <v>0</v>
      </c>
      <c r="AJ362" s="35">
        <f t="shared" si="266"/>
        <v>0</v>
      </c>
      <c r="AK362" s="35">
        <f t="shared" si="266"/>
        <v>0</v>
      </c>
      <c r="AL362" s="35">
        <f t="shared" si="266"/>
        <v>0</v>
      </c>
      <c r="AM362" s="35">
        <f t="shared" si="266"/>
        <v>0</v>
      </c>
      <c r="AN362" s="35">
        <f t="shared" si="266"/>
        <v>0</v>
      </c>
      <c r="AO362" s="35">
        <f t="shared" si="266"/>
        <v>0</v>
      </c>
      <c r="AP362" s="35">
        <f t="shared" si="266"/>
        <v>0</v>
      </c>
      <c r="AQ362" s="35">
        <f t="shared" si="266"/>
        <v>0</v>
      </c>
      <c r="AR362" s="35">
        <f t="shared" si="267"/>
        <v>0</v>
      </c>
      <c r="AS362" s="35">
        <f t="shared" si="267"/>
        <v>0</v>
      </c>
      <c r="AT362" s="35">
        <f t="shared" si="267"/>
        <v>0</v>
      </c>
      <c r="AU362" s="35">
        <f t="shared" si="267"/>
        <v>0</v>
      </c>
      <c r="AV362" s="35">
        <f t="shared" si="267"/>
        <v>0</v>
      </c>
      <c r="AW362" s="35">
        <f t="shared" si="267"/>
        <v>0</v>
      </c>
      <c r="AX362" s="35">
        <f t="shared" si="267"/>
        <v>0</v>
      </c>
      <c r="AY362" s="35">
        <f t="shared" si="267"/>
        <v>0</v>
      </c>
      <c r="BA362" s="35">
        <f t="shared" si="268"/>
        <v>0</v>
      </c>
      <c r="BB362" s="35">
        <f t="shared" si="268"/>
        <v>0</v>
      </c>
      <c r="BC362" s="35">
        <f t="shared" si="268"/>
        <v>0</v>
      </c>
      <c r="BD362" s="35">
        <f t="shared" si="268"/>
        <v>0</v>
      </c>
      <c r="BE362" s="35">
        <f t="shared" si="268"/>
        <v>0</v>
      </c>
      <c r="BF362" s="35">
        <f t="shared" si="268"/>
        <v>0</v>
      </c>
      <c r="BH362" s="47">
        <f t="shared" si="274"/>
        <v>0</v>
      </c>
      <c r="BI362" s="6"/>
    </row>
    <row r="363" ht="15" spans="1:61">
      <c r="A363" s="45" t="s">
        <v>11184</v>
      </c>
      <c r="B363" s="33">
        <f t="shared" si="239"/>
        <v>0</v>
      </c>
      <c r="C363" s="41" t="s">
        <v>11185</v>
      </c>
      <c r="D363" s="96">
        <f t="shared" si="240"/>
        <v>0</v>
      </c>
      <c r="E363" s="35">
        <f t="shared" si="241"/>
        <v>0</v>
      </c>
      <c r="F363" s="46">
        <f t="shared" si="242"/>
        <v>0</v>
      </c>
      <c r="G363" s="107">
        <f t="shared" si="243"/>
        <v>0</v>
      </c>
      <c r="H363" s="97">
        <f t="shared" si="269"/>
        <v>0</v>
      </c>
      <c r="I363" s="97">
        <f t="shared" si="270"/>
        <v>0</v>
      </c>
      <c r="J363" s="97">
        <f t="shared" si="271"/>
        <v>0</v>
      </c>
      <c r="K363" s="38">
        <v>0</v>
      </c>
      <c r="L363" s="35">
        <f t="shared" si="260"/>
        <v>0</v>
      </c>
      <c r="M363" s="35">
        <f t="shared" si="260"/>
        <v>0</v>
      </c>
      <c r="N363" s="97">
        <f t="shared" si="272"/>
        <v>0</v>
      </c>
      <c r="O363" s="35">
        <f t="shared" si="261"/>
        <v>0</v>
      </c>
      <c r="P363" s="35">
        <f t="shared" si="261"/>
        <v>0</v>
      </c>
      <c r="Q363" s="35">
        <f t="shared" si="261"/>
        <v>0</v>
      </c>
      <c r="R363" s="96">
        <f t="shared" si="246"/>
        <v>0</v>
      </c>
      <c r="S363" s="35">
        <f t="shared" si="254"/>
        <v>0</v>
      </c>
      <c r="T363" s="28">
        <f t="shared" si="247"/>
        <v>0</v>
      </c>
      <c r="U363" s="28">
        <f t="shared" si="248"/>
        <v>0</v>
      </c>
      <c r="V363" s="51">
        <v>0</v>
      </c>
      <c r="W363" s="51">
        <v>0</v>
      </c>
      <c r="X363" s="51">
        <v>0</v>
      </c>
      <c r="Y363" s="44">
        <f t="shared" si="273"/>
        <v>0</v>
      </c>
      <c r="Z363" s="35">
        <f t="shared" si="249"/>
        <v>0</v>
      </c>
      <c r="AA363" s="35">
        <f t="shared" si="255"/>
        <v>0</v>
      </c>
      <c r="AB363" s="42">
        <v>0</v>
      </c>
      <c r="AC363" s="35">
        <f t="shared" si="256"/>
        <v>0</v>
      </c>
      <c r="AD363" s="35">
        <f t="shared" si="262"/>
        <v>0</v>
      </c>
      <c r="AE363" s="35">
        <f t="shared" si="262"/>
        <v>0</v>
      </c>
      <c r="AF363" s="35">
        <f t="shared" si="262"/>
        <v>0</v>
      </c>
      <c r="AH363" s="35">
        <f t="shared" si="266"/>
        <v>0</v>
      </c>
      <c r="AI363" s="35">
        <f t="shared" si="266"/>
        <v>0</v>
      </c>
      <c r="AJ363" s="35">
        <f t="shared" si="266"/>
        <v>0</v>
      </c>
      <c r="AK363" s="35">
        <f t="shared" si="266"/>
        <v>0</v>
      </c>
      <c r="AL363" s="35">
        <f t="shared" si="266"/>
        <v>0</v>
      </c>
      <c r="AM363" s="35">
        <f t="shared" si="266"/>
        <v>0</v>
      </c>
      <c r="AN363" s="35">
        <f t="shared" si="266"/>
        <v>0</v>
      </c>
      <c r="AO363" s="35">
        <f t="shared" si="266"/>
        <v>0</v>
      </c>
      <c r="AP363" s="35">
        <f t="shared" si="266"/>
        <v>0</v>
      </c>
      <c r="AQ363" s="35">
        <f t="shared" si="266"/>
        <v>0</v>
      </c>
      <c r="AR363" s="35">
        <f t="shared" si="267"/>
        <v>0</v>
      </c>
      <c r="AS363" s="35">
        <f t="shared" si="267"/>
        <v>0</v>
      </c>
      <c r="AT363" s="35">
        <f t="shared" si="267"/>
        <v>0</v>
      </c>
      <c r="AU363" s="35">
        <f t="shared" si="267"/>
        <v>0</v>
      </c>
      <c r="AV363" s="35">
        <f t="shared" si="267"/>
        <v>0</v>
      </c>
      <c r="AW363" s="35">
        <f t="shared" si="267"/>
        <v>0</v>
      </c>
      <c r="AX363" s="35">
        <f t="shared" si="267"/>
        <v>0</v>
      </c>
      <c r="AY363" s="35">
        <f t="shared" si="267"/>
        <v>0</v>
      </c>
      <c r="BA363" s="35">
        <f t="shared" si="268"/>
        <v>0</v>
      </c>
      <c r="BB363" s="35">
        <f t="shared" si="268"/>
        <v>0</v>
      </c>
      <c r="BC363" s="35">
        <f t="shared" si="268"/>
        <v>0</v>
      </c>
      <c r="BD363" s="35">
        <f t="shared" si="268"/>
        <v>0</v>
      </c>
      <c r="BE363" s="35">
        <f t="shared" si="268"/>
        <v>0</v>
      </c>
      <c r="BF363" s="35">
        <f t="shared" si="268"/>
        <v>0</v>
      </c>
      <c r="BH363" s="47">
        <f t="shared" si="274"/>
        <v>0</v>
      </c>
      <c r="BI363" s="6"/>
    </row>
    <row r="364" ht="15" spans="1:61">
      <c r="A364" s="45" t="s">
        <v>11186</v>
      </c>
      <c r="B364" s="33">
        <f t="shared" si="239"/>
        <v>0</v>
      </c>
      <c r="C364" s="41" t="s">
        <v>11187</v>
      </c>
      <c r="D364" s="96">
        <f t="shared" si="240"/>
        <v>0</v>
      </c>
      <c r="E364" s="35">
        <f t="shared" si="241"/>
        <v>0</v>
      </c>
      <c r="F364" s="46">
        <f t="shared" si="242"/>
        <v>0</v>
      </c>
      <c r="G364" s="107">
        <f t="shared" si="243"/>
        <v>0</v>
      </c>
      <c r="H364" s="97">
        <f t="shared" si="269"/>
        <v>0</v>
      </c>
      <c r="I364" s="97">
        <f t="shared" si="270"/>
        <v>0</v>
      </c>
      <c r="J364" s="97">
        <f t="shared" si="271"/>
        <v>0</v>
      </c>
      <c r="K364" s="42">
        <v>0</v>
      </c>
      <c r="L364" s="35">
        <f t="shared" si="260"/>
        <v>0</v>
      </c>
      <c r="M364" s="35">
        <f t="shared" si="260"/>
        <v>0</v>
      </c>
      <c r="N364" s="97">
        <f t="shared" si="272"/>
        <v>0</v>
      </c>
      <c r="O364" s="35">
        <f t="shared" si="261"/>
        <v>0</v>
      </c>
      <c r="P364" s="35">
        <f t="shared" si="261"/>
        <v>0</v>
      </c>
      <c r="Q364" s="35">
        <f t="shared" si="261"/>
        <v>0</v>
      </c>
      <c r="R364" s="96">
        <f t="shared" si="246"/>
        <v>0</v>
      </c>
      <c r="S364" s="35">
        <f t="shared" si="254"/>
        <v>0</v>
      </c>
      <c r="T364" s="28">
        <f t="shared" si="247"/>
        <v>0</v>
      </c>
      <c r="U364" s="28">
        <f t="shared" si="248"/>
        <v>0</v>
      </c>
      <c r="V364" s="51">
        <v>0</v>
      </c>
      <c r="W364" s="51">
        <v>0</v>
      </c>
      <c r="X364" s="51">
        <v>0</v>
      </c>
      <c r="Y364" s="44">
        <f t="shared" si="273"/>
        <v>0</v>
      </c>
      <c r="Z364" s="35">
        <f t="shared" si="249"/>
        <v>0</v>
      </c>
      <c r="AA364" s="35">
        <f t="shared" si="255"/>
        <v>0</v>
      </c>
      <c r="AB364" s="42">
        <v>0</v>
      </c>
      <c r="AC364" s="35">
        <f t="shared" si="256"/>
        <v>0</v>
      </c>
      <c r="AD364" s="35">
        <f t="shared" si="262"/>
        <v>0</v>
      </c>
      <c r="AE364" s="35">
        <f t="shared" si="262"/>
        <v>0</v>
      </c>
      <c r="AF364" s="35">
        <f t="shared" si="262"/>
        <v>0</v>
      </c>
      <c r="AH364" s="35">
        <f t="shared" si="266"/>
        <v>0</v>
      </c>
      <c r="AI364" s="35">
        <f t="shared" si="266"/>
        <v>0</v>
      </c>
      <c r="AJ364" s="35">
        <f t="shared" si="266"/>
        <v>0</v>
      </c>
      <c r="AK364" s="35">
        <f t="shared" si="266"/>
        <v>0</v>
      </c>
      <c r="AL364" s="35">
        <f t="shared" si="266"/>
        <v>0</v>
      </c>
      <c r="AM364" s="35">
        <f t="shared" si="266"/>
        <v>0</v>
      </c>
      <c r="AN364" s="35">
        <f t="shared" si="266"/>
        <v>0</v>
      </c>
      <c r="AO364" s="35">
        <f t="shared" si="266"/>
        <v>0</v>
      </c>
      <c r="AP364" s="35">
        <f t="shared" si="266"/>
        <v>0</v>
      </c>
      <c r="AQ364" s="35">
        <f t="shared" si="266"/>
        <v>0</v>
      </c>
      <c r="AR364" s="35">
        <f t="shared" si="267"/>
        <v>0</v>
      </c>
      <c r="AS364" s="35">
        <f t="shared" si="267"/>
        <v>0</v>
      </c>
      <c r="AT364" s="35">
        <f t="shared" si="267"/>
        <v>0</v>
      </c>
      <c r="AU364" s="35">
        <f t="shared" si="267"/>
        <v>0</v>
      </c>
      <c r="AV364" s="35">
        <f t="shared" si="267"/>
        <v>0</v>
      </c>
      <c r="AW364" s="35">
        <f t="shared" si="267"/>
        <v>0</v>
      </c>
      <c r="AX364" s="35">
        <f t="shared" si="267"/>
        <v>0</v>
      </c>
      <c r="AY364" s="35">
        <f t="shared" si="267"/>
        <v>0</v>
      </c>
      <c r="BA364" s="35">
        <f t="shared" si="268"/>
        <v>0</v>
      </c>
      <c r="BB364" s="35">
        <f t="shared" si="268"/>
        <v>0</v>
      </c>
      <c r="BC364" s="35">
        <f t="shared" si="268"/>
        <v>0</v>
      </c>
      <c r="BD364" s="35">
        <f t="shared" si="268"/>
        <v>0</v>
      </c>
      <c r="BE364" s="35">
        <f t="shared" si="268"/>
        <v>0</v>
      </c>
      <c r="BF364" s="35">
        <f t="shared" si="268"/>
        <v>0</v>
      </c>
      <c r="BH364" s="47">
        <f t="shared" si="274"/>
        <v>0</v>
      </c>
      <c r="BI364" s="18"/>
    </row>
    <row r="365" ht="15" spans="1:61">
      <c r="A365" s="45" t="s">
        <v>11188</v>
      </c>
      <c r="B365" s="33">
        <f t="shared" si="239"/>
        <v>0</v>
      </c>
      <c r="C365" s="41" t="s">
        <v>11189</v>
      </c>
      <c r="D365" s="96">
        <f t="shared" si="240"/>
        <v>0</v>
      </c>
      <c r="E365" s="35">
        <f t="shared" si="241"/>
        <v>0</v>
      </c>
      <c r="F365" s="46">
        <f t="shared" si="242"/>
        <v>0</v>
      </c>
      <c r="G365" s="107">
        <f t="shared" si="243"/>
        <v>0</v>
      </c>
      <c r="H365" s="97">
        <f t="shared" si="269"/>
        <v>0</v>
      </c>
      <c r="I365" s="97">
        <f t="shared" si="270"/>
        <v>0</v>
      </c>
      <c r="J365" s="97">
        <f t="shared" si="271"/>
        <v>0</v>
      </c>
      <c r="K365" s="42">
        <v>0</v>
      </c>
      <c r="L365" s="35">
        <f t="shared" si="260"/>
        <v>0</v>
      </c>
      <c r="M365" s="35">
        <f t="shared" si="260"/>
        <v>0</v>
      </c>
      <c r="N365" s="97">
        <f t="shared" si="272"/>
        <v>0</v>
      </c>
      <c r="O365" s="35">
        <f t="shared" si="261"/>
        <v>0</v>
      </c>
      <c r="P365" s="35">
        <f t="shared" si="261"/>
        <v>0</v>
      </c>
      <c r="Q365" s="35">
        <f t="shared" si="261"/>
        <v>0</v>
      </c>
      <c r="R365" s="96">
        <f t="shared" si="246"/>
        <v>0</v>
      </c>
      <c r="S365" s="35">
        <f t="shared" si="254"/>
        <v>0</v>
      </c>
      <c r="T365" s="28">
        <f t="shared" si="247"/>
        <v>0</v>
      </c>
      <c r="U365" s="28">
        <f t="shared" si="248"/>
        <v>0</v>
      </c>
      <c r="V365" s="51">
        <v>0</v>
      </c>
      <c r="W365" s="51">
        <v>0</v>
      </c>
      <c r="X365" s="51">
        <v>0</v>
      </c>
      <c r="Y365" s="44">
        <f t="shared" si="273"/>
        <v>0</v>
      </c>
      <c r="Z365" s="35">
        <f t="shared" si="249"/>
        <v>0</v>
      </c>
      <c r="AA365" s="35">
        <f t="shared" si="255"/>
        <v>0</v>
      </c>
      <c r="AB365" s="42">
        <v>0</v>
      </c>
      <c r="AC365" s="35">
        <f t="shared" si="256"/>
        <v>0</v>
      </c>
      <c r="AD365" s="35">
        <f t="shared" si="262"/>
        <v>0</v>
      </c>
      <c r="AE365" s="35">
        <f t="shared" si="262"/>
        <v>0</v>
      </c>
      <c r="AF365" s="35">
        <f t="shared" si="262"/>
        <v>0</v>
      </c>
      <c r="AH365" s="35">
        <f t="shared" si="266"/>
        <v>0</v>
      </c>
      <c r="AI365" s="35">
        <f t="shared" si="266"/>
        <v>0</v>
      </c>
      <c r="AJ365" s="35">
        <f t="shared" si="266"/>
        <v>0</v>
      </c>
      <c r="AK365" s="35">
        <f t="shared" si="266"/>
        <v>0</v>
      </c>
      <c r="AL365" s="35">
        <f t="shared" si="266"/>
        <v>0</v>
      </c>
      <c r="AM365" s="35">
        <f t="shared" si="266"/>
        <v>0</v>
      </c>
      <c r="AN365" s="35">
        <f t="shared" si="266"/>
        <v>0</v>
      </c>
      <c r="AO365" s="35">
        <f t="shared" si="266"/>
        <v>0</v>
      </c>
      <c r="AP365" s="35">
        <f t="shared" si="266"/>
        <v>0</v>
      </c>
      <c r="AQ365" s="35">
        <f t="shared" si="266"/>
        <v>0</v>
      </c>
      <c r="AR365" s="35">
        <f t="shared" si="267"/>
        <v>0</v>
      </c>
      <c r="AS365" s="35">
        <f t="shared" si="267"/>
        <v>0</v>
      </c>
      <c r="AT365" s="35">
        <f t="shared" si="267"/>
        <v>0</v>
      </c>
      <c r="AU365" s="35">
        <f t="shared" si="267"/>
        <v>0</v>
      </c>
      <c r="AV365" s="35">
        <f t="shared" si="267"/>
        <v>0</v>
      </c>
      <c r="AW365" s="35">
        <f t="shared" si="267"/>
        <v>0</v>
      </c>
      <c r="AX365" s="35">
        <f t="shared" si="267"/>
        <v>0</v>
      </c>
      <c r="AY365" s="35">
        <f t="shared" si="267"/>
        <v>0</v>
      </c>
      <c r="BA365" s="35">
        <f t="shared" si="268"/>
        <v>0</v>
      </c>
      <c r="BB365" s="35">
        <f t="shared" si="268"/>
        <v>0</v>
      </c>
      <c r="BC365" s="35">
        <f t="shared" si="268"/>
        <v>0</v>
      </c>
      <c r="BD365" s="35">
        <f t="shared" si="268"/>
        <v>0</v>
      </c>
      <c r="BE365" s="35">
        <f t="shared" si="268"/>
        <v>0</v>
      </c>
      <c r="BF365" s="35">
        <f t="shared" si="268"/>
        <v>0</v>
      </c>
      <c r="BH365" s="47">
        <f t="shared" si="274"/>
        <v>0</v>
      </c>
      <c r="BI365" s="18"/>
    </row>
    <row r="366" ht="15" spans="1:61">
      <c r="A366" s="45" t="s">
        <v>11190</v>
      </c>
      <c r="B366" s="33">
        <f t="shared" si="239"/>
        <v>0</v>
      </c>
      <c r="C366" s="41" t="s">
        <v>11191</v>
      </c>
      <c r="D366" s="96">
        <f t="shared" si="240"/>
        <v>0</v>
      </c>
      <c r="E366" s="35">
        <f t="shared" si="241"/>
        <v>0</v>
      </c>
      <c r="F366" s="46">
        <f t="shared" si="242"/>
        <v>0</v>
      </c>
      <c r="G366" s="107">
        <f t="shared" si="243"/>
        <v>0</v>
      </c>
      <c r="H366" s="97">
        <f t="shared" si="269"/>
        <v>0</v>
      </c>
      <c r="I366" s="97">
        <f t="shared" si="270"/>
        <v>0</v>
      </c>
      <c r="J366" s="97">
        <f t="shared" si="271"/>
        <v>0</v>
      </c>
      <c r="K366" s="42">
        <v>0</v>
      </c>
      <c r="L366" s="35">
        <f t="shared" si="260"/>
        <v>0</v>
      </c>
      <c r="M366" s="35">
        <f t="shared" si="260"/>
        <v>0</v>
      </c>
      <c r="N366" s="97">
        <f t="shared" si="272"/>
        <v>0</v>
      </c>
      <c r="O366" s="35">
        <f t="shared" si="261"/>
        <v>0</v>
      </c>
      <c r="P366" s="35">
        <f t="shared" si="261"/>
        <v>0</v>
      </c>
      <c r="Q366" s="35">
        <f t="shared" si="261"/>
        <v>0</v>
      </c>
      <c r="R366" s="96">
        <f t="shared" si="246"/>
        <v>0</v>
      </c>
      <c r="S366" s="35">
        <f t="shared" si="254"/>
        <v>0</v>
      </c>
      <c r="T366" s="28">
        <f t="shared" si="247"/>
        <v>0</v>
      </c>
      <c r="U366" s="28">
        <f t="shared" si="248"/>
        <v>0</v>
      </c>
      <c r="V366" s="51">
        <v>0</v>
      </c>
      <c r="W366" s="51">
        <v>0</v>
      </c>
      <c r="X366" s="51">
        <v>0</v>
      </c>
      <c r="Y366" s="44">
        <f t="shared" si="273"/>
        <v>0</v>
      </c>
      <c r="Z366" s="35">
        <f t="shared" si="249"/>
        <v>0</v>
      </c>
      <c r="AA366" s="35">
        <f t="shared" si="255"/>
        <v>0</v>
      </c>
      <c r="AB366" s="42">
        <v>0</v>
      </c>
      <c r="AC366" s="35">
        <f t="shared" si="256"/>
        <v>0</v>
      </c>
      <c r="AD366" s="35">
        <f t="shared" si="262"/>
        <v>0</v>
      </c>
      <c r="AE366" s="35">
        <f t="shared" si="262"/>
        <v>0</v>
      </c>
      <c r="AF366" s="35">
        <f t="shared" si="262"/>
        <v>0</v>
      </c>
      <c r="AH366" s="35">
        <f t="shared" si="266"/>
        <v>0</v>
      </c>
      <c r="AI366" s="35">
        <f t="shared" si="266"/>
        <v>0</v>
      </c>
      <c r="AJ366" s="35">
        <f t="shared" si="266"/>
        <v>0</v>
      </c>
      <c r="AK366" s="35">
        <f t="shared" si="266"/>
        <v>0</v>
      </c>
      <c r="AL366" s="35">
        <f t="shared" si="266"/>
        <v>0</v>
      </c>
      <c r="AM366" s="35">
        <f t="shared" si="266"/>
        <v>0</v>
      </c>
      <c r="AN366" s="35">
        <f t="shared" si="266"/>
        <v>0</v>
      </c>
      <c r="AO366" s="35">
        <f t="shared" si="266"/>
        <v>0</v>
      </c>
      <c r="AP366" s="35">
        <f t="shared" si="266"/>
        <v>0</v>
      </c>
      <c r="AQ366" s="35">
        <f t="shared" si="266"/>
        <v>0</v>
      </c>
      <c r="AR366" s="35">
        <f t="shared" si="267"/>
        <v>0</v>
      </c>
      <c r="AS366" s="35">
        <f t="shared" si="267"/>
        <v>0</v>
      </c>
      <c r="AT366" s="35">
        <f t="shared" si="267"/>
        <v>0</v>
      </c>
      <c r="AU366" s="35">
        <f t="shared" si="267"/>
        <v>0</v>
      </c>
      <c r="AV366" s="35">
        <f t="shared" si="267"/>
        <v>0</v>
      </c>
      <c r="AW366" s="35">
        <f t="shared" si="267"/>
        <v>0</v>
      </c>
      <c r="AX366" s="35">
        <f t="shared" si="267"/>
        <v>0</v>
      </c>
      <c r="AY366" s="35">
        <f t="shared" si="267"/>
        <v>0</v>
      </c>
      <c r="BA366" s="35">
        <f t="shared" si="268"/>
        <v>0</v>
      </c>
      <c r="BB366" s="35">
        <f t="shared" si="268"/>
        <v>0</v>
      </c>
      <c r="BC366" s="35">
        <f t="shared" si="268"/>
        <v>0</v>
      </c>
      <c r="BD366" s="35">
        <f t="shared" si="268"/>
        <v>0</v>
      </c>
      <c r="BE366" s="35">
        <f t="shared" si="268"/>
        <v>0</v>
      </c>
      <c r="BF366" s="35">
        <f t="shared" si="268"/>
        <v>0</v>
      </c>
      <c r="BH366" s="47">
        <f t="shared" si="274"/>
        <v>0</v>
      </c>
      <c r="BI366" s="6"/>
    </row>
    <row r="367" ht="15" spans="1:61">
      <c r="A367" s="45" t="s">
        <v>11192</v>
      </c>
      <c r="B367" s="33">
        <f t="shared" si="239"/>
        <v>0</v>
      </c>
      <c r="C367" s="41" t="s">
        <v>11193</v>
      </c>
      <c r="D367" s="96">
        <f t="shared" si="240"/>
        <v>0</v>
      </c>
      <c r="E367" s="35">
        <f t="shared" si="241"/>
        <v>0</v>
      </c>
      <c r="F367" s="46">
        <f t="shared" si="242"/>
        <v>0</v>
      </c>
      <c r="G367" s="107">
        <f t="shared" si="243"/>
        <v>0</v>
      </c>
      <c r="H367" s="97">
        <f t="shared" si="269"/>
        <v>0</v>
      </c>
      <c r="I367" s="97">
        <f t="shared" si="270"/>
        <v>0</v>
      </c>
      <c r="J367" s="97">
        <f t="shared" si="271"/>
        <v>0</v>
      </c>
      <c r="K367" s="42">
        <v>0</v>
      </c>
      <c r="L367" s="35">
        <f t="shared" si="260"/>
        <v>0</v>
      </c>
      <c r="M367" s="35">
        <f t="shared" si="260"/>
        <v>0</v>
      </c>
      <c r="N367" s="97">
        <f t="shared" si="272"/>
        <v>0</v>
      </c>
      <c r="O367" s="35">
        <f t="shared" si="261"/>
        <v>0</v>
      </c>
      <c r="P367" s="35">
        <f t="shared" si="261"/>
        <v>0</v>
      </c>
      <c r="Q367" s="35">
        <f t="shared" si="261"/>
        <v>0</v>
      </c>
      <c r="R367" s="96">
        <f t="shared" si="246"/>
        <v>0</v>
      </c>
      <c r="S367" s="35">
        <f t="shared" si="254"/>
        <v>0</v>
      </c>
      <c r="T367" s="28">
        <f t="shared" si="247"/>
        <v>0</v>
      </c>
      <c r="U367" s="28">
        <f t="shared" si="248"/>
        <v>0</v>
      </c>
      <c r="V367" s="51">
        <v>0</v>
      </c>
      <c r="W367" s="51">
        <v>0</v>
      </c>
      <c r="X367" s="51">
        <v>0</v>
      </c>
      <c r="Y367" s="44">
        <f t="shared" si="273"/>
        <v>0</v>
      </c>
      <c r="Z367" s="35">
        <f t="shared" si="249"/>
        <v>0</v>
      </c>
      <c r="AA367" s="35">
        <f t="shared" si="255"/>
        <v>0</v>
      </c>
      <c r="AB367" s="42">
        <v>0</v>
      </c>
      <c r="AC367" s="35">
        <f t="shared" si="256"/>
        <v>0</v>
      </c>
      <c r="AD367" s="35">
        <f t="shared" si="262"/>
        <v>0</v>
      </c>
      <c r="AE367" s="35">
        <f t="shared" si="262"/>
        <v>0</v>
      </c>
      <c r="AF367" s="35">
        <f t="shared" si="262"/>
        <v>0</v>
      </c>
      <c r="AH367" s="35">
        <f t="shared" si="266"/>
        <v>0</v>
      </c>
      <c r="AI367" s="35">
        <f t="shared" si="266"/>
        <v>0</v>
      </c>
      <c r="AJ367" s="35">
        <f t="shared" si="266"/>
        <v>0</v>
      </c>
      <c r="AK367" s="35">
        <f t="shared" si="266"/>
        <v>0</v>
      </c>
      <c r="AL367" s="35">
        <f t="shared" si="266"/>
        <v>0</v>
      </c>
      <c r="AM367" s="35">
        <f t="shared" si="266"/>
        <v>0</v>
      </c>
      <c r="AN367" s="35">
        <f t="shared" si="266"/>
        <v>0</v>
      </c>
      <c r="AO367" s="35">
        <f t="shared" si="266"/>
        <v>0</v>
      </c>
      <c r="AP367" s="35">
        <f t="shared" si="266"/>
        <v>0</v>
      </c>
      <c r="AQ367" s="35">
        <f t="shared" si="266"/>
        <v>0</v>
      </c>
      <c r="AR367" s="35">
        <f t="shared" si="267"/>
        <v>0</v>
      </c>
      <c r="AS367" s="35">
        <f t="shared" si="267"/>
        <v>0</v>
      </c>
      <c r="AT367" s="35">
        <f t="shared" si="267"/>
        <v>0</v>
      </c>
      <c r="AU367" s="35">
        <f t="shared" si="267"/>
        <v>0</v>
      </c>
      <c r="AV367" s="35">
        <f t="shared" si="267"/>
        <v>0</v>
      </c>
      <c r="AW367" s="35">
        <f t="shared" si="267"/>
        <v>0</v>
      </c>
      <c r="AX367" s="35">
        <f t="shared" si="267"/>
        <v>0</v>
      </c>
      <c r="AY367" s="35">
        <f t="shared" si="267"/>
        <v>0</v>
      </c>
      <c r="BA367" s="35">
        <f t="shared" si="268"/>
        <v>0</v>
      </c>
      <c r="BB367" s="35">
        <f t="shared" si="268"/>
        <v>0</v>
      </c>
      <c r="BC367" s="35">
        <f t="shared" si="268"/>
        <v>0</v>
      </c>
      <c r="BD367" s="35">
        <f t="shared" si="268"/>
        <v>0</v>
      </c>
      <c r="BE367" s="35">
        <f t="shared" si="268"/>
        <v>0</v>
      </c>
      <c r="BF367" s="35">
        <f t="shared" si="268"/>
        <v>0</v>
      </c>
      <c r="BH367" s="47">
        <f t="shared" si="274"/>
        <v>0</v>
      </c>
      <c r="BI367" s="6"/>
    </row>
    <row r="368" ht="15" spans="1:61">
      <c r="A368" s="45" t="s">
        <v>11194</v>
      </c>
      <c r="B368" s="33">
        <f t="shared" si="239"/>
        <v>0</v>
      </c>
      <c r="C368" s="41" t="s">
        <v>11195</v>
      </c>
      <c r="D368" s="96">
        <f t="shared" si="240"/>
        <v>0</v>
      </c>
      <c r="E368" s="35">
        <f t="shared" si="241"/>
        <v>0</v>
      </c>
      <c r="F368" s="46">
        <f t="shared" si="242"/>
        <v>0</v>
      </c>
      <c r="G368" s="107">
        <f t="shared" si="243"/>
        <v>0</v>
      </c>
      <c r="H368" s="97">
        <f t="shared" si="269"/>
        <v>0</v>
      </c>
      <c r="I368" s="97">
        <f t="shared" si="270"/>
        <v>0</v>
      </c>
      <c r="J368" s="97">
        <f t="shared" si="271"/>
        <v>0</v>
      </c>
      <c r="K368" s="42">
        <v>0</v>
      </c>
      <c r="L368" s="35">
        <f t="shared" ref="L368:M373" si="275">SUMPRODUCT(L$374:L$599*(LEFT($A$374:$A$599,LEN($A368))=$A368))</f>
        <v>0</v>
      </c>
      <c r="M368" s="35">
        <f t="shared" si="275"/>
        <v>0</v>
      </c>
      <c r="N368" s="97">
        <f t="shared" si="272"/>
        <v>0</v>
      </c>
      <c r="O368" s="35">
        <f t="shared" ref="O368:Q373" si="276">SUMPRODUCT(O$374:O$599*(LEFT($A$374:$A$599,LEN($A368))=$A368))</f>
        <v>0</v>
      </c>
      <c r="P368" s="35">
        <f t="shared" si="276"/>
        <v>0</v>
      </c>
      <c r="Q368" s="35">
        <f t="shared" si="276"/>
        <v>0</v>
      </c>
      <c r="R368" s="96">
        <f t="shared" si="246"/>
        <v>0</v>
      </c>
      <c r="S368" s="35">
        <f t="shared" si="254"/>
        <v>0</v>
      </c>
      <c r="T368" s="28">
        <f t="shared" si="247"/>
        <v>0</v>
      </c>
      <c r="U368" s="28">
        <f t="shared" si="248"/>
        <v>0</v>
      </c>
      <c r="V368" s="51">
        <v>0</v>
      </c>
      <c r="W368" s="51">
        <v>0</v>
      </c>
      <c r="X368" s="51">
        <v>0</v>
      </c>
      <c r="Y368" s="44">
        <f t="shared" si="273"/>
        <v>0</v>
      </c>
      <c r="Z368" s="35">
        <f t="shared" si="249"/>
        <v>0</v>
      </c>
      <c r="AA368" s="35">
        <f t="shared" si="255"/>
        <v>0</v>
      </c>
      <c r="AB368" s="42">
        <v>0</v>
      </c>
      <c r="AC368" s="35">
        <f t="shared" si="256"/>
        <v>0</v>
      </c>
      <c r="AD368" s="35">
        <f t="shared" ref="AD368:AF373" si="277">SUMPRODUCT(AD$374:AD$599*(LEFT($A$374:$A$599,LEN($A368))=$A368))</f>
        <v>0</v>
      </c>
      <c r="AE368" s="35">
        <f t="shared" si="277"/>
        <v>0</v>
      </c>
      <c r="AF368" s="35">
        <f t="shared" si="277"/>
        <v>0</v>
      </c>
      <c r="AH368" s="35">
        <f t="shared" ref="AH368:AQ373" si="278">SUMPRODUCT(AH$374:AH$599*(LEFT($A$374:$A$599,LEN($A368))=$A368))</f>
        <v>0</v>
      </c>
      <c r="AI368" s="35">
        <f t="shared" si="278"/>
        <v>0</v>
      </c>
      <c r="AJ368" s="35">
        <f t="shared" si="278"/>
        <v>0</v>
      </c>
      <c r="AK368" s="35">
        <f t="shared" si="278"/>
        <v>0</v>
      </c>
      <c r="AL368" s="35">
        <f t="shared" si="278"/>
        <v>0</v>
      </c>
      <c r="AM368" s="35">
        <f t="shared" si="278"/>
        <v>0</v>
      </c>
      <c r="AN368" s="35">
        <f t="shared" si="278"/>
        <v>0</v>
      </c>
      <c r="AO368" s="35">
        <f t="shared" si="278"/>
        <v>0</v>
      </c>
      <c r="AP368" s="35">
        <f t="shared" si="278"/>
        <v>0</v>
      </c>
      <c r="AQ368" s="35">
        <f t="shared" si="278"/>
        <v>0</v>
      </c>
      <c r="AR368" s="35">
        <f t="shared" ref="AR368:AY373" si="279">SUMPRODUCT(AR$374:AR$599*(LEFT($A$374:$A$599,LEN($A368))=$A368))</f>
        <v>0</v>
      </c>
      <c r="AS368" s="35">
        <f t="shared" si="279"/>
        <v>0</v>
      </c>
      <c r="AT368" s="35">
        <f t="shared" si="279"/>
        <v>0</v>
      </c>
      <c r="AU368" s="35">
        <f t="shared" si="279"/>
        <v>0</v>
      </c>
      <c r="AV368" s="35">
        <f t="shared" si="279"/>
        <v>0</v>
      </c>
      <c r="AW368" s="35">
        <f t="shared" si="279"/>
        <v>0</v>
      </c>
      <c r="AX368" s="35">
        <f t="shared" si="279"/>
        <v>0</v>
      </c>
      <c r="AY368" s="35">
        <f t="shared" si="279"/>
        <v>0</v>
      </c>
      <c r="BA368" s="35">
        <f t="shared" ref="BA368:BF373" si="280">SUMPRODUCT(BA$374:BA$599*(LEFT($A$374:$A$599,LEN($A368))=$A368))</f>
        <v>0</v>
      </c>
      <c r="BB368" s="35">
        <f t="shared" si="280"/>
        <v>0</v>
      </c>
      <c r="BC368" s="35">
        <f t="shared" si="280"/>
        <v>0</v>
      </c>
      <c r="BD368" s="35">
        <f t="shared" si="280"/>
        <v>0</v>
      </c>
      <c r="BE368" s="35">
        <f t="shared" si="280"/>
        <v>0</v>
      </c>
      <c r="BF368" s="35">
        <f t="shared" si="280"/>
        <v>0</v>
      </c>
      <c r="BH368" s="47">
        <f t="shared" si="274"/>
        <v>0</v>
      </c>
      <c r="BI368" s="18"/>
    </row>
    <row r="369" ht="15" spans="1:61">
      <c r="A369" s="45" t="s">
        <v>11196</v>
      </c>
      <c r="B369" s="33">
        <f t="shared" si="239"/>
        <v>0</v>
      </c>
      <c r="C369" s="41" t="s">
        <v>11197</v>
      </c>
      <c r="D369" s="96">
        <f t="shared" si="240"/>
        <v>0</v>
      </c>
      <c r="E369" s="35">
        <f t="shared" si="241"/>
        <v>0</v>
      </c>
      <c r="F369" s="46">
        <f t="shared" si="242"/>
        <v>0</v>
      </c>
      <c r="G369" s="107">
        <f t="shared" si="243"/>
        <v>0</v>
      </c>
      <c r="H369" s="97">
        <f t="shared" si="269"/>
        <v>0</v>
      </c>
      <c r="I369" s="97">
        <f t="shared" si="270"/>
        <v>0</v>
      </c>
      <c r="J369" s="97">
        <f t="shared" si="271"/>
        <v>0</v>
      </c>
      <c r="K369" s="42">
        <v>0</v>
      </c>
      <c r="L369" s="35">
        <f t="shared" si="275"/>
        <v>0</v>
      </c>
      <c r="M369" s="35">
        <f t="shared" si="275"/>
        <v>0</v>
      </c>
      <c r="N369" s="97">
        <f t="shared" si="272"/>
        <v>0</v>
      </c>
      <c r="O369" s="35">
        <f t="shared" si="276"/>
        <v>0</v>
      </c>
      <c r="P369" s="35">
        <f t="shared" si="276"/>
        <v>0</v>
      </c>
      <c r="Q369" s="35">
        <f t="shared" si="276"/>
        <v>0</v>
      </c>
      <c r="R369" s="96">
        <f t="shared" si="246"/>
        <v>0</v>
      </c>
      <c r="S369" s="35">
        <f t="shared" si="254"/>
        <v>0</v>
      </c>
      <c r="T369" s="28">
        <f t="shared" si="247"/>
        <v>0</v>
      </c>
      <c r="U369" s="28">
        <f t="shared" si="248"/>
        <v>0</v>
      </c>
      <c r="V369" s="51">
        <v>0</v>
      </c>
      <c r="W369" s="51">
        <v>0</v>
      </c>
      <c r="X369" s="51">
        <v>0</v>
      </c>
      <c r="Y369" s="44">
        <f t="shared" si="273"/>
        <v>0</v>
      </c>
      <c r="Z369" s="35">
        <f t="shared" si="249"/>
        <v>0</v>
      </c>
      <c r="AA369" s="35">
        <f t="shared" si="255"/>
        <v>0</v>
      </c>
      <c r="AB369" s="42">
        <v>0</v>
      </c>
      <c r="AC369" s="35">
        <f t="shared" si="256"/>
        <v>0</v>
      </c>
      <c r="AD369" s="35">
        <f t="shared" si="277"/>
        <v>0</v>
      </c>
      <c r="AE369" s="35">
        <f t="shared" si="277"/>
        <v>0</v>
      </c>
      <c r="AF369" s="35">
        <f t="shared" si="277"/>
        <v>0</v>
      </c>
      <c r="AH369" s="35">
        <f t="shared" si="278"/>
        <v>0</v>
      </c>
      <c r="AI369" s="35">
        <f t="shared" si="278"/>
        <v>0</v>
      </c>
      <c r="AJ369" s="35">
        <f t="shared" si="278"/>
        <v>0</v>
      </c>
      <c r="AK369" s="35">
        <f t="shared" si="278"/>
        <v>0</v>
      </c>
      <c r="AL369" s="35">
        <f t="shared" si="278"/>
        <v>0</v>
      </c>
      <c r="AM369" s="35">
        <f t="shared" si="278"/>
        <v>0</v>
      </c>
      <c r="AN369" s="35">
        <f t="shared" si="278"/>
        <v>0</v>
      </c>
      <c r="AO369" s="35">
        <f t="shared" si="278"/>
        <v>0</v>
      </c>
      <c r="AP369" s="35">
        <f t="shared" si="278"/>
        <v>0</v>
      </c>
      <c r="AQ369" s="35">
        <f t="shared" si="278"/>
        <v>0</v>
      </c>
      <c r="AR369" s="35">
        <f t="shared" si="279"/>
        <v>0</v>
      </c>
      <c r="AS369" s="35">
        <f t="shared" si="279"/>
        <v>0</v>
      </c>
      <c r="AT369" s="35">
        <f t="shared" si="279"/>
        <v>0</v>
      </c>
      <c r="AU369" s="35">
        <f t="shared" si="279"/>
        <v>0</v>
      </c>
      <c r="AV369" s="35">
        <f t="shared" si="279"/>
        <v>0</v>
      </c>
      <c r="AW369" s="35">
        <f t="shared" si="279"/>
        <v>0</v>
      </c>
      <c r="AX369" s="35">
        <f t="shared" si="279"/>
        <v>0</v>
      </c>
      <c r="AY369" s="35">
        <f t="shared" si="279"/>
        <v>0</v>
      </c>
      <c r="BA369" s="35">
        <f t="shared" si="280"/>
        <v>0</v>
      </c>
      <c r="BB369" s="35">
        <f t="shared" si="280"/>
        <v>0</v>
      </c>
      <c r="BC369" s="35">
        <f t="shared" si="280"/>
        <v>0</v>
      </c>
      <c r="BD369" s="35">
        <f t="shared" si="280"/>
        <v>0</v>
      </c>
      <c r="BE369" s="35">
        <f t="shared" si="280"/>
        <v>0</v>
      </c>
      <c r="BF369" s="35">
        <f t="shared" si="280"/>
        <v>0</v>
      </c>
      <c r="BH369" s="47">
        <f t="shared" si="274"/>
        <v>0</v>
      </c>
      <c r="BI369" s="18"/>
    </row>
    <row r="370" ht="15" spans="1:61">
      <c r="A370" s="45" t="s">
        <v>11198</v>
      </c>
      <c r="B370" s="33">
        <f t="shared" si="239"/>
        <v>0</v>
      </c>
      <c r="C370" s="41" t="s">
        <v>11199</v>
      </c>
      <c r="D370" s="96">
        <f t="shared" si="240"/>
        <v>0</v>
      </c>
      <c r="E370" s="35">
        <f t="shared" si="241"/>
        <v>0</v>
      </c>
      <c r="F370" s="46">
        <f t="shared" si="242"/>
        <v>0</v>
      </c>
      <c r="G370" s="107">
        <f t="shared" si="243"/>
        <v>0</v>
      </c>
      <c r="H370" s="97">
        <f t="shared" si="269"/>
        <v>0</v>
      </c>
      <c r="I370" s="97">
        <f t="shared" si="270"/>
        <v>0</v>
      </c>
      <c r="J370" s="97">
        <f t="shared" si="271"/>
        <v>0</v>
      </c>
      <c r="K370" s="42">
        <v>0</v>
      </c>
      <c r="L370" s="35">
        <f t="shared" si="275"/>
        <v>0</v>
      </c>
      <c r="M370" s="35">
        <f t="shared" si="275"/>
        <v>0</v>
      </c>
      <c r="N370" s="97">
        <f t="shared" si="272"/>
        <v>0</v>
      </c>
      <c r="O370" s="35">
        <f t="shared" si="276"/>
        <v>0</v>
      </c>
      <c r="P370" s="35">
        <f t="shared" si="276"/>
        <v>0</v>
      </c>
      <c r="Q370" s="35">
        <f t="shared" si="276"/>
        <v>0</v>
      </c>
      <c r="R370" s="96">
        <f t="shared" si="246"/>
        <v>0</v>
      </c>
      <c r="S370" s="35">
        <f t="shared" si="254"/>
        <v>0</v>
      </c>
      <c r="T370" s="28">
        <f t="shared" si="247"/>
        <v>0</v>
      </c>
      <c r="U370" s="28">
        <f t="shared" si="248"/>
        <v>0</v>
      </c>
      <c r="V370" s="51">
        <v>0</v>
      </c>
      <c r="W370" s="51">
        <v>0</v>
      </c>
      <c r="X370" s="51">
        <v>0</v>
      </c>
      <c r="Y370" s="44">
        <f t="shared" si="273"/>
        <v>0</v>
      </c>
      <c r="Z370" s="35">
        <f t="shared" si="249"/>
        <v>0</v>
      </c>
      <c r="AA370" s="35">
        <f t="shared" si="255"/>
        <v>0</v>
      </c>
      <c r="AB370" s="42">
        <v>0</v>
      </c>
      <c r="AC370" s="35">
        <f t="shared" si="256"/>
        <v>0</v>
      </c>
      <c r="AD370" s="35">
        <f t="shared" si="277"/>
        <v>0</v>
      </c>
      <c r="AE370" s="35">
        <f t="shared" si="277"/>
        <v>0</v>
      </c>
      <c r="AF370" s="35">
        <f t="shared" si="277"/>
        <v>0</v>
      </c>
      <c r="AH370" s="35">
        <f t="shared" si="278"/>
        <v>0</v>
      </c>
      <c r="AI370" s="35">
        <f t="shared" si="278"/>
        <v>0</v>
      </c>
      <c r="AJ370" s="35">
        <f t="shared" si="278"/>
        <v>0</v>
      </c>
      <c r="AK370" s="35">
        <f t="shared" si="278"/>
        <v>0</v>
      </c>
      <c r="AL370" s="35">
        <f t="shared" si="278"/>
        <v>0</v>
      </c>
      <c r="AM370" s="35">
        <f t="shared" si="278"/>
        <v>0</v>
      </c>
      <c r="AN370" s="35">
        <f t="shared" si="278"/>
        <v>0</v>
      </c>
      <c r="AO370" s="35">
        <f t="shared" si="278"/>
        <v>0</v>
      </c>
      <c r="AP370" s="35">
        <f t="shared" si="278"/>
        <v>0</v>
      </c>
      <c r="AQ370" s="35">
        <f t="shared" si="278"/>
        <v>0</v>
      </c>
      <c r="AR370" s="35">
        <f t="shared" si="279"/>
        <v>0</v>
      </c>
      <c r="AS370" s="35">
        <f t="shared" si="279"/>
        <v>0</v>
      </c>
      <c r="AT370" s="35">
        <f t="shared" si="279"/>
        <v>0</v>
      </c>
      <c r="AU370" s="35">
        <f t="shared" si="279"/>
        <v>0</v>
      </c>
      <c r="AV370" s="35">
        <f t="shared" si="279"/>
        <v>0</v>
      </c>
      <c r="AW370" s="35">
        <f t="shared" si="279"/>
        <v>0</v>
      </c>
      <c r="AX370" s="35">
        <f t="shared" si="279"/>
        <v>0</v>
      </c>
      <c r="AY370" s="35">
        <f t="shared" si="279"/>
        <v>0</v>
      </c>
      <c r="BA370" s="35">
        <f t="shared" si="280"/>
        <v>0</v>
      </c>
      <c r="BB370" s="35">
        <f t="shared" si="280"/>
        <v>0</v>
      </c>
      <c r="BC370" s="35">
        <f t="shared" si="280"/>
        <v>0</v>
      </c>
      <c r="BD370" s="35">
        <f t="shared" si="280"/>
        <v>0</v>
      </c>
      <c r="BE370" s="35">
        <f t="shared" si="280"/>
        <v>0</v>
      </c>
      <c r="BF370" s="35">
        <f t="shared" si="280"/>
        <v>0</v>
      </c>
      <c r="BH370" s="47">
        <f t="shared" si="274"/>
        <v>0</v>
      </c>
      <c r="BI370" s="6"/>
    </row>
    <row r="371" ht="15" spans="1:61">
      <c r="A371" s="45" t="s">
        <v>11200</v>
      </c>
      <c r="B371" s="33">
        <f t="shared" si="239"/>
        <v>0</v>
      </c>
      <c r="C371" s="41" t="s">
        <v>11201</v>
      </c>
      <c r="D371" s="96">
        <f t="shared" si="240"/>
        <v>0</v>
      </c>
      <c r="E371" s="35">
        <f t="shared" si="241"/>
        <v>0</v>
      </c>
      <c r="F371" s="46">
        <f t="shared" si="242"/>
        <v>0</v>
      </c>
      <c r="G371" s="107">
        <f t="shared" si="243"/>
        <v>0</v>
      </c>
      <c r="H371" s="97">
        <f t="shared" si="269"/>
        <v>0</v>
      </c>
      <c r="I371" s="97">
        <f t="shared" si="270"/>
        <v>0</v>
      </c>
      <c r="J371" s="97">
        <f t="shared" si="271"/>
        <v>0</v>
      </c>
      <c r="K371" s="42">
        <v>0</v>
      </c>
      <c r="L371" s="35">
        <f t="shared" si="275"/>
        <v>0</v>
      </c>
      <c r="M371" s="35">
        <f t="shared" si="275"/>
        <v>0</v>
      </c>
      <c r="N371" s="97">
        <f t="shared" si="272"/>
        <v>0</v>
      </c>
      <c r="O371" s="35">
        <f t="shared" si="276"/>
        <v>0</v>
      </c>
      <c r="P371" s="35">
        <f t="shared" si="276"/>
        <v>0</v>
      </c>
      <c r="Q371" s="35">
        <f t="shared" si="276"/>
        <v>0</v>
      </c>
      <c r="R371" s="96">
        <f t="shared" si="246"/>
        <v>0</v>
      </c>
      <c r="S371" s="35">
        <f t="shared" si="254"/>
        <v>0</v>
      </c>
      <c r="T371" s="28">
        <f t="shared" si="247"/>
        <v>0</v>
      </c>
      <c r="U371" s="28">
        <f t="shared" si="248"/>
        <v>0</v>
      </c>
      <c r="V371" s="51">
        <v>0</v>
      </c>
      <c r="W371" s="51">
        <v>0</v>
      </c>
      <c r="X371" s="51">
        <v>0</v>
      </c>
      <c r="Y371" s="44">
        <f t="shared" si="273"/>
        <v>0</v>
      </c>
      <c r="Z371" s="35">
        <f t="shared" si="249"/>
        <v>0</v>
      </c>
      <c r="AA371" s="35">
        <f t="shared" si="255"/>
        <v>0</v>
      </c>
      <c r="AB371" s="42">
        <v>0</v>
      </c>
      <c r="AC371" s="35">
        <f t="shared" si="256"/>
        <v>0</v>
      </c>
      <c r="AD371" s="35">
        <f t="shared" si="277"/>
        <v>0</v>
      </c>
      <c r="AE371" s="35">
        <f t="shared" si="277"/>
        <v>0</v>
      </c>
      <c r="AF371" s="35">
        <f t="shared" si="277"/>
        <v>0</v>
      </c>
      <c r="AH371" s="35">
        <f t="shared" si="278"/>
        <v>0</v>
      </c>
      <c r="AI371" s="35">
        <f t="shared" si="278"/>
        <v>0</v>
      </c>
      <c r="AJ371" s="35">
        <f t="shared" si="278"/>
        <v>0</v>
      </c>
      <c r="AK371" s="35">
        <f t="shared" si="278"/>
        <v>0</v>
      </c>
      <c r="AL371" s="35">
        <f t="shared" si="278"/>
        <v>0</v>
      </c>
      <c r="AM371" s="35">
        <f t="shared" si="278"/>
        <v>0</v>
      </c>
      <c r="AN371" s="35">
        <f t="shared" si="278"/>
        <v>0</v>
      </c>
      <c r="AO371" s="35">
        <f t="shared" si="278"/>
        <v>0</v>
      </c>
      <c r="AP371" s="35">
        <f t="shared" si="278"/>
        <v>0</v>
      </c>
      <c r="AQ371" s="35">
        <f t="shared" si="278"/>
        <v>0</v>
      </c>
      <c r="AR371" s="35">
        <f t="shared" si="279"/>
        <v>0</v>
      </c>
      <c r="AS371" s="35">
        <f t="shared" si="279"/>
        <v>0</v>
      </c>
      <c r="AT371" s="35">
        <f t="shared" si="279"/>
        <v>0</v>
      </c>
      <c r="AU371" s="35">
        <f t="shared" si="279"/>
        <v>0</v>
      </c>
      <c r="AV371" s="35">
        <f t="shared" si="279"/>
        <v>0</v>
      </c>
      <c r="AW371" s="35">
        <f t="shared" si="279"/>
        <v>0</v>
      </c>
      <c r="AX371" s="35">
        <f t="shared" si="279"/>
        <v>0</v>
      </c>
      <c r="AY371" s="35">
        <f t="shared" si="279"/>
        <v>0</v>
      </c>
      <c r="BA371" s="35">
        <f t="shared" si="280"/>
        <v>0</v>
      </c>
      <c r="BB371" s="35">
        <f t="shared" si="280"/>
        <v>0</v>
      </c>
      <c r="BC371" s="35">
        <f t="shared" si="280"/>
        <v>0</v>
      </c>
      <c r="BD371" s="35">
        <f t="shared" si="280"/>
        <v>0</v>
      </c>
      <c r="BE371" s="35">
        <f t="shared" si="280"/>
        <v>0</v>
      </c>
      <c r="BF371" s="35">
        <f t="shared" si="280"/>
        <v>0</v>
      </c>
      <c r="BH371" s="47">
        <f t="shared" si="274"/>
        <v>0</v>
      </c>
      <c r="BI371" s="6"/>
    </row>
    <row r="372" ht="15" spans="1:61">
      <c r="A372" s="45" t="s">
        <v>11202</v>
      </c>
      <c r="B372" s="33">
        <f t="shared" si="239"/>
        <v>0</v>
      </c>
      <c r="C372" s="41" t="s">
        <v>11203</v>
      </c>
      <c r="D372" s="96">
        <f t="shared" si="240"/>
        <v>0</v>
      </c>
      <c r="E372" s="35">
        <f t="shared" si="241"/>
        <v>0</v>
      </c>
      <c r="F372" s="46">
        <f t="shared" si="242"/>
        <v>0</v>
      </c>
      <c r="G372" s="107">
        <f t="shared" si="243"/>
        <v>0</v>
      </c>
      <c r="H372" s="97">
        <f t="shared" si="269"/>
        <v>0</v>
      </c>
      <c r="I372" s="97">
        <f t="shared" si="270"/>
        <v>0</v>
      </c>
      <c r="J372" s="97">
        <f t="shared" si="271"/>
        <v>0</v>
      </c>
      <c r="K372" s="42">
        <v>0</v>
      </c>
      <c r="L372" s="35">
        <f t="shared" si="275"/>
        <v>0</v>
      </c>
      <c r="M372" s="35">
        <f t="shared" si="275"/>
        <v>0</v>
      </c>
      <c r="N372" s="97">
        <f t="shared" si="272"/>
        <v>0</v>
      </c>
      <c r="O372" s="35">
        <f t="shared" si="276"/>
        <v>0</v>
      </c>
      <c r="P372" s="35">
        <f t="shared" si="276"/>
        <v>0</v>
      </c>
      <c r="Q372" s="35">
        <f t="shared" si="276"/>
        <v>0</v>
      </c>
      <c r="R372" s="96">
        <f t="shared" si="246"/>
        <v>0</v>
      </c>
      <c r="S372" s="35">
        <f t="shared" si="254"/>
        <v>0</v>
      </c>
      <c r="T372" s="28">
        <f t="shared" si="247"/>
        <v>0</v>
      </c>
      <c r="U372" s="28">
        <f t="shared" si="248"/>
        <v>0</v>
      </c>
      <c r="V372" s="51">
        <v>0</v>
      </c>
      <c r="W372" s="51">
        <v>0</v>
      </c>
      <c r="X372" s="51">
        <v>0</v>
      </c>
      <c r="Y372" s="44">
        <f t="shared" si="273"/>
        <v>0</v>
      </c>
      <c r="Z372" s="35">
        <f t="shared" si="249"/>
        <v>0</v>
      </c>
      <c r="AA372" s="35">
        <f t="shared" si="255"/>
        <v>0</v>
      </c>
      <c r="AB372" s="42">
        <v>0</v>
      </c>
      <c r="AC372" s="35">
        <f t="shared" si="256"/>
        <v>0</v>
      </c>
      <c r="AD372" s="35">
        <f t="shared" si="277"/>
        <v>0</v>
      </c>
      <c r="AE372" s="35">
        <f t="shared" si="277"/>
        <v>0</v>
      </c>
      <c r="AF372" s="35">
        <f t="shared" si="277"/>
        <v>0</v>
      </c>
      <c r="AH372" s="35">
        <f t="shared" si="278"/>
        <v>0</v>
      </c>
      <c r="AI372" s="35">
        <f t="shared" si="278"/>
        <v>0</v>
      </c>
      <c r="AJ372" s="35">
        <f t="shared" si="278"/>
        <v>0</v>
      </c>
      <c r="AK372" s="35">
        <f t="shared" si="278"/>
        <v>0</v>
      </c>
      <c r="AL372" s="35">
        <f t="shared" si="278"/>
        <v>0</v>
      </c>
      <c r="AM372" s="35">
        <f t="shared" si="278"/>
        <v>0</v>
      </c>
      <c r="AN372" s="35">
        <f t="shared" si="278"/>
        <v>0</v>
      </c>
      <c r="AO372" s="35">
        <f t="shared" si="278"/>
        <v>0</v>
      </c>
      <c r="AP372" s="35">
        <f t="shared" si="278"/>
        <v>0</v>
      </c>
      <c r="AQ372" s="35">
        <f t="shared" si="278"/>
        <v>0</v>
      </c>
      <c r="AR372" s="35">
        <f t="shared" si="279"/>
        <v>0</v>
      </c>
      <c r="AS372" s="35">
        <f t="shared" si="279"/>
        <v>0</v>
      </c>
      <c r="AT372" s="35">
        <f t="shared" si="279"/>
        <v>0</v>
      </c>
      <c r="AU372" s="35">
        <f t="shared" si="279"/>
        <v>0</v>
      </c>
      <c r="AV372" s="35">
        <f t="shared" si="279"/>
        <v>0</v>
      </c>
      <c r="AW372" s="35">
        <f t="shared" si="279"/>
        <v>0</v>
      </c>
      <c r="AX372" s="35">
        <f t="shared" si="279"/>
        <v>0</v>
      </c>
      <c r="AY372" s="35">
        <f t="shared" si="279"/>
        <v>0</v>
      </c>
      <c r="BA372" s="35">
        <f t="shared" si="280"/>
        <v>0</v>
      </c>
      <c r="BB372" s="35">
        <f t="shared" si="280"/>
        <v>0</v>
      </c>
      <c r="BC372" s="35">
        <f t="shared" si="280"/>
        <v>0</v>
      </c>
      <c r="BD372" s="35">
        <f t="shared" si="280"/>
        <v>0</v>
      </c>
      <c r="BE372" s="35">
        <f t="shared" si="280"/>
        <v>0</v>
      </c>
      <c r="BF372" s="35">
        <f t="shared" si="280"/>
        <v>0</v>
      </c>
      <c r="BH372" s="47">
        <f t="shared" si="274"/>
        <v>0</v>
      </c>
      <c r="BI372" s="18"/>
    </row>
    <row r="373" ht="15" spans="1:61">
      <c r="A373" s="45" t="s">
        <v>11204</v>
      </c>
      <c r="B373" s="33">
        <f t="shared" si="239"/>
        <v>0</v>
      </c>
      <c r="C373" s="41" t="s">
        <v>11205</v>
      </c>
      <c r="D373" s="96">
        <f t="shared" si="240"/>
        <v>0</v>
      </c>
      <c r="E373" s="35">
        <f t="shared" si="241"/>
        <v>0</v>
      </c>
      <c r="F373" s="46">
        <f t="shared" si="242"/>
        <v>0</v>
      </c>
      <c r="G373" s="107">
        <f t="shared" si="243"/>
        <v>0</v>
      </c>
      <c r="H373" s="97">
        <f t="shared" si="269"/>
        <v>0</v>
      </c>
      <c r="I373" s="97">
        <f t="shared" si="270"/>
        <v>0</v>
      </c>
      <c r="J373" s="97">
        <f t="shared" si="271"/>
        <v>0</v>
      </c>
      <c r="K373" s="42">
        <v>0</v>
      </c>
      <c r="L373" s="35">
        <f t="shared" si="275"/>
        <v>0</v>
      </c>
      <c r="M373" s="35">
        <f t="shared" si="275"/>
        <v>0</v>
      </c>
      <c r="N373" s="97">
        <f t="shared" si="272"/>
        <v>0</v>
      </c>
      <c r="O373" s="35">
        <f t="shared" si="276"/>
        <v>0</v>
      </c>
      <c r="P373" s="35">
        <f t="shared" si="276"/>
        <v>0</v>
      </c>
      <c r="Q373" s="35">
        <f t="shared" si="276"/>
        <v>0</v>
      </c>
      <c r="R373" s="96">
        <f t="shared" si="246"/>
        <v>0</v>
      </c>
      <c r="S373" s="35">
        <f t="shared" si="254"/>
        <v>0</v>
      </c>
      <c r="T373" s="28">
        <f t="shared" si="247"/>
        <v>0</v>
      </c>
      <c r="U373" s="28">
        <f t="shared" si="248"/>
        <v>0</v>
      </c>
      <c r="V373" s="51">
        <v>0</v>
      </c>
      <c r="W373" s="51">
        <v>0</v>
      </c>
      <c r="X373" s="51">
        <v>0</v>
      </c>
      <c r="Y373" s="44">
        <f t="shared" si="273"/>
        <v>0</v>
      </c>
      <c r="Z373" s="35">
        <f t="shared" si="249"/>
        <v>0</v>
      </c>
      <c r="AA373" s="35">
        <f t="shared" si="255"/>
        <v>0</v>
      </c>
      <c r="AB373" s="42">
        <v>0</v>
      </c>
      <c r="AC373" s="35">
        <f t="shared" si="256"/>
        <v>0</v>
      </c>
      <c r="AD373" s="35">
        <f t="shared" si="277"/>
        <v>0</v>
      </c>
      <c r="AE373" s="35">
        <f t="shared" si="277"/>
        <v>0</v>
      </c>
      <c r="AF373" s="35">
        <f t="shared" si="277"/>
        <v>0</v>
      </c>
      <c r="AH373" s="35">
        <f t="shared" si="278"/>
        <v>0</v>
      </c>
      <c r="AI373" s="35">
        <f t="shared" si="278"/>
        <v>0</v>
      </c>
      <c r="AJ373" s="35">
        <f t="shared" si="278"/>
        <v>0</v>
      </c>
      <c r="AK373" s="35">
        <f t="shared" si="278"/>
        <v>0</v>
      </c>
      <c r="AL373" s="35">
        <f t="shared" si="278"/>
        <v>0</v>
      </c>
      <c r="AM373" s="35">
        <f t="shared" si="278"/>
        <v>0</v>
      </c>
      <c r="AN373" s="35">
        <f t="shared" si="278"/>
        <v>0</v>
      </c>
      <c r="AO373" s="35">
        <f t="shared" si="278"/>
        <v>0</v>
      </c>
      <c r="AP373" s="35">
        <f t="shared" si="278"/>
        <v>0</v>
      </c>
      <c r="AQ373" s="35">
        <f t="shared" si="278"/>
        <v>0</v>
      </c>
      <c r="AR373" s="35">
        <f t="shared" si="279"/>
        <v>0</v>
      </c>
      <c r="AS373" s="35">
        <f t="shared" si="279"/>
        <v>0</v>
      </c>
      <c r="AT373" s="35">
        <f t="shared" si="279"/>
        <v>0</v>
      </c>
      <c r="AU373" s="35">
        <f t="shared" si="279"/>
        <v>0</v>
      </c>
      <c r="AV373" s="35">
        <f t="shared" si="279"/>
        <v>0</v>
      </c>
      <c r="AW373" s="35">
        <f t="shared" si="279"/>
        <v>0</v>
      </c>
      <c r="AX373" s="35">
        <f t="shared" si="279"/>
        <v>0</v>
      </c>
      <c r="AY373" s="35">
        <f t="shared" si="279"/>
        <v>0</v>
      </c>
      <c r="BA373" s="35">
        <f t="shared" si="280"/>
        <v>0</v>
      </c>
      <c r="BB373" s="35">
        <f t="shared" si="280"/>
        <v>0</v>
      </c>
      <c r="BC373" s="35">
        <f t="shared" si="280"/>
        <v>0</v>
      </c>
      <c r="BD373" s="35">
        <f t="shared" si="280"/>
        <v>0</v>
      </c>
      <c r="BE373" s="35">
        <f t="shared" si="280"/>
        <v>0</v>
      </c>
      <c r="BF373" s="35">
        <f t="shared" si="280"/>
        <v>0</v>
      </c>
      <c r="BH373" s="47">
        <f t="shared" si="274"/>
        <v>0</v>
      </c>
      <c r="BI373" s="18"/>
    </row>
    <row r="374" s="1" customFormat="1" ht="15" spans="1:61">
      <c r="A374" s="53"/>
      <c r="B374" s="54"/>
      <c r="C374" s="54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  <c r="AE374" s="55"/>
      <c r="AF374" s="55"/>
      <c r="AG374" s="56"/>
      <c r="AH374" s="55"/>
      <c r="AI374" s="55"/>
      <c r="AJ374" s="55"/>
      <c r="AK374" s="55"/>
      <c r="AL374" s="55"/>
      <c r="AM374" s="55"/>
      <c r="AN374" s="55"/>
      <c r="AO374" s="55"/>
      <c r="AP374" s="55"/>
      <c r="AQ374" s="55"/>
      <c r="AR374" s="55"/>
      <c r="AS374" s="55"/>
      <c r="AT374" s="55"/>
      <c r="AU374" s="55"/>
      <c r="AV374" s="55"/>
      <c r="AW374" s="55"/>
      <c r="AX374" s="55"/>
      <c r="AY374" s="55"/>
      <c r="AZ374" s="56"/>
      <c r="BA374" s="55"/>
      <c r="BB374" s="55"/>
      <c r="BC374" s="55"/>
      <c r="BD374" s="55"/>
      <c r="BE374" s="55"/>
      <c r="BF374" s="55"/>
      <c r="BI374" s="6"/>
    </row>
    <row r="375" s="1" customFormat="1" ht="15" spans="1:61">
      <c r="A375" s="53"/>
      <c r="B375" s="54"/>
      <c r="C375" s="54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  <c r="AE375" s="55"/>
      <c r="AF375" s="55"/>
      <c r="AG375" s="56"/>
      <c r="AH375" s="55"/>
      <c r="AI375" s="55"/>
      <c r="AJ375" s="55"/>
      <c r="AK375" s="55"/>
      <c r="AL375" s="55"/>
      <c r="AM375" s="55"/>
      <c r="AN375" s="55"/>
      <c r="AO375" s="55"/>
      <c r="AP375" s="55"/>
      <c r="AQ375" s="55"/>
      <c r="AR375" s="55"/>
      <c r="AS375" s="55"/>
      <c r="AT375" s="55"/>
      <c r="AU375" s="55"/>
      <c r="AV375" s="55"/>
      <c r="AW375" s="55"/>
      <c r="AX375" s="55"/>
      <c r="AY375" s="55"/>
      <c r="AZ375" s="56"/>
      <c r="BA375" s="55"/>
      <c r="BB375" s="55"/>
      <c r="BC375" s="55"/>
      <c r="BD375" s="55"/>
      <c r="BE375" s="55"/>
      <c r="BF375" s="55"/>
      <c r="BI375" s="6"/>
    </row>
    <row r="376" s="1" customFormat="1" ht="15" spans="1:61">
      <c r="A376" s="53"/>
      <c r="B376" s="54"/>
      <c r="C376" s="54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  <c r="AF376" s="55"/>
      <c r="AG376" s="56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  <c r="AS376" s="55"/>
      <c r="AT376" s="55"/>
      <c r="AU376" s="55"/>
      <c r="AV376" s="55"/>
      <c r="AW376" s="55"/>
      <c r="AX376" s="55"/>
      <c r="AY376" s="55"/>
      <c r="AZ376" s="56"/>
      <c r="BA376" s="55"/>
      <c r="BB376" s="55"/>
      <c r="BC376" s="55"/>
      <c r="BD376" s="55"/>
      <c r="BE376" s="55"/>
      <c r="BF376" s="55"/>
      <c r="BI376" s="18"/>
    </row>
    <row r="377" s="1" customFormat="1" ht="15" spans="1:61">
      <c r="A377" s="53"/>
      <c r="B377" s="54"/>
      <c r="C377" s="54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  <c r="AE377" s="55"/>
      <c r="AF377" s="55"/>
      <c r="AG377" s="56"/>
      <c r="AH377" s="55"/>
      <c r="AI377" s="55"/>
      <c r="AJ377" s="55"/>
      <c r="AK377" s="55"/>
      <c r="AL377" s="55"/>
      <c r="AM377" s="55"/>
      <c r="AN377" s="55"/>
      <c r="AO377" s="55"/>
      <c r="AP377" s="55"/>
      <c r="AQ377" s="55"/>
      <c r="AR377" s="55"/>
      <c r="AS377" s="55"/>
      <c r="AT377" s="55"/>
      <c r="AU377" s="55"/>
      <c r="AV377" s="55"/>
      <c r="AW377" s="55"/>
      <c r="AX377" s="55"/>
      <c r="AY377" s="55"/>
      <c r="AZ377" s="56"/>
      <c r="BA377" s="55"/>
      <c r="BB377" s="55"/>
      <c r="BC377" s="55"/>
      <c r="BD377" s="55"/>
      <c r="BE377" s="55"/>
      <c r="BF377" s="55"/>
      <c r="BI377" s="18"/>
    </row>
    <row r="378" s="1" customFormat="1" ht="15" spans="1:61">
      <c r="A378" s="53"/>
      <c r="B378" s="54"/>
      <c r="C378" s="54"/>
      <c r="D378" s="55"/>
      <c r="E378" s="55"/>
      <c r="F378" s="55"/>
      <c r="G378" s="55"/>
      <c r="H378" s="57"/>
      <c r="I378" s="57"/>
      <c r="J378" s="57"/>
      <c r="K378" s="57"/>
      <c r="L378" s="55"/>
      <c r="M378" s="55"/>
      <c r="N378" s="57"/>
      <c r="O378" s="55"/>
      <c r="P378" s="55"/>
      <c r="Q378" s="55"/>
      <c r="R378" s="55"/>
      <c r="S378" s="55"/>
      <c r="T378" s="55"/>
      <c r="U378" s="57"/>
      <c r="V378" s="57"/>
      <c r="W378" s="57"/>
      <c r="X378" s="57"/>
      <c r="Y378" s="57"/>
      <c r="Z378" s="55"/>
      <c r="AA378" s="55"/>
      <c r="AB378" s="57"/>
      <c r="AC378" s="55"/>
      <c r="AD378" s="55"/>
      <c r="AE378" s="55"/>
      <c r="AF378" s="55"/>
      <c r="AG378" s="56"/>
      <c r="AH378" s="55"/>
      <c r="AI378" s="55"/>
      <c r="AJ378" s="55"/>
      <c r="AK378" s="55"/>
      <c r="AL378" s="55"/>
      <c r="AM378" s="55"/>
      <c r="AN378" s="55"/>
      <c r="AO378" s="55"/>
      <c r="AP378" s="55"/>
      <c r="AQ378" s="55"/>
      <c r="AR378" s="55"/>
      <c r="AS378" s="55"/>
      <c r="AT378" s="55"/>
      <c r="AU378" s="55"/>
      <c r="AV378" s="55"/>
      <c r="AW378" s="55"/>
      <c r="AX378" s="55"/>
      <c r="AY378" s="55"/>
      <c r="AZ378" s="56"/>
      <c r="BA378" s="55"/>
      <c r="BB378" s="55"/>
      <c r="BC378" s="55"/>
      <c r="BD378" s="55"/>
      <c r="BE378" s="55"/>
      <c r="BF378" s="55"/>
      <c r="BI378" s="6"/>
    </row>
    <row r="379" s="1" customFormat="1" ht="15" spans="1:61">
      <c r="A379" s="53"/>
      <c r="B379" s="54"/>
      <c r="C379" s="54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  <c r="AE379" s="55"/>
      <c r="AF379" s="55"/>
      <c r="AG379" s="56"/>
      <c r="AH379" s="55"/>
      <c r="AI379" s="55"/>
      <c r="AJ379" s="55"/>
      <c r="AK379" s="55"/>
      <c r="AL379" s="55"/>
      <c r="AM379" s="55"/>
      <c r="AN379" s="55"/>
      <c r="AO379" s="55"/>
      <c r="AP379" s="55"/>
      <c r="AQ379" s="55"/>
      <c r="AR379" s="55"/>
      <c r="AS379" s="55"/>
      <c r="AT379" s="55"/>
      <c r="AU379" s="55"/>
      <c r="AV379" s="55"/>
      <c r="AW379" s="55"/>
      <c r="AX379" s="55"/>
      <c r="AY379" s="55"/>
      <c r="AZ379" s="56"/>
      <c r="BA379" s="55"/>
      <c r="BB379" s="55"/>
      <c r="BC379" s="55"/>
      <c r="BD379" s="55"/>
      <c r="BE379" s="55"/>
      <c r="BF379" s="55"/>
      <c r="BI379" s="6"/>
    </row>
    <row r="380" s="1" customFormat="1" ht="15" spans="1:61">
      <c r="A380" s="53"/>
      <c r="B380" s="54"/>
      <c r="C380" s="54"/>
      <c r="D380" s="55"/>
      <c r="E380" s="55"/>
      <c r="F380" s="55"/>
      <c r="G380" s="55"/>
      <c r="H380" s="55"/>
      <c r="I380" s="55"/>
      <c r="J380" s="55"/>
      <c r="K380" s="57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  <c r="AF380" s="55"/>
      <c r="AG380" s="56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  <c r="AS380" s="55"/>
      <c r="AT380" s="55"/>
      <c r="AU380" s="55"/>
      <c r="AV380" s="55"/>
      <c r="AW380" s="55"/>
      <c r="AX380" s="55"/>
      <c r="AY380" s="55"/>
      <c r="AZ380" s="56"/>
      <c r="BA380" s="55"/>
      <c r="BB380" s="55"/>
      <c r="BC380" s="55"/>
      <c r="BD380" s="55"/>
      <c r="BE380" s="55"/>
      <c r="BF380" s="55"/>
      <c r="BI380" s="18"/>
    </row>
    <row r="381" s="1" customFormat="1" ht="15" spans="1:61">
      <c r="A381" s="53"/>
      <c r="B381" s="54"/>
      <c r="C381" s="54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  <c r="AE381" s="55"/>
      <c r="AF381" s="55"/>
      <c r="AG381" s="56"/>
      <c r="AH381" s="55"/>
      <c r="AI381" s="55"/>
      <c r="AJ381" s="55"/>
      <c r="AK381" s="55"/>
      <c r="AL381" s="55"/>
      <c r="AM381" s="55"/>
      <c r="AN381" s="55"/>
      <c r="AO381" s="55"/>
      <c r="AP381" s="55"/>
      <c r="AQ381" s="55"/>
      <c r="AR381" s="55"/>
      <c r="AS381" s="55"/>
      <c r="AT381" s="55"/>
      <c r="AU381" s="55"/>
      <c r="AV381" s="55"/>
      <c r="AW381" s="55"/>
      <c r="AX381" s="55"/>
      <c r="AY381" s="55"/>
      <c r="AZ381" s="56"/>
      <c r="BA381" s="55"/>
      <c r="BB381" s="55"/>
      <c r="BC381" s="55"/>
      <c r="BD381" s="55"/>
      <c r="BE381" s="55"/>
      <c r="BF381" s="55"/>
      <c r="BI381" s="18"/>
    </row>
    <row r="382" s="1" customFormat="1" ht="15" spans="1:61">
      <c r="A382" s="53"/>
      <c r="B382" s="54"/>
      <c r="C382" s="54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  <c r="AF382" s="55"/>
      <c r="AG382" s="56"/>
      <c r="AH382" s="55"/>
      <c r="AI382" s="55"/>
      <c r="AJ382" s="55"/>
      <c r="AK382" s="55"/>
      <c r="AL382" s="55"/>
      <c r="AM382" s="55"/>
      <c r="AN382" s="55"/>
      <c r="AO382" s="55"/>
      <c r="AP382" s="55"/>
      <c r="AQ382" s="55"/>
      <c r="AR382" s="55"/>
      <c r="AS382" s="55"/>
      <c r="AT382" s="55"/>
      <c r="AU382" s="55"/>
      <c r="AV382" s="55"/>
      <c r="AW382" s="55"/>
      <c r="AX382" s="55"/>
      <c r="AY382" s="55"/>
      <c r="AZ382" s="56"/>
      <c r="BA382" s="55"/>
      <c r="BB382" s="55"/>
      <c r="BC382" s="55"/>
      <c r="BD382" s="55"/>
      <c r="BE382" s="55"/>
      <c r="BF382" s="55"/>
      <c r="BI382" s="6"/>
    </row>
    <row r="383" s="1" customFormat="1" ht="15" spans="1:61">
      <c r="A383" s="53"/>
      <c r="B383" s="54"/>
      <c r="C383" s="54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  <c r="AE383" s="55"/>
      <c r="AF383" s="55"/>
      <c r="AG383" s="56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  <c r="AS383" s="55"/>
      <c r="AT383" s="55"/>
      <c r="AU383" s="55"/>
      <c r="AV383" s="55"/>
      <c r="AW383" s="55"/>
      <c r="AX383" s="55"/>
      <c r="AY383" s="55"/>
      <c r="AZ383" s="56"/>
      <c r="BA383" s="55"/>
      <c r="BB383" s="55"/>
      <c r="BC383" s="55"/>
      <c r="BD383" s="55"/>
      <c r="BE383" s="55"/>
      <c r="BF383" s="55"/>
      <c r="BI383" s="6"/>
    </row>
    <row r="384" s="1" customFormat="1" ht="15" spans="1:61">
      <c r="A384" s="53"/>
      <c r="B384" s="54"/>
      <c r="C384" s="54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  <c r="AE384" s="55"/>
      <c r="AF384" s="55"/>
      <c r="AG384" s="56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  <c r="AS384" s="55"/>
      <c r="AT384" s="55"/>
      <c r="AU384" s="55"/>
      <c r="AV384" s="55"/>
      <c r="AW384" s="55"/>
      <c r="AX384" s="55"/>
      <c r="AY384" s="55"/>
      <c r="AZ384" s="56"/>
      <c r="BA384" s="55"/>
      <c r="BB384" s="55"/>
      <c r="BC384" s="55"/>
      <c r="BD384" s="55"/>
      <c r="BE384" s="55"/>
      <c r="BF384" s="55"/>
      <c r="BI384" s="18"/>
    </row>
    <row r="385" s="1" customFormat="1" ht="15" spans="1:61">
      <c r="A385" s="53"/>
      <c r="B385" s="54"/>
      <c r="C385" s="54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  <c r="AE385" s="55"/>
      <c r="AF385" s="55"/>
      <c r="AG385" s="56"/>
      <c r="AH385" s="55"/>
      <c r="AI385" s="55"/>
      <c r="AJ385" s="55"/>
      <c r="AK385" s="55"/>
      <c r="AL385" s="55"/>
      <c r="AM385" s="55"/>
      <c r="AN385" s="55"/>
      <c r="AO385" s="55"/>
      <c r="AP385" s="55"/>
      <c r="AQ385" s="55"/>
      <c r="AR385" s="55"/>
      <c r="AS385" s="55"/>
      <c r="AT385" s="55"/>
      <c r="AU385" s="55"/>
      <c r="AV385" s="55"/>
      <c r="AW385" s="55"/>
      <c r="AX385" s="55"/>
      <c r="AY385" s="55"/>
      <c r="AZ385" s="56"/>
      <c r="BA385" s="55"/>
      <c r="BB385" s="55"/>
      <c r="BC385" s="55"/>
      <c r="BD385" s="55"/>
      <c r="BE385" s="55"/>
      <c r="BF385" s="55"/>
      <c r="BI385" s="18"/>
    </row>
    <row r="386" s="1" customFormat="1" ht="15" spans="1:61">
      <c r="A386" s="53"/>
      <c r="B386" s="54"/>
      <c r="C386" s="54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  <c r="AE386" s="55"/>
      <c r="AF386" s="55"/>
      <c r="AG386" s="56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  <c r="AS386" s="55"/>
      <c r="AT386" s="55"/>
      <c r="AU386" s="55"/>
      <c r="AV386" s="55"/>
      <c r="AW386" s="55"/>
      <c r="AX386" s="55"/>
      <c r="AY386" s="55"/>
      <c r="AZ386" s="56"/>
      <c r="BA386" s="55"/>
      <c r="BB386" s="55"/>
      <c r="BC386" s="55"/>
      <c r="BD386" s="55"/>
      <c r="BE386" s="55"/>
      <c r="BF386" s="55"/>
      <c r="BI386" s="6"/>
    </row>
    <row r="387" s="1" customFormat="1" ht="15" spans="1:61">
      <c r="A387" s="53"/>
      <c r="B387" s="54"/>
      <c r="C387" s="54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  <c r="AE387" s="55"/>
      <c r="AF387" s="55"/>
      <c r="AG387" s="56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  <c r="AS387" s="55"/>
      <c r="AT387" s="55"/>
      <c r="AU387" s="55"/>
      <c r="AV387" s="55"/>
      <c r="AW387" s="55"/>
      <c r="AX387" s="55"/>
      <c r="AY387" s="55"/>
      <c r="AZ387" s="56"/>
      <c r="BA387" s="55"/>
      <c r="BB387" s="55"/>
      <c r="BC387" s="55"/>
      <c r="BD387" s="55"/>
      <c r="BE387" s="55"/>
      <c r="BF387" s="55"/>
      <c r="BI387" s="6"/>
    </row>
    <row r="388" s="1" customFormat="1" ht="15" spans="1:61">
      <c r="A388" s="53"/>
      <c r="B388" s="54"/>
      <c r="C388" s="54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  <c r="AF388" s="55"/>
      <c r="AG388" s="56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  <c r="AS388" s="55"/>
      <c r="AT388" s="55"/>
      <c r="AU388" s="55"/>
      <c r="AV388" s="55"/>
      <c r="AW388" s="55"/>
      <c r="AX388" s="55"/>
      <c r="AY388" s="55"/>
      <c r="AZ388" s="56"/>
      <c r="BA388" s="55"/>
      <c r="BB388" s="55"/>
      <c r="BC388" s="55"/>
      <c r="BD388" s="55"/>
      <c r="BE388" s="55"/>
      <c r="BF388" s="55"/>
      <c r="BI388" s="18"/>
    </row>
    <row r="389" s="1" customFormat="1" ht="15" spans="1:61">
      <c r="A389" s="53"/>
      <c r="B389" s="54"/>
      <c r="C389" s="54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  <c r="AE389" s="55"/>
      <c r="AF389" s="55"/>
      <c r="AG389" s="56"/>
      <c r="AH389" s="55"/>
      <c r="AI389" s="55"/>
      <c r="AJ389" s="55"/>
      <c r="AK389" s="55"/>
      <c r="AL389" s="55"/>
      <c r="AM389" s="55"/>
      <c r="AN389" s="55"/>
      <c r="AO389" s="55"/>
      <c r="AP389" s="55"/>
      <c r="AQ389" s="55"/>
      <c r="AR389" s="55"/>
      <c r="AS389" s="55"/>
      <c r="AT389" s="55"/>
      <c r="AU389" s="55"/>
      <c r="AV389" s="55"/>
      <c r="AW389" s="55"/>
      <c r="AX389" s="55"/>
      <c r="AY389" s="55"/>
      <c r="AZ389" s="56"/>
      <c r="BA389" s="55"/>
      <c r="BB389" s="55"/>
      <c r="BC389" s="55"/>
      <c r="BD389" s="55"/>
      <c r="BE389" s="55"/>
      <c r="BF389" s="55"/>
      <c r="BI389" s="18"/>
    </row>
    <row r="390" s="1" customFormat="1" ht="15" spans="1:61">
      <c r="A390" s="53"/>
      <c r="B390" s="54"/>
      <c r="C390" s="54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  <c r="AE390" s="55"/>
      <c r="AF390" s="55"/>
      <c r="AG390" s="56"/>
      <c r="AH390" s="55"/>
      <c r="AI390" s="55"/>
      <c r="AJ390" s="55"/>
      <c r="AK390" s="55"/>
      <c r="AL390" s="55"/>
      <c r="AM390" s="55"/>
      <c r="AN390" s="55"/>
      <c r="AO390" s="55"/>
      <c r="AP390" s="55"/>
      <c r="AQ390" s="55"/>
      <c r="AR390" s="55"/>
      <c r="AS390" s="55"/>
      <c r="AT390" s="55"/>
      <c r="AU390" s="55"/>
      <c r="AV390" s="55"/>
      <c r="AW390" s="55"/>
      <c r="AX390" s="55"/>
      <c r="AY390" s="55"/>
      <c r="AZ390" s="56"/>
      <c r="BA390" s="55"/>
      <c r="BB390" s="55"/>
      <c r="BC390" s="55"/>
      <c r="BD390" s="55"/>
      <c r="BE390" s="55"/>
      <c r="BF390" s="55"/>
      <c r="BI390" s="6"/>
    </row>
    <row r="391" s="1" customFormat="1" ht="15" spans="1:61">
      <c r="A391" s="53"/>
      <c r="B391" s="54"/>
      <c r="C391" s="54"/>
      <c r="D391" s="55"/>
      <c r="E391" s="55"/>
      <c r="F391" s="55"/>
      <c r="G391" s="55"/>
      <c r="H391" s="55"/>
      <c r="I391" s="55"/>
      <c r="J391" s="55"/>
      <c r="K391" s="57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  <c r="AF391" s="55"/>
      <c r="AG391" s="56"/>
      <c r="AH391" s="55"/>
      <c r="AI391" s="55"/>
      <c r="AJ391" s="55"/>
      <c r="AK391" s="55"/>
      <c r="AL391" s="55"/>
      <c r="AM391" s="55"/>
      <c r="AN391" s="55"/>
      <c r="AO391" s="55"/>
      <c r="AP391" s="55"/>
      <c r="AQ391" s="55"/>
      <c r="AR391" s="55"/>
      <c r="AS391" s="55"/>
      <c r="AT391" s="55"/>
      <c r="AU391" s="55"/>
      <c r="AV391" s="55"/>
      <c r="AW391" s="55"/>
      <c r="AX391" s="55"/>
      <c r="AY391" s="55"/>
      <c r="AZ391" s="56"/>
      <c r="BA391" s="55"/>
      <c r="BB391" s="55"/>
      <c r="BC391" s="55"/>
      <c r="BD391" s="55"/>
      <c r="BE391" s="55"/>
      <c r="BF391" s="55"/>
      <c r="BI391" s="6"/>
    </row>
    <row r="392" s="1" customFormat="1" ht="15" spans="1:61">
      <c r="A392" s="53"/>
      <c r="B392" s="54"/>
      <c r="C392" s="54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55"/>
      <c r="AG392" s="56"/>
      <c r="AH392" s="55"/>
      <c r="AI392" s="55"/>
      <c r="AJ392" s="55"/>
      <c r="AK392" s="55"/>
      <c r="AL392" s="55"/>
      <c r="AM392" s="55"/>
      <c r="AN392" s="55"/>
      <c r="AO392" s="55"/>
      <c r="AP392" s="55"/>
      <c r="AQ392" s="55"/>
      <c r="AR392" s="55"/>
      <c r="AS392" s="55"/>
      <c r="AT392" s="55"/>
      <c r="AU392" s="55"/>
      <c r="AV392" s="55"/>
      <c r="AW392" s="55"/>
      <c r="AX392" s="55"/>
      <c r="AY392" s="55"/>
      <c r="AZ392" s="56"/>
      <c r="BA392" s="55"/>
      <c r="BB392" s="55"/>
      <c r="BC392" s="55"/>
      <c r="BD392" s="55"/>
      <c r="BE392" s="55"/>
      <c r="BF392" s="55"/>
      <c r="BI392" s="18"/>
    </row>
    <row r="393" s="1" customFormat="1" ht="15" spans="1:61">
      <c r="A393" s="53"/>
      <c r="B393" s="54"/>
      <c r="C393" s="54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  <c r="AG393" s="56"/>
      <c r="AH393" s="55"/>
      <c r="AI393" s="55"/>
      <c r="AJ393" s="55"/>
      <c r="AK393" s="55"/>
      <c r="AL393" s="55"/>
      <c r="AM393" s="55"/>
      <c r="AN393" s="55"/>
      <c r="AO393" s="55"/>
      <c r="AP393" s="55"/>
      <c r="AQ393" s="55"/>
      <c r="AR393" s="55"/>
      <c r="AS393" s="55"/>
      <c r="AT393" s="55"/>
      <c r="AU393" s="55"/>
      <c r="AV393" s="55"/>
      <c r="AW393" s="55"/>
      <c r="AX393" s="55"/>
      <c r="AY393" s="55"/>
      <c r="AZ393" s="56"/>
      <c r="BA393" s="55"/>
      <c r="BB393" s="55"/>
      <c r="BC393" s="55"/>
      <c r="BD393" s="55"/>
      <c r="BE393" s="55"/>
      <c r="BF393" s="55"/>
      <c r="BI393" s="18"/>
    </row>
    <row r="394" s="1" customFormat="1" ht="15" spans="1:61">
      <c r="A394" s="53"/>
      <c r="B394" s="54"/>
      <c r="C394" s="54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  <c r="AG394" s="56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  <c r="AS394" s="55"/>
      <c r="AT394" s="55"/>
      <c r="AU394" s="55"/>
      <c r="AV394" s="55"/>
      <c r="AW394" s="55"/>
      <c r="AX394" s="55"/>
      <c r="AY394" s="55"/>
      <c r="AZ394" s="56"/>
      <c r="BA394" s="55"/>
      <c r="BB394" s="55"/>
      <c r="BC394" s="55"/>
      <c r="BD394" s="55"/>
      <c r="BE394" s="55"/>
      <c r="BF394" s="55"/>
      <c r="BI394" s="6"/>
    </row>
    <row r="395" s="1" customFormat="1" ht="15" spans="1:61">
      <c r="A395" s="58"/>
      <c r="B395" s="54"/>
      <c r="C395" s="54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  <c r="AG395" s="56"/>
      <c r="AH395" s="55"/>
      <c r="AI395" s="55"/>
      <c r="AJ395" s="55"/>
      <c r="AK395" s="55"/>
      <c r="AL395" s="55"/>
      <c r="AM395" s="55"/>
      <c r="AN395" s="55"/>
      <c r="AO395" s="55"/>
      <c r="AP395" s="55"/>
      <c r="AQ395" s="55"/>
      <c r="AR395" s="55"/>
      <c r="AS395" s="55"/>
      <c r="AT395" s="55"/>
      <c r="AU395" s="55"/>
      <c r="AV395" s="55"/>
      <c r="AW395" s="55"/>
      <c r="AX395" s="55"/>
      <c r="AY395" s="55"/>
      <c r="AZ395" s="56"/>
      <c r="BA395" s="55"/>
      <c r="BB395" s="55"/>
      <c r="BC395" s="55"/>
      <c r="BD395" s="55"/>
      <c r="BE395" s="55"/>
      <c r="BF395" s="55"/>
      <c r="BI395" s="6"/>
    </row>
    <row r="396" s="1" customFormat="1" ht="15" spans="1:61">
      <c r="A396" s="53"/>
      <c r="B396" s="54"/>
      <c r="C396" s="54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  <c r="AG396" s="56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  <c r="AS396" s="55"/>
      <c r="AT396" s="55"/>
      <c r="AU396" s="55"/>
      <c r="AV396" s="55"/>
      <c r="AW396" s="55"/>
      <c r="AX396" s="55"/>
      <c r="AY396" s="55"/>
      <c r="AZ396" s="56"/>
      <c r="BA396" s="55"/>
      <c r="BB396" s="55"/>
      <c r="BC396" s="55"/>
      <c r="BD396" s="55"/>
      <c r="BE396" s="55"/>
      <c r="BF396" s="55"/>
      <c r="BI396" s="18"/>
    </row>
    <row r="397" s="1" customFormat="1" ht="15" spans="1:61">
      <c r="A397" s="58"/>
      <c r="B397" s="54"/>
      <c r="C397" s="54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  <c r="AG397" s="56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  <c r="AS397" s="55"/>
      <c r="AT397" s="55"/>
      <c r="AU397" s="55"/>
      <c r="AV397" s="55"/>
      <c r="AW397" s="55"/>
      <c r="AX397" s="55"/>
      <c r="AY397" s="55"/>
      <c r="AZ397" s="56"/>
      <c r="BA397" s="55"/>
      <c r="BB397" s="55"/>
      <c r="BC397" s="55"/>
      <c r="BD397" s="55"/>
      <c r="BE397" s="55"/>
      <c r="BF397" s="55"/>
      <c r="BI397" s="18"/>
    </row>
    <row r="398" s="1" customFormat="1" ht="15" spans="1:61">
      <c r="A398" s="58"/>
      <c r="B398" s="54"/>
      <c r="C398" s="54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  <c r="AF398" s="55"/>
      <c r="AG398" s="56"/>
      <c r="AH398" s="55"/>
      <c r="AI398" s="55"/>
      <c r="AJ398" s="55"/>
      <c r="AK398" s="55"/>
      <c r="AL398" s="55"/>
      <c r="AM398" s="55"/>
      <c r="AN398" s="55"/>
      <c r="AO398" s="55"/>
      <c r="AP398" s="55"/>
      <c r="AQ398" s="55"/>
      <c r="AR398" s="55"/>
      <c r="AS398" s="55"/>
      <c r="AT398" s="55"/>
      <c r="AU398" s="55"/>
      <c r="AV398" s="55"/>
      <c r="AW398" s="55"/>
      <c r="AX398" s="55"/>
      <c r="AY398" s="55"/>
      <c r="AZ398" s="56"/>
      <c r="BA398" s="55"/>
      <c r="BB398" s="55"/>
      <c r="BC398" s="55"/>
      <c r="BD398" s="55"/>
      <c r="BE398" s="55"/>
      <c r="BF398" s="55"/>
      <c r="BI398" s="6"/>
    </row>
    <row r="399" s="1" customFormat="1" ht="15" spans="1:61">
      <c r="A399" s="58"/>
      <c r="B399" s="54"/>
      <c r="C399" s="54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  <c r="AG399" s="56"/>
      <c r="AH399" s="55"/>
      <c r="AI399" s="55"/>
      <c r="AJ399" s="55"/>
      <c r="AK399" s="55"/>
      <c r="AL399" s="55"/>
      <c r="AM399" s="55"/>
      <c r="AN399" s="55"/>
      <c r="AO399" s="55"/>
      <c r="AP399" s="55"/>
      <c r="AQ399" s="55"/>
      <c r="AR399" s="55"/>
      <c r="AS399" s="55"/>
      <c r="AT399" s="55"/>
      <c r="AU399" s="55"/>
      <c r="AV399" s="55"/>
      <c r="AW399" s="55"/>
      <c r="AX399" s="55"/>
      <c r="AY399" s="55"/>
      <c r="AZ399" s="56"/>
      <c r="BA399" s="55"/>
      <c r="BB399" s="55"/>
      <c r="BC399" s="55"/>
      <c r="BD399" s="55"/>
      <c r="BE399" s="55"/>
      <c r="BF399" s="55"/>
      <c r="BI399" s="6"/>
    </row>
    <row r="400" s="1" customFormat="1" ht="15" spans="1:61">
      <c r="A400" s="58"/>
      <c r="B400" s="54"/>
      <c r="C400" s="54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6"/>
      <c r="AH400" s="55"/>
      <c r="AI400" s="55"/>
      <c r="AJ400" s="55"/>
      <c r="AK400" s="55"/>
      <c r="AL400" s="55"/>
      <c r="AM400" s="55"/>
      <c r="AN400" s="55"/>
      <c r="AO400" s="55"/>
      <c r="AP400" s="55"/>
      <c r="AQ400" s="55"/>
      <c r="AR400" s="55"/>
      <c r="AS400" s="55"/>
      <c r="AT400" s="55"/>
      <c r="AU400" s="55"/>
      <c r="AV400" s="55"/>
      <c r="AW400" s="55"/>
      <c r="AX400" s="55"/>
      <c r="AY400" s="55"/>
      <c r="AZ400" s="56"/>
      <c r="BA400" s="55"/>
      <c r="BB400" s="55"/>
      <c r="BC400" s="55"/>
      <c r="BD400" s="55"/>
      <c r="BE400" s="55"/>
      <c r="BF400" s="55"/>
      <c r="BI400" s="18"/>
    </row>
    <row r="401" s="1" customFormat="1" ht="15" spans="1:61">
      <c r="A401" s="58"/>
      <c r="B401" s="54"/>
      <c r="C401" s="54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6"/>
      <c r="AH401" s="55"/>
      <c r="AI401" s="55"/>
      <c r="AJ401" s="55"/>
      <c r="AK401" s="55"/>
      <c r="AL401" s="55"/>
      <c r="AM401" s="55"/>
      <c r="AN401" s="55"/>
      <c r="AO401" s="55"/>
      <c r="AP401" s="55"/>
      <c r="AQ401" s="55"/>
      <c r="AR401" s="55"/>
      <c r="AS401" s="55"/>
      <c r="AT401" s="55"/>
      <c r="AU401" s="55"/>
      <c r="AV401" s="55"/>
      <c r="AW401" s="55"/>
      <c r="AX401" s="55"/>
      <c r="AY401" s="55"/>
      <c r="AZ401" s="56"/>
      <c r="BA401" s="55"/>
      <c r="BB401" s="55"/>
      <c r="BC401" s="55"/>
      <c r="BD401" s="55"/>
      <c r="BE401" s="55"/>
      <c r="BF401" s="55"/>
      <c r="BI401" s="18"/>
    </row>
    <row r="402" s="1" customFormat="1" ht="15" spans="1:61">
      <c r="A402" s="58"/>
      <c r="B402" s="54"/>
      <c r="C402" s="54"/>
      <c r="D402" s="55"/>
      <c r="E402" s="55"/>
      <c r="F402" s="55"/>
      <c r="G402" s="55"/>
      <c r="H402" s="55"/>
      <c r="I402" s="55"/>
      <c r="J402" s="55"/>
      <c r="K402" s="57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  <c r="AG402" s="56"/>
      <c r="AH402" s="55"/>
      <c r="AI402" s="55"/>
      <c r="AJ402" s="55"/>
      <c r="AK402" s="55"/>
      <c r="AL402" s="55"/>
      <c r="AM402" s="55"/>
      <c r="AN402" s="55"/>
      <c r="AO402" s="55"/>
      <c r="AP402" s="55"/>
      <c r="AQ402" s="55"/>
      <c r="AR402" s="55"/>
      <c r="AS402" s="55"/>
      <c r="AT402" s="55"/>
      <c r="AU402" s="55"/>
      <c r="AV402" s="55"/>
      <c r="AW402" s="55"/>
      <c r="AX402" s="55"/>
      <c r="AY402" s="55"/>
      <c r="AZ402" s="56"/>
      <c r="BA402" s="55"/>
      <c r="BB402" s="55"/>
      <c r="BC402" s="55"/>
      <c r="BD402" s="55"/>
      <c r="BE402" s="55"/>
      <c r="BF402" s="55"/>
      <c r="BI402" s="6"/>
    </row>
    <row r="403" s="1" customFormat="1" ht="15" spans="1:61">
      <c r="A403" s="53"/>
      <c r="B403" s="54"/>
      <c r="C403" s="54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6"/>
      <c r="AH403" s="55"/>
      <c r="AI403" s="55"/>
      <c r="AJ403" s="55"/>
      <c r="AK403" s="55"/>
      <c r="AL403" s="55"/>
      <c r="AM403" s="55"/>
      <c r="AN403" s="55"/>
      <c r="AO403" s="55"/>
      <c r="AP403" s="55"/>
      <c r="AQ403" s="55"/>
      <c r="AR403" s="55"/>
      <c r="AS403" s="55"/>
      <c r="AT403" s="55"/>
      <c r="AU403" s="55"/>
      <c r="AV403" s="55"/>
      <c r="AW403" s="55"/>
      <c r="AX403" s="55"/>
      <c r="AY403" s="55"/>
      <c r="AZ403" s="56"/>
      <c r="BA403" s="55"/>
      <c r="BB403" s="55"/>
      <c r="BC403" s="55"/>
      <c r="BD403" s="55"/>
      <c r="BE403" s="55"/>
      <c r="BF403" s="55"/>
      <c r="BI403" s="6"/>
    </row>
    <row r="404" s="1" customFormat="1" ht="15" spans="1:61">
      <c r="A404" s="53"/>
      <c r="B404" s="54"/>
      <c r="C404" s="54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  <c r="AG404" s="56"/>
      <c r="AH404" s="55"/>
      <c r="AI404" s="55"/>
      <c r="AJ404" s="55"/>
      <c r="AK404" s="55"/>
      <c r="AL404" s="55"/>
      <c r="AM404" s="55"/>
      <c r="AN404" s="55"/>
      <c r="AO404" s="55"/>
      <c r="AP404" s="55"/>
      <c r="AQ404" s="55"/>
      <c r="AR404" s="55"/>
      <c r="AS404" s="55"/>
      <c r="AT404" s="55"/>
      <c r="AU404" s="55"/>
      <c r="AV404" s="55"/>
      <c r="AW404" s="55"/>
      <c r="AX404" s="55"/>
      <c r="AY404" s="55"/>
      <c r="AZ404" s="56"/>
      <c r="BA404" s="55"/>
      <c r="BB404" s="55"/>
      <c r="BC404" s="55"/>
      <c r="BD404" s="55"/>
      <c r="BE404" s="55"/>
      <c r="BF404" s="55"/>
      <c r="BI404" s="18"/>
    </row>
    <row r="405" s="1" customFormat="1" ht="15" spans="1:61">
      <c r="A405" s="53"/>
      <c r="B405" s="54"/>
      <c r="C405" s="54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  <c r="AG405" s="56"/>
      <c r="AH405" s="55"/>
      <c r="AI405" s="55"/>
      <c r="AJ405" s="55"/>
      <c r="AK405" s="55"/>
      <c r="AL405" s="55"/>
      <c r="AM405" s="55"/>
      <c r="AN405" s="55"/>
      <c r="AO405" s="55"/>
      <c r="AP405" s="55"/>
      <c r="AQ405" s="55"/>
      <c r="AR405" s="55"/>
      <c r="AS405" s="55"/>
      <c r="AT405" s="55"/>
      <c r="AU405" s="55"/>
      <c r="AV405" s="55"/>
      <c r="AW405" s="55"/>
      <c r="AX405" s="55"/>
      <c r="AY405" s="55"/>
      <c r="AZ405" s="56"/>
      <c r="BA405" s="55"/>
      <c r="BB405" s="55"/>
      <c r="BC405" s="55"/>
      <c r="BD405" s="55"/>
      <c r="BE405" s="55"/>
      <c r="BF405" s="55"/>
      <c r="BI405" s="18"/>
    </row>
    <row r="406" s="1" customFormat="1" ht="15" spans="1:61">
      <c r="A406" s="53"/>
      <c r="B406" s="54"/>
      <c r="C406" s="54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6"/>
      <c r="AH406" s="55"/>
      <c r="AI406" s="55"/>
      <c r="AJ406" s="55"/>
      <c r="AK406" s="55"/>
      <c r="AL406" s="55"/>
      <c r="AM406" s="55"/>
      <c r="AN406" s="55"/>
      <c r="AO406" s="55"/>
      <c r="AP406" s="55"/>
      <c r="AQ406" s="55"/>
      <c r="AR406" s="55"/>
      <c r="AS406" s="55"/>
      <c r="AT406" s="55"/>
      <c r="AU406" s="55"/>
      <c r="AV406" s="55"/>
      <c r="AW406" s="55"/>
      <c r="AX406" s="55"/>
      <c r="AY406" s="55"/>
      <c r="AZ406" s="56"/>
      <c r="BA406" s="55"/>
      <c r="BB406" s="55"/>
      <c r="BC406" s="55"/>
      <c r="BD406" s="55"/>
      <c r="BE406" s="55"/>
      <c r="BF406" s="55"/>
      <c r="BI406" s="6"/>
    </row>
    <row r="407" s="1" customFormat="1" ht="15" spans="1:61">
      <c r="A407" s="53"/>
      <c r="B407" s="54"/>
      <c r="C407" s="54"/>
      <c r="D407" s="55"/>
      <c r="E407" s="55"/>
      <c r="F407" s="55"/>
      <c r="G407" s="55"/>
      <c r="H407" s="55"/>
      <c r="I407" s="55"/>
      <c r="J407" s="55"/>
      <c r="K407" s="57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  <c r="AG407" s="56"/>
      <c r="AH407" s="55"/>
      <c r="AI407" s="55"/>
      <c r="AJ407" s="55"/>
      <c r="AK407" s="55"/>
      <c r="AL407" s="55"/>
      <c r="AM407" s="55"/>
      <c r="AN407" s="55"/>
      <c r="AO407" s="55"/>
      <c r="AP407" s="55"/>
      <c r="AQ407" s="55"/>
      <c r="AR407" s="55"/>
      <c r="AS407" s="55"/>
      <c r="AT407" s="55"/>
      <c r="AU407" s="55"/>
      <c r="AV407" s="55"/>
      <c r="AW407" s="55"/>
      <c r="AX407" s="55"/>
      <c r="AY407" s="55"/>
      <c r="AZ407" s="56"/>
      <c r="BA407" s="55"/>
      <c r="BB407" s="55"/>
      <c r="BC407" s="55"/>
      <c r="BD407" s="55"/>
      <c r="BE407" s="55"/>
      <c r="BF407" s="55"/>
      <c r="BI407" s="6"/>
    </row>
    <row r="408" s="1" customFormat="1" ht="15" spans="1:61">
      <c r="A408" s="53"/>
      <c r="B408" s="54"/>
      <c r="C408" s="54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  <c r="AG408" s="56"/>
      <c r="AH408" s="55"/>
      <c r="AI408" s="55"/>
      <c r="AJ408" s="55"/>
      <c r="AK408" s="55"/>
      <c r="AL408" s="55"/>
      <c r="AM408" s="55"/>
      <c r="AN408" s="55"/>
      <c r="AO408" s="55"/>
      <c r="AP408" s="55"/>
      <c r="AQ408" s="55"/>
      <c r="AR408" s="55"/>
      <c r="AS408" s="55"/>
      <c r="AT408" s="55"/>
      <c r="AU408" s="55"/>
      <c r="AV408" s="55"/>
      <c r="AW408" s="55"/>
      <c r="AX408" s="55"/>
      <c r="AY408" s="55"/>
      <c r="AZ408" s="56"/>
      <c r="BA408" s="55"/>
      <c r="BB408" s="55"/>
      <c r="BC408" s="55"/>
      <c r="BD408" s="55"/>
      <c r="BE408" s="55"/>
      <c r="BF408" s="55"/>
      <c r="BI408" s="18"/>
    </row>
    <row r="409" s="1" customFormat="1" ht="15" spans="1:61">
      <c r="A409" s="53"/>
      <c r="B409" s="54"/>
      <c r="C409" s="54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  <c r="AG409" s="56"/>
      <c r="AH409" s="55"/>
      <c r="AI409" s="55"/>
      <c r="AJ409" s="55"/>
      <c r="AK409" s="55"/>
      <c r="AL409" s="55"/>
      <c r="AM409" s="55"/>
      <c r="AN409" s="55"/>
      <c r="AO409" s="55"/>
      <c r="AP409" s="55"/>
      <c r="AQ409" s="55"/>
      <c r="AR409" s="55"/>
      <c r="AS409" s="55"/>
      <c r="AT409" s="55"/>
      <c r="AU409" s="55"/>
      <c r="AV409" s="55"/>
      <c r="AW409" s="55"/>
      <c r="AX409" s="55"/>
      <c r="AY409" s="55"/>
      <c r="AZ409" s="56"/>
      <c r="BA409" s="55"/>
      <c r="BB409" s="55"/>
      <c r="BC409" s="55"/>
      <c r="BD409" s="55"/>
      <c r="BE409" s="55"/>
      <c r="BF409" s="55"/>
      <c r="BI409" s="18"/>
    </row>
    <row r="410" s="1" customFormat="1" ht="15" spans="1:61">
      <c r="A410" s="53"/>
      <c r="B410" s="54"/>
      <c r="C410" s="54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  <c r="AG410" s="56"/>
      <c r="AH410" s="55"/>
      <c r="AI410" s="55"/>
      <c r="AJ410" s="55"/>
      <c r="AK410" s="55"/>
      <c r="AL410" s="55"/>
      <c r="AM410" s="55"/>
      <c r="AN410" s="55"/>
      <c r="AO410" s="55"/>
      <c r="AP410" s="55"/>
      <c r="AQ410" s="55"/>
      <c r="AR410" s="55"/>
      <c r="AS410" s="55"/>
      <c r="AT410" s="55"/>
      <c r="AU410" s="55"/>
      <c r="AV410" s="55"/>
      <c r="AW410" s="55"/>
      <c r="AX410" s="55"/>
      <c r="AY410" s="55"/>
      <c r="AZ410" s="56"/>
      <c r="BA410" s="55"/>
      <c r="BB410" s="55"/>
      <c r="BC410" s="55"/>
      <c r="BD410" s="55"/>
      <c r="BE410" s="55"/>
      <c r="BF410" s="55"/>
      <c r="BI410" s="6"/>
    </row>
    <row r="411" s="1" customFormat="1" ht="15" spans="1:61">
      <c r="A411" s="53"/>
      <c r="B411" s="54"/>
      <c r="C411" s="54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  <c r="AF411" s="55"/>
      <c r="AG411" s="56"/>
      <c r="AH411" s="55"/>
      <c r="AI411" s="55"/>
      <c r="AJ411" s="55"/>
      <c r="AK411" s="55"/>
      <c r="AL411" s="55"/>
      <c r="AM411" s="55"/>
      <c r="AN411" s="55"/>
      <c r="AO411" s="55"/>
      <c r="AP411" s="55"/>
      <c r="AQ411" s="55"/>
      <c r="AR411" s="55"/>
      <c r="AS411" s="55"/>
      <c r="AT411" s="55"/>
      <c r="AU411" s="55"/>
      <c r="AV411" s="55"/>
      <c r="AW411" s="55"/>
      <c r="AX411" s="55"/>
      <c r="AY411" s="55"/>
      <c r="AZ411" s="56"/>
      <c r="BA411" s="55"/>
      <c r="BB411" s="55"/>
      <c r="BC411" s="55"/>
      <c r="BD411" s="55"/>
      <c r="BE411" s="55"/>
      <c r="BF411" s="55"/>
      <c r="BI411" s="6"/>
    </row>
    <row r="412" s="1" customFormat="1" ht="15" spans="1:61">
      <c r="A412" s="53"/>
      <c r="B412" s="54"/>
      <c r="C412" s="54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6"/>
      <c r="AH412" s="55"/>
      <c r="AI412" s="55"/>
      <c r="AJ412" s="55"/>
      <c r="AK412" s="55"/>
      <c r="AL412" s="55"/>
      <c r="AM412" s="55"/>
      <c r="AN412" s="55"/>
      <c r="AO412" s="55"/>
      <c r="AP412" s="55"/>
      <c r="AQ412" s="55"/>
      <c r="AR412" s="55"/>
      <c r="AS412" s="55"/>
      <c r="AT412" s="55"/>
      <c r="AU412" s="55"/>
      <c r="AV412" s="55"/>
      <c r="AW412" s="55"/>
      <c r="AX412" s="55"/>
      <c r="AY412" s="55"/>
      <c r="AZ412" s="56"/>
      <c r="BA412" s="55"/>
      <c r="BB412" s="55"/>
      <c r="BC412" s="55"/>
      <c r="BD412" s="55"/>
      <c r="BE412" s="55"/>
      <c r="BF412" s="55"/>
      <c r="BI412" s="18"/>
    </row>
    <row r="413" s="1" customFormat="1" ht="15" spans="1:61">
      <c r="A413" s="53"/>
      <c r="B413" s="54"/>
      <c r="C413" s="54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  <c r="AF413" s="55"/>
      <c r="AG413" s="56"/>
      <c r="AH413" s="55"/>
      <c r="AI413" s="55"/>
      <c r="AJ413" s="55"/>
      <c r="AK413" s="55"/>
      <c r="AL413" s="55"/>
      <c r="AM413" s="55"/>
      <c r="AN413" s="55"/>
      <c r="AO413" s="55"/>
      <c r="AP413" s="55"/>
      <c r="AQ413" s="55"/>
      <c r="AR413" s="55"/>
      <c r="AS413" s="55"/>
      <c r="AT413" s="55"/>
      <c r="AU413" s="55"/>
      <c r="AV413" s="55"/>
      <c r="AW413" s="55"/>
      <c r="AX413" s="55"/>
      <c r="AY413" s="55"/>
      <c r="AZ413" s="56"/>
      <c r="BA413" s="55"/>
      <c r="BB413" s="55"/>
      <c r="BC413" s="55"/>
      <c r="BD413" s="55"/>
      <c r="BE413" s="55"/>
      <c r="BF413" s="55"/>
      <c r="BI413" s="18"/>
    </row>
    <row r="414" s="1" customFormat="1" ht="15" spans="1:61">
      <c r="A414" s="53"/>
      <c r="B414" s="54"/>
      <c r="C414" s="54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  <c r="AF414" s="55"/>
      <c r="AG414" s="56"/>
      <c r="AH414" s="55"/>
      <c r="AI414" s="55"/>
      <c r="AJ414" s="55"/>
      <c r="AK414" s="55"/>
      <c r="AL414" s="55"/>
      <c r="AM414" s="55"/>
      <c r="AN414" s="55"/>
      <c r="AO414" s="55"/>
      <c r="AP414" s="55"/>
      <c r="AQ414" s="55"/>
      <c r="AR414" s="55"/>
      <c r="AS414" s="55"/>
      <c r="AT414" s="55"/>
      <c r="AU414" s="55"/>
      <c r="AV414" s="55"/>
      <c r="AW414" s="55"/>
      <c r="AX414" s="55"/>
      <c r="AY414" s="55"/>
      <c r="AZ414" s="56"/>
      <c r="BA414" s="55"/>
      <c r="BB414" s="55"/>
      <c r="BC414" s="55"/>
      <c r="BD414" s="55"/>
      <c r="BE414" s="55"/>
      <c r="BF414" s="55"/>
      <c r="BI414" s="6"/>
    </row>
    <row r="415" s="1" customFormat="1" ht="15" spans="1:61">
      <c r="A415" s="53"/>
      <c r="B415" s="54"/>
      <c r="C415" s="54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  <c r="AF415" s="55"/>
      <c r="AG415" s="56"/>
      <c r="AH415" s="55"/>
      <c r="AI415" s="55"/>
      <c r="AJ415" s="55"/>
      <c r="AK415" s="55"/>
      <c r="AL415" s="55"/>
      <c r="AM415" s="55"/>
      <c r="AN415" s="55"/>
      <c r="AO415" s="55"/>
      <c r="AP415" s="55"/>
      <c r="AQ415" s="55"/>
      <c r="AR415" s="55"/>
      <c r="AS415" s="55"/>
      <c r="AT415" s="55"/>
      <c r="AU415" s="55"/>
      <c r="AV415" s="55"/>
      <c r="AW415" s="55"/>
      <c r="AX415" s="55"/>
      <c r="AY415" s="55"/>
      <c r="AZ415" s="56"/>
      <c r="BA415" s="55"/>
      <c r="BB415" s="55"/>
      <c r="BC415" s="55"/>
      <c r="BD415" s="55"/>
      <c r="BE415" s="55"/>
      <c r="BF415" s="55"/>
      <c r="BI415" s="6"/>
    </row>
    <row r="416" s="1" customFormat="1" ht="15" spans="1:61">
      <c r="A416" s="53"/>
      <c r="B416" s="54"/>
      <c r="C416" s="54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  <c r="AF416" s="55"/>
      <c r="AG416" s="56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6"/>
      <c r="BA416" s="55"/>
      <c r="BB416" s="55"/>
      <c r="BC416" s="55"/>
      <c r="BD416" s="55"/>
      <c r="BE416" s="55"/>
      <c r="BF416" s="55"/>
      <c r="BI416" s="18"/>
    </row>
    <row r="417" s="1" customFormat="1" ht="15" spans="1:61">
      <c r="A417" s="53"/>
      <c r="B417" s="54"/>
      <c r="C417" s="54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  <c r="AG417" s="56"/>
      <c r="AH417" s="55"/>
      <c r="AI417" s="55"/>
      <c r="AJ417" s="55"/>
      <c r="AK417" s="55"/>
      <c r="AL417" s="55"/>
      <c r="AM417" s="55"/>
      <c r="AN417" s="55"/>
      <c r="AO417" s="55"/>
      <c r="AP417" s="55"/>
      <c r="AQ417" s="55"/>
      <c r="AR417" s="55"/>
      <c r="AS417" s="55"/>
      <c r="AT417" s="55"/>
      <c r="AU417" s="55"/>
      <c r="AV417" s="55"/>
      <c r="AW417" s="55"/>
      <c r="AX417" s="55"/>
      <c r="AY417" s="55"/>
      <c r="AZ417" s="56"/>
      <c r="BA417" s="55"/>
      <c r="BB417" s="55"/>
      <c r="BC417" s="55"/>
      <c r="BD417" s="55"/>
      <c r="BE417" s="55"/>
      <c r="BF417" s="55"/>
      <c r="BI417" s="18"/>
    </row>
    <row r="418" s="1" customFormat="1" ht="15" spans="1:61">
      <c r="A418" s="53"/>
      <c r="B418" s="54"/>
      <c r="C418" s="54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55"/>
      <c r="AG418" s="56"/>
      <c r="AH418" s="55"/>
      <c r="AI418" s="55"/>
      <c r="AJ418" s="55"/>
      <c r="AK418" s="55"/>
      <c r="AL418" s="55"/>
      <c r="AM418" s="55"/>
      <c r="AN418" s="55"/>
      <c r="AO418" s="55"/>
      <c r="AP418" s="55"/>
      <c r="AQ418" s="55"/>
      <c r="AR418" s="55"/>
      <c r="AS418" s="55"/>
      <c r="AT418" s="55"/>
      <c r="AU418" s="55"/>
      <c r="AV418" s="55"/>
      <c r="AW418" s="55"/>
      <c r="AX418" s="55"/>
      <c r="AY418" s="55"/>
      <c r="AZ418" s="56"/>
      <c r="BA418" s="55"/>
      <c r="BB418" s="55"/>
      <c r="BC418" s="55"/>
      <c r="BD418" s="55"/>
      <c r="BE418" s="55"/>
      <c r="BF418" s="55"/>
      <c r="BI418" s="6"/>
    </row>
    <row r="419" s="1" customFormat="1" ht="15" spans="1:61">
      <c r="A419" s="53"/>
      <c r="B419" s="54"/>
      <c r="C419" s="54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  <c r="AE419" s="55"/>
      <c r="AF419" s="55"/>
      <c r="AG419" s="56"/>
      <c r="AH419" s="55"/>
      <c r="AI419" s="55"/>
      <c r="AJ419" s="55"/>
      <c r="AK419" s="55"/>
      <c r="AL419" s="55"/>
      <c r="AM419" s="55"/>
      <c r="AN419" s="55"/>
      <c r="AO419" s="55"/>
      <c r="AP419" s="55"/>
      <c r="AQ419" s="55"/>
      <c r="AR419" s="55"/>
      <c r="AS419" s="55"/>
      <c r="AT419" s="55"/>
      <c r="AU419" s="55"/>
      <c r="AV419" s="55"/>
      <c r="AW419" s="55"/>
      <c r="AX419" s="55"/>
      <c r="AY419" s="55"/>
      <c r="AZ419" s="56"/>
      <c r="BA419" s="55"/>
      <c r="BB419" s="55"/>
      <c r="BC419" s="55"/>
      <c r="BD419" s="55"/>
      <c r="BE419" s="55"/>
      <c r="BF419" s="55"/>
      <c r="BI419" s="6"/>
    </row>
    <row r="420" s="1" customFormat="1" ht="15" spans="1:61">
      <c r="A420" s="53"/>
      <c r="B420" s="54"/>
      <c r="C420" s="54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  <c r="AF420" s="55"/>
      <c r="AG420" s="56"/>
      <c r="AH420" s="55"/>
      <c r="AI420" s="55"/>
      <c r="AJ420" s="55"/>
      <c r="AK420" s="55"/>
      <c r="AL420" s="55"/>
      <c r="AM420" s="55"/>
      <c r="AN420" s="55"/>
      <c r="AO420" s="55"/>
      <c r="AP420" s="55"/>
      <c r="AQ420" s="55"/>
      <c r="AR420" s="55"/>
      <c r="AS420" s="55"/>
      <c r="AT420" s="55"/>
      <c r="AU420" s="55"/>
      <c r="AV420" s="55"/>
      <c r="AW420" s="55"/>
      <c r="AX420" s="55"/>
      <c r="AY420" s="55"/>
      <c r="AZ420" s="56"/>
      <c r="BA420" s="55"/>
      <c r="BB420" s="55"/>
      <c r="BC420" s="55"/>
      <c r="BD420" s="55"/>
      <c r="BE420" s="55"/>
      <c r="BF420" s="55"/>
      <c r="BI420" s="18"/>
    </row>
    <row r="421" s="1" customFormat="1" ht="15" spans="1:61">
      <c r="A421" s="58"/>
      <c r="B421" s="54"/>
      <c r="C421" s="54"/>
      <c r="D421" s="55"/>
      <c r="E421" s="55"/>
      <c r="F421" s="55"/>
      <c r="G421" s="55"/>
      <c r="H421" s="55"/>
      <c r="I421" s="55"/>
      <c r="J421" s="55"/>
      <c r="K421" s="57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  <c r="AE421" s="55"/>
      <c r="AF421" s="55"/>
      <c r="AG421" s="56"/>
      <c r="AH421" s="55"/>
      <c r="AI421" s="55"/>
      <c r="AJ421" s="55"/>
      <c r="AK421" s="55"/>
      <c r="AL421" s="55"/>
      <c r="AM421" s="55"/>
      <c r="AN421" s="55"/>
      <c r="AO421" s="55"/>
      <c r="AP421" s="55"/>
      <c r="AQ421" s="55"/>
      <c r="AR421" s="55"/>
      <c r="AS421" s="55"/>
      <c r="AT421" s="55"/>
      <c r="AU421" s="55"/>
      <c r="AV421" s="55"/>
      <c r="AW421" s="55"/>
      <c r="AX421" s="55"/>
      <c r="AY421" s="55"/>
      <c r="AZ421" s="56"/>
      <c r="BA421" s="55"/>
      <c r="BB421" s="55"/>
      <c r="BC421" s="55"/>
      <c r="BD421" s="55"/>
      <c r="BE421" s="55"/>
      <c r="BF421" s="55"/>
      <c r="BI421" s="18"/>
    </row>
    <row r="422" s="1" customFormat="1" ht="15" spans="1:61">
      <c r="A422" s="53"/>
      <c r="B422" s="54"/>
      <c r="C422" s="54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  <c r="AE422" s="55"/>
      <c r="AF422" s="55"/>
      <c r="AG422" s="56"/>
      <c r="AH422" s="55"/>
      <c r="AI422" s="55"/>
      <c r="AJ422" s="55"/>
      <c r="AK422" s="55"/>
      <c r="AL422" s="55"/>
      <c r="AM422" s="55"/>
      <c r="AN422" s="55"/>
      <c r="AO422" s="55"/>
      <c r="AP422" s="55"/>
      <c r="AQ422" s="55"/>
      <c r="AR422" s="55"/>
      <c r="AS422" s="55"/>
      <c r="AT422" s="55"/>
      <c r="AU422" s="55"/>
      <c r="AV422" s="55"/>
      <c r="AW422" s="55"/>
      <c r="AX422" s="55"/>
      <c r="AY422" s="55"/>
      <c r="AZ422" s="56"/>
      <c r="BA422" s="55"/>
      <c r="BB422" s="55"/>
      <c r="BC422" s="55"/>
      <c r="BD422" s="55"/>
      <c r="BE422" s="55"/>
      <c r="BF422" s="55"/>
      <c r="BI422" s="6"/>
    </row>
    <row r="423" s="1" customFormat="1" ht="15" spans="1:61">
      <c r="A423" s="58"/>
      <c r="B423" s="54"/>
      <c r="C423" s="54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  <c r="AE423" s="55"/>
      <c r="AF423" s="55"/>
      <c r="AG423" s="56"/>
      <c r="AH423" s="55"/>
      <c r="AI423" s="55"/>
      <c r="AJ423" s="55"/>
      <c r="AK423" s="55"/>
      <c r="AL423" s="55"/>
      <c r="AM423" s="55"/>
      <c r="AN423" s="55"/>
      <c r="AO423" s="55"/>
      <c r="AP423" s="55"/>
      <c r="AQ423" s="55"/>
      <c r="AR423" s="55"/>
      <c r="AS423" s="55"/>
      <c r="AT423" s="55"/>
      <c r="AU423" s="55"/>
      <c r="AV423" s="55"/>
      <c r="AW423" s="55"/>
      <c r="AX423" s="55"/>
      <c r="AY423" s="55"/>
      <c r="AZ423" s="56"/>
      <c r="BA423" s="55"/>
      <c r="BB423" s="55"/>
      <c r="BC423" s="55"/>
      <c r="BD423" s="55"/>
      <c r="BE423" s="55"/>
      <c r="BF423" s="55"/>
      <c r="BI423" s="6"/>
    </row>
    <row r="424" s="1" customFormat="1" ht="15" spans="1:61">
      <c r="A424" s="58"/>
      <c r="B424" s="54"/>
      <c r="C424" s="54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  <c r="AE424" s="55"/>
      <c r="AF424" s="55"/>
      <c r="AG424" s="56"/>
      <c r="AH424" s="55"/>
      <c r="AI424" s="55"/>
      <c r="AJ424" s="55"/>
      <c r="AK424" s="55"/>
      <c r="AL424" s="55"/>
      <c r="AM424" s="55"/>
      <c r="AN424" s="55"/>
      <c r="AO424" s="55"/>
      <c r="AP424" s="55"/>
      <c r="AQ424" s="55"/>
      <c r="AR424" s="55"/>
      <c r="AS424" s="55"/>
      <c r="AT424" s="55"/>
      <c r="AU424" s="55"/>
      <c r="AV424" s="55"/>
      <c r="AW424" s="55"/>
      <c r="AX424" s="55"/>
      <c r="AY424" s="55"/>
      <c r="AZ424" s="56"/>
      <c r="BA424" s="55"/>
      <c r="BB424" s="55"/>
      <c r="BC424" s="55"/>
      <c r="BD424" s="55"/>
      <c r="BE424" s="55"/>
      <c r="BF424" s="55"/>
      <c r="BI424" s="18"/>
    </row>
    <row r="425" s="1" customFormat="1" ht="15" spans="1:61">
      <c r="A425" s="58"/>
      <c r="B425" s="54"/>
      <c r="C425" s="54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  <c r="AE425" s="55"/>
      <c r="AF425" s="55"/>
      <c r="AG425" s="56"/>
      <c r="AH425" s="55"/>
      <c r="AI425" s="55"/>
      <c r="AJ425" s="55"/>
      <c r="AK425" s="55"/>
      <c r="AL425" s="55"/>
      <c r="AM425" s="55"/>
      <c r="AN425" s="55"/>
      <c r="AO425" s="55"/>
      <c r="AP425" s="55"/>
      <c r="AQ425" s="55"/>
      <c r="AR425" s="55"/>
      <c r="AS425" s="55"/>
      <c r="AT425" s="55"/>
      <c r="AU425" s="55"/>
      <c r="AV425" s="55"/>
      <c r="AW425" s="55"/>
      <c r="AX425" s="55"/>
      <c r="AY425" s="55"/>
      <c r="AZ425" s="56"/>
      <c r="BA425" s="55"/>
      <c r="BB425" s="55"/>
      <c r="BC425" s="55"/>
      <c r="BD425" s="55"/>
      <c r="BE425" s="55"/>
      <c r="BF425" s="55"/>
      <c r="BI425" s="18"/>
    </row>
    <row r="426" s="1" customFormat="1" ht="15" spans="1:61">
      <c r="A426" s="53"/>
      <c r="B426" s="54"/>
      <c r="C426" s="54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  <c r="AE426" s="55"/>
      <c r="AF426" s="55"/>
      <c r="AG426" s="56"/>
      <c r="AH426" s="55"/>
      <c r="AI426" s="55"/>
      <c r="AJ426" s="55"/>
      <c r="AK426" s="55"/>
      <c r="AL426" s="55"/>
      <c r="AM426" s="55"/>
      <c r="AN426" s="55"/>
      <c r="AO426" s="55"/>
      <c r="AP426" s="55"/>
      <c r="AQ426" s="55"/>
      <c r="AR426" s="55"/>
      <c r="AS426" s="55"/>
      <c r="AT426" s="55"/>
      <c r="AU426" s="55"/>
      <c r="AV426" s="55"/>
      <c r="AW426" s="55"/>
      <c r="AX426" s="55"/>
      <c r="AY426" s="55"/>
      <c r="AZ426" s="56"/>
      <c r="BA426" s="55"/>
      <c r="BB426" s="55"/>
      <c r="BC426" s="55"/>
      <c r="BD426" s="55"/>
      <c r="BE426" s="55"/>
      <c r="BF426" s="55"/>
      <c r="BI426" s="6"/>
    </row>
    <row r="427" s="1" customFormat="1" ht="15" spans="1:61">
      <c r="A427" s="53"/>
      <c r="B427" s="54"/>
      <c r="C427" s="54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  <c r="AE427" s="55"/>
      <c r="AF427" s="55"/>
      <c r="AG427" s="56"/>
      <c r="AH427" s="55"/>
      <c r="AI427" s="55"/>
      <c r="AJ427" s="55"/>
      <c r="AK427" s="55"/>
      <c r="AL427" s="55"/>
      <c r="AM427" s="55"/>
      <c r="AN427" s="55"/>
      <c r="AO427" s="55"/>
      <c r="AP427" s="55"/>
      <c r="AQ427" s="55"/>
      <c r="AR427" s="55"/>
      <c r="AS427" s="55"/>
      <c r="AT427" s="55"/>
      <c r="AU427" s="55"/>
      <c r="AV427" s="55"/>
      <c r="AW427" s="55"/>
      <c r="AX427" s="55"/>
      <c r="AY427" s="55"/>
      <c r="AZ427" s="56"/>
      <c r="BA427" s="55"/>
      <c r="BB427" s="55"/>
      <c r="BC427" s="55"/>
      <c r="BD427" s="55"/>
      <c r="BE427" s="55"/>
      <c r="BF427" s="55"/>
      <c r="BI427" s="6"/>
    </row>
    <row r="428" s="1" customFormat="1" ht="15" spans="1:61">
      <c r="A428" s="53"/>
      <c r="B428" s="54"/>
      <c r="C428" s="54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  <c r="AE428" s="55"/>
      <c r="AF428" s="55"/>
      <c r="AG428" s="56"/>
      <c r="AH428" s="55"/>
      <c r="AI428" s="55"/>
      <c r="AJ428" s="55"/>
      <c r="AK428" s="55"/>
      <c r="AL428" s="55"/>
      <c r="AM428" s="55"/>
      <c r="AN428" s="55"/>
      <c r="AO428" s="55"/>
      <c r="AP428" s="55"/>
      <c r="AQ428" s="55"/>
      <c r="AR428" s="55"/>
      <c r="AS428" s="55"/>
      <c r="AT428" s="55"/>
      <c r="AU428" s="55"/>
      <c r="AV428" s="55"/>
      <c r="AW428" s="55"/>
      <c r="AX428" s="55"/>
      <c r="AY428" s="55"/>
      <c r="AZ428" s="56"/>
      <c r="BA428" s="55"/>
      <c r="BB428" s="55"/>
      <c r="BC428" s="55"/>
      <c r="BD428" s="55"/>
      <c r="BE428" s="55"/>
      <c r="BF428" s="55"/>
      <c r="BI428" s="18"/>
    </row>
    <row r="429" s="1" customFormat="1" ht="15" spans="1:61">
      <c r="A429" s="53"/>
      <c r="B429" s="54"/>
      <c r="C429" s="54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  <c r="AE429" s="55"/>
      <c r="AF429" s="55"/>
      <c r="AG429" s="56"/>
      <c r="AH429" s="55"/>
      <c r="AI429" s="55"/>
      <c r="AJ429" s="55"/>
      <c r="AK429" s="55"/>
      <c r="AL429" s="55"/>
      <c r="AM429" s="55"/>
      <c r="AN429" s="55"/>
      <c r="AO429" s="55"/>
      <c r="AP429" s="55"/>
      <c r="AQ429" s="55"/>
      <c r="AR429" s="55"/>
      <c r="AS429" s="55"/>
      <c r="AT429" s="55"/>
      <c r="AU429" s="55"/>
      <c r="AV429" s="55"/>
      <c r="AW429" s="55"/>
      <c r="AX429" s="55"/>
      <c r="AY429" s="55"/>
      <c r="AZ429" s="56"/>
      <c r="BA429" s="55"/>
      <c r="BB429" s="55"/>
      <c r="BC429" s="55"/>
      <c r="BD429" s="55"/>
      <c r="BE429" s="55"/>
      <c r="BF429" s="55"/>
      <c r="BI429" s="18"/>
    </row>
    <row r="430" s="1" customFormat="1" ht="15" spans="1:61">
      <c r="A430" s="53"/>
      <c r="B430" s="54"/>
      <c r="C430" s="54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55"/>
      <c r="AG430" s="56"/>
      <c r="AH430" s="55"/>
      <c r="AI430" s="55"/>
      <c r="AJ430" s="55"/>
      <c r="AK430" s="55"/>
      <c r="AL430" s="55"/>
      <c r="AM430" s="55"/>
      <c r="AN430" s="55"/>
      <c r="AO430" s="55"/>
      <c r="AP430" s="55"/>
      <c r="AQ430" s="55"/>
      <c r="AR430" s="55"/>
      <c r="AS430" s="55"/>
      <c r="AT430" s="55"/>
      <c r="AU430" s="55"/>
      <c r="AV430" s="55"/>
      <c r="AW430" s="55"/>
      <c r="AX430" s="55"/>
      <c r="AY430" s="55"/>
      <c r="AZ430" s="56"/>
      <c r="BA430" s="55"/>
      <c r="BB430" s="55"/>
      <c r="BC430" s="55"/>
      <c r="BD430" s="55"/>
      <c r="BE430" s="55"/>
      <c r="BF430" s="55"/>
      <c r="BI430" s="6"/>
    </row>
    <row r="431" s="1" customFormat="1" ht="15" spans="1:61">
      <c r="A431" s="53"/>
      <c r="B431" s="54"/>
      <c r="C431" s="54"/>
      <c r="D431" s="55"/>
      <c r="E431" s="55"/>
      <c r="F431" s="55"/>
      <c r="G431" s="55"/>
      <c r="H431" s="55"/>
      <c r="I431" s="55"/>
      <c r="J431" s="55"/>
      <c r="K431" s="57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  <c r="AE431" s="55"/>
      <c r="AF431" s="55"/>
      <c r="AG431" s="56"/>
      <c r="AH431" s="55"/>
      <c r="AI431" s="55"/>
      <c r="AJ431" s="55"/>
      <c r="AK431" s="55"/>
      <c r="AL431" s="55"/>
      <c r="AM431" s="55"/>
      <c r="AN431" s="55"/>
      <c r="AO431" s="55"/>
      <c r="AP431" s="55"/>
      <c r="AQ431" s="55"/>
      <c r="AR431" s="55"/>
      <c r="AS431" s="55"/>
      <c r="AT431" s="55"/>
      <c r="AU431" s="55"/>
      <c r="AV431" s="55"/>
      <c r="AW431" s="55"/>
      <c r="AX431" s="55"/>
      <c r="AY431" s="55"/>
      <c r="AZ431" s="56"/>
      <c r="BA431" s="55"/>
      <c r="BB431" s="55"/>
      <c r="BC431" s="55"/>
      <c r="BD431" s="55"/>
      <c r="BE431" s="55"/>
      <c r="BF431" s="55"/>
      <c r="BI431" s="6"/>
    </row>
    <row r="432" s="1" customFormat="1" ht="15" spans="1:61">
      <c r="A432" s="53"/>
      <c r="B432" s="54"/>
      <c r="C432" s="54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  <c r="AE432" s="55"/>
      <c r="AF432" s="55"/>
      <c r="AG432" s="56"/>
      <c r="AH432" s="55"/>
      <c r="AI432" s="55"/>
      <c r="AJ432" s="55"/>
      <c r="AK432" s="55"/>
      <c r="AL432" s="55"/>
      <c r="AM432" s="55"/>
      <c r="AN432" s="55"/>
      <c r="AO432" s="55"/>
      <c r="AP432" s="55"/>
      <c r="AQ432" s="55"/>
      <c r="AR432" s="55"/>
      <c r="AS432" s="55"/>
      <c r="AT432" s="55"/>
      <c r="AU432" s="55"/>
      <c r="AV432" s="55"/>
      <c r="AW432" s="55"/>
      <c r="AX432" s="55"/>
      <c r="AY432" s="55"/>
      <c r="AZ432" s="56"/>
      <c r="BA432" s="55"/>
      <c r="BB432" s="55"/>
      <c r="BC432" s="55"/>
      <c r="BD432" s="55"/>
      <c r="BE432" s="55"/>
      <c r="BF432" s="55"/>
      <c r="BI432" s="18"/>
    </row>
    <row r="433" s="1" customFormat="1" ht="15" spans="1:61">
      <c r="A433" s="53"/>
      <c r="B433" s="54"/>
      <c r="C433" s="54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  <c r="AF433" s="55"/>
      <c r="AG433" s="56"/>
      <c r="AH433" s="55"/>
      <c r="AI433" s="55"/>
      <c r="AJ433" s="55"/>
      <c r="AK433" s="55"/>
      <c r="AL433" s="55"/>
      <c r="AM433" s="55"/>
      <c r="AN433" s="55"/>
      <c r="AO433" s="55"/>
      <c r="AP433" s="55"/>
      <c r="AQ433" s="55"/>
      <c r="AR433" s="55"/>
      <c r="AS433" s="55"/>
      <c r="AT433" s="55"/>
      <c r="AU433" s="55"/>
      <c r="AV433" s="55"/>
      <c r="AW433" s="55"/>
      <c r="AX433" s="55"/>
      <c r="AY433" s="55"/>
      <c r="AZ433" s="56"/>
      <c r="BA433" s="55"/>
      <c r="BB433" s="55"/>
      <c r="BC433" s="55"/>
      <c r="BD433" s="55"/>
      <c r="BE433" s="55"/>
      <c r="BF433" s="55"/>
      <c r="BI433" s="18"/>
    </row>
    <row r="434" s="1" customFormat="1" ht="15" spans="1:61">
      <c r="A434" s="53"/>
      <c r="B434" s="54"/>
      <c r="C434" s="54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  <c r="AG434" s="56"/>
      <c r="AH434" s="55"/>
      <c r="AI434" s="55"/>
      <c r="AJ434" s="55"/>
      <c r="AK434" s="55"/>
      <c r="AL434" s="55"/>
      <c r="AM434" s="55"/>
      <c r="AN434" s="55"/>
      <c r="AO434" s="55"/>
      <c r="AP434" s="55"/>
      <c r="AQ434" s="55"/>
      <c r="AR434" s="55"/>
      <c r="AS434" s="55"/>
      <c r="AT434" s="55"/>
      <c r="AU434" s="55"/>
      <c r="AV434" s="55"/>
      <c r="AW434" s="55"/>
      <c r="AX434" s="55"/>
      <c r="AY434" s="55"/>
      <c r="AZ434" s="56"/>
      <c r="BA434" s="55"/>
      <c r="BB434" s="55"/>
      <c r="BC434" s="55"/>
      <c r="BD434" s="55"/>
      <c r="BE434" s="55"/>
      <c r="BF434" s="55"/>
      <c r="BI434" s="6"/>
    </row>
    <row r="435" s="1" customFormat="1" ht="15" spans="1:61">
      <c r="A435" s="53"/>
      <c r="B435" s="54"/>
      <c r="C435" s="54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  <c r="AF435" s="55"/>
      <c r="AG435" s="56"/>
      <c r="AH435" s="55"/>
      <c r="AI435" s="55"/>
      <c r="AJ435" s="55"/>
      <c r="AK435" s="55"/>
      <c r="AL435" s="55"/>
      <c r="AM435" s="55"/>
      <c r="AN435" s="55"/>
      <c r="AO435" s="55"/>
      <c r="AP435" s="55"/>
      <c r="AQ435" s="55"/>
      <c r="AR435" s="55"/>
      <c r="AS435" s="55"/>
      <c r="AT435" s="55"/>
      <c r="AU435" s="55"/>
      <c r="AV435" s="55"/>
      <c r="AW435" s="55"/>
      <c r="AX435" s="55"/>
      <c r="AY435" s="55"/>
      <c r="AZ435" s="56"/>
      <c r="BA435" s="55"/>
      <c r="BB435" s="55"/>
      <c r="BC435" s="55"/>
      <c r="BD435" s="55"/>
      <c r="BE435" s="55"/>
      <c r="BF435" s="55"/>
      <c r="BI435" s="6"/>
    </row>
    <row r="436" s="1" customFormat="1" ht="15" spans="1:61">
      <c r="A436" s="53"/>
      <c r="B436" s="54"/>
      <c r="C436" s="54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  <c r="AF436" s="55"/>
      <c r="AG436" s="56"/>
      <c r="AH436" s="55"/>
      <c r="AI436" s="55"/>
      <c r="AJ436" s="55"/>
      <c r="AK436" s="55"/>
      <c r="AL436" s="55"/>
      <c r="AM436" s="55"/>
      <c r="AN436" s="55"/>
      <c r="AO436" s="55"/>
      <c r="AP436" s="55"/>
      <c r="AQ436" s="55"/>
      <c r="AR436" s="55"/>
      <c r="AS436" s="55"/>
      <c r="AT436" s="55"/>
      <c r="AU436" s="55"/>
      <c r="AV436" s="55"/>
      <c r="AW436" s="55"/>
      <c r="AX436" s="55"/>
      <c r="AY436" s="55"/>
      <c r="AZ436" s="56"/>
      <c r="BA436" s="55"/>
      <c r="BB436" s="55"/>
      <c r="BC436" s="55"/>
      <c r="BD436" s="55"/>
      <c r="BE436" s="55"/>
      <c r="BF436" s="55"/>
      <c r="BI436" s="18"/>
    </row>
    <row r="437" s="1" customFormat="1" ht="15" spans="1:61">
      <c r="A437" s="53"/>
      <c r="B437" s="54"/>
      <c r="C437" s="54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55"/>
      <c r="AG437" s="56"/>
      <c r="AH437" s="55"/>
      <c r="AI437" s="55"/>
      <c r="AJ437" s="55"/>
      <c r="AK437" s="55"/>
      <c r="AL437" s="55"/>
      <c r="AM437" s="55"/>
      <c r="AN437" s="55"/>
      <c r="AO437" s="55"/>
      <c r="AP437" s="55"/>
      <c r="AQ437" s="55"/>
      <c r="AR437" s="55"/>
      <c r="AS437" s="55"/>
      <c r="AT437" s="55"/>
      <c r="AU437" s="55"/>
      <c r="AV437" s="55"/>
      <c r="AW437" s="55"/>
      <c r="AX437" s="55"/>
      <c r="AY437" s="55"/>
      <c r="AZ437" s="56"/>
      <c r="BA437" s="55"/>
      <c r="BB437" s="55"/>
      <c r="BC437" s="55"/>
      <c r="BD437" s="55"/>
      <c r="BE437" s="55"/>
      <c r="BF437" s="55"/>
      <c r="BI437" s="18"/>
    </row>
    <row r="438" s="1" customFormat="1" ht="15" spans="1:61">
      <c r="A438" s="53"/>
      <c r="B438" s="54"/>
      <c r="C438" s="54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  <c r="AF438" s="55"/>
      <c r="AG438" s="56"/>
      <c r="AH438" s="55"/>
      <c r="AI438" s="55"/>
      <c r="AJ438" s="55"/>
      <c r="AK438" s="55"/>
      <c r="AL438" s="55"/>
      <c r="AM438" s="55"/>
      <c r="AN438" s="55"/>
      <c r="AO438" s="55"/>
      <c r="AP438" s="55"/>
      <c r="AQ438" s="55"/>
      <c r="AR438" s="55"/>
      <c r="AS438" s="55"/>
      <c r="AT438" s="55"/>
      <c r="AU438" s="55"/>
      <c r="AV438" s="55"/>
      <c r="AW438" s="55"/>
      <c r="AX438" s="55"/>
      <c r="AY438" s="55"/>
      <c r="AZ438" s="56"/>
      <c r="BA438" s="55"/>
      <c r="BB438" s="55"/>
      <c r="BC438" s="55"/>
      <c r="BD438" s="55"/>
      <c r="BE438" s="55"/>
      <c r="BF438" s="55"/>
      <c r="BI438" s="6"/>
    </row>
    <row r="439" s="1" customFormat="1" ht="15" spans="1:61">
      <c r="A439" s="53"/>
      <c r="B439" s="54"/>
      <c r="C439" s="54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  <c r="AG439" s="56"/>
      <c r="AH439" s="55"/>
      <c r="AI439" s="55"/>
      <c r="AJ439" s="55"/>
      <c r="AK439" s="55"/>
      <c r="AL439" s="55"/>
      <c r="AM439" s="55"/>
      <c r="AN439" s="55"/>
      <c r="AO439" s="55"/>
      <c r="AP439" s="55"/>
      <c r="AQ439" s="55"/>
      <c r="AR439" s="55"/>
      <c r="AS439" s="55"/>
      <c r="AT439" s="55"/>
      <c r="AU439" s="55"/>
      <c r="AV439" s="55"/>
      <c r="AW439" s="55"/>
      <c r="AX439" s="55"/>
      <c r="AY439" s="55"/>
      <c r="AZ439" s="56"/>
      <c r="BA439" s="55"/>
      <c r="BB439" s="55"/>
      <c r="BC439" s="55"/>
      <c r="BD439" s="55"/>
      <c r="BE439" s="55"/>
      <c r="BF439" s="55"/>
      <c r="BI439" s="6"/>
    </row>
    <row r="440" s="1" customFormat="1" ht="15" spans="1:61">
      <c r="A440" s="53"/>
      <c r="B440" s="54"/>
      <c r="C440" s="54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  <c r="AF440" s="55"/>
      <c r="AG440" s="56"/>
      <c r="AH440" s="55"/>
      <c r="AI440" s="55"/>
      <c r="AJ440" s="55"/>
      <c r="AK440" s="55"/>
      <c r="AL440" s="55"/>
      <c r="AM440" s="55"/>
      <c r="AN440" s="55"/>
      <c r="AO440" s="55"/>
      <c r="AP440" s="55"/>
      <c r="AQ440" s="55"/>
      <c r="AR440" s="55"/>
      <c r="AS440" s="55"/>
      <c r="AT440" s="55"/>
      <c r="AU440" s="55"/>
      <c r="AV440" s="55"/>
      <c r="AW440" s="55"/>
      <c r="AX440" s="55"/>
      <c r="AY440" s="55"/>
      <c r="AZ440" s="56"/>
      <c r="BA440" s="55"/>
      <c r="BB440" s="55"/>
      <c r="BC440" s="55"/>
      <c r="BD440" s="55"/>
      <c r="BE440" s="55"/>
      <c r="BF440" s="55"/>
      <c r="BI440" s="18"/>
    </row>
    <row r="441" s="1" customFormat="1" ht="15" spans="1:61">
      <c r="A441" s="53"/>
      <c r="B441" s="54"/>
      <c r="C441" s="54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  <c r="AG441" s="56"/>
      <c r="AH441" s="55"/>
      <c r="AI441" s="55"/>
      <c r="AJ441" s="55"/>
      <c r="AK441" s="55"/>
      <c r="AL441" s="55"/>
      <c r="AM441" s="55"/>
      <c r="AN441" s="55"/>
      <c r="AO441" s="55"/>
      <c r="AP441" s="55"/>
      <c r="AQ441" s="55"/>
      <c r="AR441" s="55"/>
      <c r="AS441" s="55"/>
      <c r="AT441" s="55"/>
      <c r="AU441" s="55"/>
      <c r="AV441" s="55"/>
      <c r="AW441" s="55"/>
      <c r="AX441" s="55"/>
      <c r="AY441" s="55"/>
      <c r="AZ441" s="56"/>
      <c r="BA441" s="55"/>
      <c r="BB441" s="55"/>
      <c r="BC441" s="55"/>
      <c r="BD441" s="55"/>
      <c r="BE441" s="55"/>
      <c r="BF441" s="55"/>
      <c r="BI441" s="18"/>
    </row>
    <row r="442" s="1" customFormat="1" ht="15" spans="1:61">
      <c r="A442" s="53"/>
      <c r="B442" s="54"/>
      <c r="C442" s="54"/>
      <c r="D442" s="55"/>
      <c r="E442" s="55"/>
      <c r="F442" s="55"/>
      <c r="G442" s="55"/>
      <c r="H442" s="55"/>
      <c r="I442" s="55"/>
      <c r="J442" s="55"/>
      <c r="K442" s="57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6"/>
      <c r="AH442" s="55"/>
      <c r="AI442" s="55"/>
      <c r="AJ442" s="55"/>
      <c r="AK442" s="55"/>
      <c r="AL442" s="55"/>
      <c r="AM442" s="55"/>
      <c r="AN442" s="55"/>
      <c r="AO442" s="55"/>
      <c r="AP442" s="55"/>
      <c r="AQ442" s="55"/>
      <c r="AR442" s="55"/>
      <c r="AS442" s="55"/>
      <c r="AT442" s="55"/>
      <c r="AU442" s="55"/>
      <c r="AV442" s="55"/>
      <c r="AW442" s="55"/>
      <c r="AX442" s="55"/>
      <c r="AY442" s="55"/>
      <c r="AZ442" s="56"/>
      <c r="BA442" s="55"/>
      <c r="BB442" s="55"/>
      <c r="BC442" s="55"/>
      <c r="BD442" s="55"/>
      <c r="BE442" s="55"/>
      <c r="BF442" s="55"/>
      <c r="BI442" s="6"/>
    </row>
    <row r="443" s="1" customFormat="1" ht="15" spans="1:61">
      <c r="A443" s="53"/>
      <c r="B443" s="54"/>
      <c r="C443" s="54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6"/>
      <c r="AH443" s="55"/>
      <c r="AI443" s="55"/>
      <c r="AJ443" s="55"/>
      <c r="AK443" s="55"/>
      <c r="AL443" s="55"/>
      <c r="AM443" s="55"/>
      <c r="AN443" s="55"/>
      <c r="AO443" s="55"/>
      <c r="AP443" s="55"/>
      <c r="AQ443" s="55"/>
      <c r="AR443" s="55"/>
      <c r="AS443" s="55"/>
      <c r="AT443" s="55"/>
      <c r="AU443" s="55"/>
      <c r="AV443" s="55"/>
      <c r="AW443" s="55"/>
      <c r="AX443" s="55"/>
      <c r="AY443" s="55"/>
      <c r="AZ443" s="56"/>
      <c r="BA443" s="55"/>
      <c r="BB443" s="55"/>
      <c r="BC443" s="55"/>
      <c r="BD443" s="55"/>
      <c r="BE443" s="55"/>
      <c r="BF443" s="55"/>
      <c r="BI443" s="6"/>
    </row>
    <row r="444" s="1" customFormat="1" ht="15" spans="1:61">
      <c r="A444" s="53"/>
      <c r="B444" s="54"/>
      <c r="C444" s="54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  <c r="AG444" s="56"/>
      <c r="AH444" s="55"/>
      <c r="AI444" s="55"/>
      <c r="AJ444" s="55"/>
      <c r="AK444" s="55"/>
      <c r="AL444" s="55"/>
      <c r="AM444" s="55"/>
      <c r="AN444" s="55"/>
      <c r="AO444" s="55"/>
      <c r="AP444" s="55"/>
      <c r="AQ444" s="55"/>
      <c r="AR444" s="55"/>
      <c r="AS444" s="55"/>
      <c r="AT444" s="55"/>
      <c r="AU444" s="55"/>
      <c r="AV444" s="55"/>
      <c r="AW444" s="55"/>
      <c r="AX444" s="55"/>
      <c r="AY444" s="55"/>
      <c r="AZ444" s="56"/>
      <c r="BA444" s="55"/>
      <c r="BB444" s="55"/>
      <c r="BC444" s="55"/>
      <c r="BD444" s="55"/>
      <c r="BE444" s="55"/>
      <c r="BF444" s="55"/>
      <c r="BI444" s="18"/>
    </row>
    <row r="445" s="1" customFormat="1" ht="15" spans="1:61">
      <c r="A445" s="53"/>
      <c r="B445" s="54"/>
      <c r="C445" s="54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6"/>
      <c r="AH445" s="55"/>
      <c r="AI445" s="55"/>
      <c r="AJ445" s="55"/>
      <c r="AK445" s="55"/>
      <c r="AL445" s="55"/>
      <c r="AM445" s="55"/>
      <c r="AN445" s="55"/>
      <c r="AO445" s="55"/>
      <c r="AP445" s="55"/>
      <c r="AQ445" s="55"/>
      <c r="AR445" s="55"/>
      <c r="AS445" s="55"/>
      <c r="AT445" s="55"/>
      <c r="AU445" s="55"/>
      <c r="AV445" s="55"/>
      <c r="AW445" s="55"/>
      <c r="AX445" s="55"/>
      <c r="AY445" s="55"/>
      <c r="AZ445" s="56"/>
      <c r="BA445" s="55"/>
      <c r="BB445" s="55"/>
      <c r="BC445" s="55"/>
      <c r="BD445" s="55"/>
      <c r="BE445" s="55"/>
      <c r="BF445" s="55"/>
      <c r="BI445" s="18"/>
    </row>
    <row r="446" s="1" customFormat="1" ht="15" spans="1:61">
      <c r="A446" s="58"/>
      <c r="B446" s="54"/>
      <c r="C446" s="54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6"/>
      <c r="AH446" s="55"/>
      <c r="AI446" s="55"/>
      <c r="AJ446" s="55"/>
      <c r="AK446" s="55"/>
      <c r="AL446" s="55"/>
      <c r="AM446" s="55"/>
      <c r="AN446" s="55"/>
      <c r="AO446" s="55"/>
      <c r="AP446" s="55"/>
      <c r="AQ446" s="55"/>
      <c r="AR446" s="55"/>
      <c r="AS446" s="55"/>
      <c r="AT446" s="55"/>
      <c r="AU446" s="55"/>
      <c r="AV446" s="55"/>
      <c r="AW446" s="55"/>
      <c r="AX446" s="55"/>
      <c r="AY446" s="55"/>
      <c r="AZ446" s="56"/>
      <c r="BA446" s="55"/>
      <c r="BB446" s="55"/>
      <c r="BC446" s="55"/>
      <c r="BD446" s="55"/>
      <c r="BE446" s="55"/>
      <c r="BF446" s="55"/>
      <c r="BI446" s="6"/>
    </row>
    <row r="447" s="1" customFormat="1" ht="15" spans="1:61">
      <c r="A447" s="53"/>
      <c r="B447" s="54"/>
      <c r="C447" s="54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6"/>
      <c r="AH447" s="55"/>
      <c r="AI447" s="55"/>
      <c r="AJ447" s="55"/>
      <c r="AK447" s="55"/>
      <c r="AL447" s="55"/>
      <c r="AM447" s="55"/>
      <c r="AN447" s="55"/>
      <c r="AO447" s="55"/>
      <c r="AP447" s="55"/>
      <c r="AQ447" s="55"/>
      <c r="AR447" s="55"/>
      <c r="AS447" s="55"/>
      <c r="AT447" s="55"/>
      <c r="AU447" s="55"/>
      <c r="AV447" s="55"/>
      <c r="AW447" s="55"/>
      <c r="AX447" s="55"/>
      <c r="AY447" s="55"/>
      <c r="AZ447" s="56"/>
      <c r="BA447" s="55"/>
      <c r="BB447" s="55"/>
      <c r="BC447" s="55"/>
      <c r="BD447" s="55"/>
      <c r="BE447" s="55"/>
      <c r="BF447" s="55"/>
      <c r="BI447" s="6"/>
    </row>
    <row r="448" s="1" customFormat="1" ht="15" spans="1:61">
      <c r="A448" s="53"/>
      <c r="B448" s="54"/>
      <c r="C448" s="54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6"/>
      <c r="AH448" s="55"/>
      <c r="AI448" s="55"/>
      <c r="AJ448" s="55"/>
      <c r="AK448" s="55"/>
      <c r="AL448" s="55"/>
      <c r="AM448" s="55"/>
      <c r="AN448" s="55"/>
      <c r="AO448" s="55"/>
      <c r="AP448" s="55"/>
      <c r="AQ448" s="55"/>
      <c r="AR448" s="55"/>
      <c r="AS448" s="55"/>
      <c r="AT448" s="55"/>
      <c r="AU448" s="55"/>
      <c r="AV448" s="55"/>
      <c r="AW448" s="55"/>
      <c r="AX448" s="55"/>
      <c r="AY448" s="55"/>
      <c r="AZ448" s="56"/>
      <c r="BA448" s="55"/>
      <c r="BB448" s="55"/>
      <c r="BC448" s="55"/>
      <c r="BD448" s="55"/>
      <c r="BE448" s="55"/>
      <c r="BF448" s="55"/>
      <c r="BI448" s="18"/>
    </row>
    <row r="449" s="1" customFormat="1" ht="15" spans="1:61">
      <c r="A449" s="53"/>
      <c r="B449" s="54"/>
      <c r="C449" s="54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  <c r="AG449" s="56"/>
      <c r="AH449" s="55"/>
      <c r="AI449" s="55"/>
      <c r="AJ449" s="55"/>
      <c r="AK449" s="55"/>
      <c r="AL449" s="55"/>
      <c r="AM449" s="55"/>
      <c r="AN449" s="55"/>
      <c r="AO449" s="55"/>
      <c r="AP449" s="55"/>
      <c r="AQ449" s="55"/>
      <c r="AR449" s="55"/>
      <c r="AS449" s="55"/>
      <c r="AT449" s="55"/>
      <c r="AU449" s="55"/>
      <c r="AV449" s="55"/>
      <c r="AW449" s="55"/>
      <c r="AX449" s="55"/>
      <c r="AY449" s="55"/>
      <c r="AZ449" s="56"/>
      <c r="BA449" s="55"/>
      <c r="BB449" s="55"/>
      <c r="BC449" s="55"/>
      <c r="BD449" s="55"/>
      <c r="BE449" s="55"/>
      <c r="BF449" s="55"/>
      <c r="BI449" s="18"/>
    </row>
    <row r="450" s="1" customFormat="1" ht="15" spans="1:61">
      <c r="A450" s="53"/>
      <c r="B450" s="54"/>
      <c r="C450" s="54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6"/>
      <c r="AH450" s="55"/>
      <c r="AI450" s="55"/>
      <c r="AJ450" s="55"/>
      <c r="AK450" s="55"/>
      <c r="AL450" s="55"/>
      <c r="AM450" s="55"/>
      <c r="AN450" s="55"/>
      <c r="AO450" s="55"/>
      <c r="AP450" s="55"/>
      <c r="AQ450" s="55"/>
      <c r="AR450" s="55"/>
      <c r="AS450" s="55"/>
      <c r="AT450" s="55"/>
      <c r="AU450" s="55"/>
      <c r="AV450" s="55"/>
      <c r="AW450" s="55"/>
      <c r="AX450" s="55"/>
      <c r="AY450" s="55"/>
      <c r="AZ450" s="56"/>
      <c r="BA450" s="55"/>
      <c r="BB450" s="55"/>
      <c r="BC450" s="55"/>
      <c r="BD450" s="55"/>
      <c r="BE450" s="55"/>
      <c r="BF450" s="55"/>
      <c r="BI450" s="6"/>
    </row>
    <row r="451" s="1" customFormat="1" ht="15" spans="1:61">
      <c r="A451" s="53"/>
      <c r="B451" s="54"/>
      <c r="C451" s="54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6"/>
      <c r="AH451" s="55"/>
      <c r="AI451" s="55"/>
      <c r="AJ451" s="55"/>
      <c r="AK451" s="55"/>
      <c r="AL451" s="55"/>
      <c r="AM451" s="55"/>
      <c r="AN451" s="55"/>
      <c r="AO451" s="55"/>
      <c r="AP451" s="55"/>
      <c r="AQ451" s="55"/>
      <c r="AR451" s="55"/>
      <c r="AS451" s="55"/>
      <c r="AT451" s="55"/>
      <c r="AU451" s="55"/>
      <c r="AV451" s="55"/>
      <c r="AW451" s="55"/>
      <c r="AX451" s="55"/>
      <c r="AY451" s="55"/>
      <c r="AZ451" s="56"/>
      <c r="BA451" s="55"/>
      <c r="BB451" s="55"/>
      <c r="BC451" s="55"/>
      <c r="BD451" s="55"/>
      <c r="BE451" s="55"/>
      <c r="BF451" s="55"/>
      <c r="BI451" s="6"/>
    </row>
    <row r="452" s="1" customFormat="1" ht="15" spans="1:61">
      <c r="A452" s="53"/>
      <c r="B452" s="54"/>
      <c r="C452" s="54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6"/>
      <c r="AH452" s="55"/>
      <c r="AI452" s="55"/>
      <c r="AJ452" s="55"/>
      <c r="AK452" s="55"/>
      <c r="AL452" s="55"/>
      <c r="AM452" s="55"/>
      <c r="AN452" s="55"/>
      <c r="AO452" s="55"/>
      <c r="AP452" s="55"/>
      <c r="AQ452" s="55"/>
      <c r="AR452" s="55"/>
      <c r="AS452" s="55"/>
      <c r="AT452" s="55"/>
      <c r="AU452" s="55"/>
      <c r="AV452" s="55"/>
      <c r="AW452" s="55"/>
      <c r="AX452" s="55"/>
      <c r="AY452" s="55"/>
      <c r="AZ452" s="56"/>
      <c r="BA452" s="55"/>
      <c r="BB452" s="55"/>
      <c r="BC452" s="55"/>
      <c r="BD452" s="55"/>
      <c r="BE452" s="55"/>
      <c r="BF452" s="55"/>
      <c r="BI452" s="18"/>
    </row>
    <row r="453" s="1" customFormat="1" ht="15" spans="1:61">
      <c r="A453" s="53"/>
      <c r="B453" s="54"/>
      <c r="C453" s="54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  <c r="AF453" s="55"/>
      <c r="AG453" s="56"/>
      <c r="AH453" s="55"/>
      <c r="AI453" s="55"/>
      <c r="AJ453" s="55"/>
      <c r="AK453" s="55"/>
      <c r="AL453" s="55"/>
      <c r="AM453" s="55"/>
      <c r="AN453" s="55"/>
      <c r="AO453" s="55"/>
      <c r="AP453" s="55"/>
      <c r="AQ453" s="55"/>
      <c r="AR453" s="55"/>
      <c r="AS453" s="55"/>
      <c r="AT453" s="55"/>
      <c r="AU453" s="55"/>
      <c r="AV453" s="55"/>
      <c r="AW453" s="55"/>
      <c r="AX453" s="55"/>
      <c r="AY453" s="55"/>
      <c r="AZ453" s="56"/>
      <c r="BA453" s="55"/>
      <c r="BB453" s="55"/>
      <c r="BC453" s="55"/>
      <c r="BD453" s="55"/>
      <c r="BE453" s="55"/>
      <c r="BF453" s="55"/>
      <c r="BI453" s="18"/>
    </row>
    <row r="454" s="1" customFormat="1" ht="15" spans="1:61">
      <c r="A454" s="53"/>
      <c r="B454" s="54"/>
      <c r="C454" s="54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6"/>
      <c r="AH454" s="55"/>
      <c r="AI454" s="55"/>
      <c r="AJ454" s="55"/>
      <c r="AK454" s="55"/>
      <c r="AL454" s="55"/>
      <c r="AM454" s="55"/>
      <c r="AN454" s="55"/>
      <c r="AO454" s="55"/>
      <c r="AP454" s="55"/>
      <c r="AQ454" s="55"/>
      <c r="AR454" s="55"/>
      <c r="AS454" s="55"/>
      <c r="AT454" s="55"/>
      <c r="AU454" s="55"/>
      <c r="AV454" s="55"/>
      <c r="AW454" s="55"/>
      <c r="AX454" s="55"/>
      <c r="AY454" s="55"/>
      <c r="AZ454" s="56"/>
      <c r="BA454" s="55"/>
      <c r="BB454" s="55"/>
      <c r="BC454" s="55"/>
      <c r="BD454" s="55"/>
      <c r="BE454" s="55"/>
      <c r="BF454" s="55"/>
      <c r="BI454" s="6"/>
    </row>
    <row r="455" s="1" customFormat="1" ht="15" spans="1:61">
      <c r="A455" s="53"/>
      <c r="B455" s="54"/>
      <c r="C455" s="54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  <c r="AG455" s="56"/>
      <c r="AH455" s="55"/>
      <c r="AI455" s="55"/>
      <c r="AJ455" s="55"/>
      <c r="AK455" s="55"/>
      <c r="AL455" s="55"/>
      <c r="AM455" s="55"/>
      <c r="AN455" s="55"/>
      <c r="AO455" s="55"/>
      <c r="AP455" s="55"/>
      <c r="AQ455" s="55"/>
      <c r="AR455" s="55"/>
      <c r="AS455" s="55"/>
      <c r="AT455" s="55"/>
      <c r="AU455" s="55"/>
      <c r="AV455" s="55"/>
      <c r="AW455" s="55"/>
      <c r="AX455" s="55"/>
      <c r="AY455" s="55"/>
      <c r="AZ455" s="56"/>
      <c r="BA455" s="55"/>
      <c r="BB455" s="55"/>
      <c r="BC455" s="55"/>
      <c r="BD455" s="55"/>
      <c r="BE455" s="55"/>
      <c r="BF455" s="55"/>
      <c r="BI455" s="6"/>
    </row>
    <row r="456" s="1" customFormat="1" ht="15" spans="1:61">
      <c r="A456" s="53"/>
      <c r="B456" s="54"/>
      <c r="C456" s="54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  <c r="AG456" s="56"/>
      <c r="AH456" s="55"/>
      <c r="AI456" s="55"/>
      <c r="AJ456" s="55"/>
      <c r="AK456" s="55"/>
      <c r="AL456" s="55"/>
      <c r="AM456" s="55"/>
      <c r="AN456" s="55"/>
      <c r="AO456" s="55"/>
      <c r="AP456" s="55"/>
      <c r="AQ456" s="55"/>
      <c r="AR456" s="55"/>
      <c r="AS456" s="55"/>
      <c r="AT456" s="55"/>
      <c r="AU456" s="55"/>
      <c r="AV456" s="55"/>
      <c r="AW456" s="55"/>
      <c r="AX456" s="55"/>
      <c r="AY456" s="55"/>
      <c r="AZ456" s="56"/>
      <c r="BA456" s="55"/>
      <c r="BB456" s="55"/>
      <c r="BC456" s="55"/>
      <c r="BD456" s="55"/>
      <c r="BE456" s="55"/>
      <c r="BF456" s="55"/>
      <c r="BI456" s="18"/>
    </row>
    <row r="457" s="1" customFormat="1" ht="15" spans="1:61">
      <c r="A457" s="53"/>
      <c r="B457" s="54"/>
      <c r="C457" s="54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  <c r="AG457" s="56"/>
      <c r="AH457" s="55"/>
      <c r="AI457" s="55"/>
      <c r="AJ457" s="55"/>
      <c r="AK457" s="55"/>
      <c r="AL457" s="55"/>
      <c r="AM457" s="55"/>
      <c r="AN457" s="55"/>
      <c r="AO457" s="55"/>
      <c r="AP457" s="55"/>
      <c r="AQ457" s="55"/>
      <c r="AR457" s="55"/>
      <c r="AS457" s="55"/>
      <c r="AT457" s="55"/>
      <c r="AU457" s="55"/>
      <c r="AV457" s="55"/>
      <c r="AW457" s="55"/>
      <c r="AX457" s="55"/>
      <c r="AY457" s="55"/>
      <c r="AZ457" s="56"/>
      <c r="BA457" s="55"/>
      <c r="BB457" s="55"/>
      <c r="BC457" s="55"/>
      <c r="BD457" s="55"/>
      <c r="BE457" s="55"/>
      <c r="BF457" s="55"/>
      <c r="BI457" s="18"/>
    </row>
    <row r="458" s="1" customFormat="1" ht="15" spans="1:61">
      <c r="A458" s="53"/>
      <c r="B458" s="54"/>
      <c r="C458" s="54"/>
      <c r="D458" s="55"/>
      <c r="E458" s="55"/>
      <c r="F458" s="55"/>
      <c r="G458" s="55"/>
      <c r="H458" s="55"/>
      <c r="I458" s="55"/>
      <c r="J458" s="55"/>
      <c r="K458" s="57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6"/>
      <c r="AH458" s="55"/>
      <c r="AI458" s="55"/>
      <c r="AJ458" s="55"/>
      <c r="AK458" s="55"/>
      <c r="AL458" s="55"/>
      <c r="AM458" s="55"/>
      <c r="AN458" s="55"/>
      <c r="AO458" s="55"/>
      <c r="AP458" s="55"/>
      <c r="AQ458" s="55"/>
      <c r="AR458" s="55"/>
      <c r="AS458" s="55"/>
      <c r="AT458" s="55"/>
      <c r="AU458" s="55"/>
      <c r="AV458" s="55"/>
      <c r="AW458" s="55"/>
      <c r="AX458" s="55"/>
      <c r="AY458" s="55"/>
      <c r="AZ458" s="56"/>
      <c r="BA458" s="55"/>
      <c r="BB458" s="55"/>
      <c r="BC458" s="55"/>
      <c r="BD458" s="55"/>
      <c r="BE458" s="55"/>
      <c r="BF458" s="55"/>
      <c r="BI458" s="6"/>
    </row>
    <row r="459" s="1" customFormat="1" ht="15" spans="1:61">
      <c r="A459" s="53"/>
      <c r="B459" s="54"/>
      <c r="C459" s="54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55"/>
      <c r="AG459" s="56"/>
      <c r="AH459" s="55"/>
      <c r="AI459" s="55"/>
      <c r="AJ459" s="55"/>
      <c r="AK459" s="55"/>
      <c r="AL459" s="55"/>
      <c r="AM459" s="55"/>
      <c r="AN459" s="55"/>
      <c r="AO459" s="55"/>
      <c r="AP459" s="55"/>
      <c r="AQ459" s="55"/>
      <c r="AR459" s="55"/>
      <c r="AS459" s="55"/>
      <c r="AT459" s="55"/>
      <c r="AU459" s="55"/>
      <c r="AV459" s="55"/>
      <c r="AW459" s="55"/>
      <c r="AX459" s="55"/>
      <c r="AY459" s="55"/>
      <c r="AZ459" s="56"/>
      <c r="BA459" s="55"/>
      <c r="BB459" s="55"/>
      <c r="BC459" s="55"/>
      <c r="BD459" s="55"/>
      <c r="BE459" s="55"/>
      <c r="BF459" s="55"/>
      <c r="BI459" s="6"/>
    </row>
    <row r="460" s="1" customFormat="1" ht="15" spans="1:61">
      <c r="A460" s="53"/>
      <c r="B460" s="54"/>
      <c r="C460" s="54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6"/>
      <c r="AH460" s="55"/>
      <c r="AI460" s="55"/>
      <c r="AJ460" s="55"/>
      <c r="AK460" s="55"/>
      <c r="AL460" s="55"/>
      <c r="AM460" s="55"/>
      <c r="AN460" s="55"/>
      <c r="AO460" s="55"/>
      <c r="AP460" s="55"/>
      <c r="AQ460" s="55"/>
      <c r="AR460" s="55"/>
      <c r="AS460" s="55"/>
      <c r="AT460" s="55"/>
      <c r="AU460" s="55"/>
      <c r="AV460" s="55"/>
      <c r="AW460" s="55"/>
      <c r="AX460" s="55"/>
      <c r="AY460" s="55"/>
      <c r="AZ460" s="56"/>
      <c r="BA460" s="55"/>
      <c r="BB460" s="55"/>
      <c r="BC460" s="55"/>
      <c r="BD460" s="55"/>
      <c r="BE460" s="55"/>
      <c r="BF460" s="55"/>
      <c r="BI460" s="18"/>
    </row>
    <row r="461" s="1" customFormat="1" ht="15" spans="1:61">
      <c r="A461" s="59"/>
      <c r="B461" s="60"/>
      <c r="C461" s="61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  <c r="AG461" s="56"/>
      <c r="AH461" s="55"/>
      <c r="AI461" s="55"/>
      <c r="AJ461" s="55"/>
      <c r="AK461" s="55"/>
      <c r="AL461" s="55"/>
      <c r="AM461" s="55"/>
      <c r="AN461" s="55"/>
      <c r="AO461" s="55"/>
      <c r="AP461" s="55"/>
      <c r="AQ461" s="55"/>
      <c r="AR461" s="55"/>
      <c r="AS461" s="55"/>
      <c r="AT461" s="55"/>
      <c r="AU461" s="55"/>
      <c r="AV461" s="55"/>
      <c r="AW461" s="55"/>
      <c r="AX461" s="55"/>
      <c r="AY461" s="55"/>
      <c r="AZ461" s="56"/>
      <c r="BA461" s="55"/>
      <c r="BB461" s="55"/>
      <c r="BC461" s="55"/>
      <c r="BD461" s="55"/>
      <c r="BE461" s="55"/>
      <c r="BF461" s="55"/>
      <c r="BI461" s="18"/>
    </row>
    <row r="462" s="1" customFormat="1" ht="15" spans="1:61">
      <c r="A462" s="53"/>
      <c r="B462" s="54"/>
      <c r="C462" s="54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6"/>
      <c r="AH462" s="55"/>
      <c r="AI462" s="55"/>
      <c r="AJ462" s="55"/>
      <c r="AK462" s="55"/>
      <c r="AL462" s="55"/>
      <c r="AM462" s="55"/>
      <c r="AN462" s="55"/>
      <c r="AO462" s="55"/>
      <c r="AP462" s="55"/>
      <c r="AQ462" s="55"/>
      <c r="AR462" s="55"/>
      <c r="AS462" s="55"/>
      <c r="AT462" s="55"/>
      <c r="AU462" s="55"/>
      <c r="AV462" s="55"/>
      <c r="AW462" s="55"/>
      <c r="AX462" s="55"/>
      <c r="AY462" s="55"/>
      <c r="AZ462" s="56"/>
      <c r="BA462" s="55"/>
      <c r="BB462" s="55"/>
      <c r="BC462" s="55"/>
      <c r="BD462" s="55"/>
      <c r="BE462" s="55"/>
      <c r="BF462" s="55"/>
      <c r="BI462" s="6"/>
    </row>
    <row r="463" s="1" customFormat="1" ht="15" spans="1:61">
      <c r="A463" s="53"/>
      <c r="B463" s="54"/>
      <c r="C463" s="54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6"/>
      <c r="AH463" s="55"/>
      <c r="AI463" s="55"/>
      <c r="AJ463" s="55"/>
      <c r="AK463" s="55"/>
      <c r="AL463" s="55"/>
      <c r="AM463" s="55"/>
      <c r="AN463" s="55"/>
      <c r="AO463" s="55"/>
      <c r="AP463" s="55"/>
      <c r="AQ463" s="55"/>
      <c r="AR463" s="55"/>
      <c r="AS463" s="55"/>
      <c r="AT463" s="55"/>
      <c r="AU463" s="55"/>
      <c r="AV463" s="55"/>
      <c r="AW463" s="55"/>
      <c r="AX463" s="55"/>
      <c r="AY463" s="55"/>
      <c r="AZ463" s="56"/>
      <c r="BA463" s="55"/>
      <c r="BB463" s="55"/>
      <c r="BC463" s="55"/>
      <c r="BD463" s="55"/>
      <c r="BE463" s="55"/>
      <c r="BF463" s="55"/>
      <c r="BI463" s="6"/>
    </row>
    <row r="464" s="1" customFormat="1" ht="15" spans="1:61">
      <c r="A464" s="53"/>
      <c r="B464" s="54"/>
      <c r="C464" s="54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6"/>
      <c r="AH464" s="55"/>
      <c r="AI464" s="55"/>
      <c r="AJ464" s="55"/>
      <c r="AK464" s="55"/>
      <c r="AL464" s="55"/>
      <c r="AM464" s="55"/>
      <c r="AN464" s="55"/>
      <c r="AO464" s="55"/>
      <c r="AP464" s="55"/>
      <c r="AQ464" s="55"/>
      <c r="AR464" s="55"/>
      <c r="AS464" s="55"/>
      <c r="AT464" s="55"/>
      <c r="AU464" s="55"/>
      <c r="AV464" s="55"/>
      <c r="AW464" s="55"/>
      <c r="AX464" s="55"/>
      <c r="AY464" s="55"/>
      <c r="AZ464" s="56"/>
      <c r="BA464" s="55"/>
      <c r="BB464" s="55"/>
      <c r="BC464" s="55"/>
      <c r="BD464" s="55"/>
      <c r="BE464" s="55"/>
      <c r="BF464" s="55"/>
      <c r="BI464" s="18"/>
    </row>
    <row r="465" s="1" customFormat="1" ht="15" spans="1:61">
      <c r="A465" s="53"/>
      <c r="B465" s="54"/>
      <c r="C465" s="54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  <c r="AG465" s="56"/>
      <c r="AH465" s="55"/>
      <c r="AI465" s="55"/>
      <c r="AJ465" s="55"/>
      <c r="AK465" s="55"/>
      <c r="AL465" s="55"/>
      <c r="AM465" s="55"/>
      <c r="AN465" s="55"/>
      <c r="AO465" s="55"/>
      <c r="AP465" s="55"/>
      <c r="AQ465" s="55"/>
      <c r="AR465" s="55"/>
      <c r="AS465" s="55"/>
      <c r="AT465" s="55"/>
      <c r="AU465" s="55"/>
      <c r="AV465" s="55"/>
      <c r="AW465" s="55"/>
      <c r="AX465" s="55"/>
      <c r="AY465" s="55"/>
      <c r="AZ465" s="56"/>
      <c r="BA465" s="55"/>
      <c r="BB465" s="55"/>
      <c r="BC465" s="55"/>
      <c r="BD465" s="55"/>
      <c r="BE465" s="55"/>
      <c r="BF465" s="55"/>
      <c r="BI465" s="18"/>
    </row>
    <row r="466" s="1" customFormat="1" ht="15" spans="1:61">
      <c r="A466" s="53"/>
      <c r="B466" s="54"/>
      <c r="C466" s="54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6"/>
      <c r="AH466" s="55"/>
      <c r="AI466" s="55"/>
      <c r="AJ466" s="55"/>
      <c r="AK466" s="55"/>
      <c r="AL466" s="55"/>
      <c r="AM466" s="55"/>
      <c r="AN466" s="55"/>
      <c r="AO466" s="55"/>
      <c r="AP466" s="55"/>
      <c r="AQ466" s="55"/>
      <c r="AR466" s="55"/>
      <c r="AS466" s="55"/>
      <c r="AT466" s="55"/>
      <c r="AU466" s="55"/>
      <c r="AV466" s="55"/>
      <c r="AW466" s="55"/>
      <c r="AX466" s="55"/>
      <c r="AY466" s="55"/>
      <c r="AZ466" s="56"/>
      <c r="BA466" s="55"/>
      <c r="BB466" s="55"/>
      <c r="BC466" s="55"/>
      <c r="BD466" s="55"/>
      <c r="BE466" s="55"/>
      <c r="BF466" s="55"/>
      <c r="BI466" s="6"/>
    </row>
    <row r="467" s="1" customFormat="1" ht="15" spans="1:61">
      <c r="A467" s="62"/>
      <c r="B467" s="63"/>
      <c r="C467" s="63"/>
      <c r="D467" s="55"/>
      <c r="E467" s="55"/>
      <c r="F467" s="55"/>
      <c r="G467" s="55"/>
      <c r="H467" s="55"/>
      <c r="I467" s="55"/>
      <c r="J467" s="55"/>
      <c r="K467" s="57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6"/>
      <c r="AH467" s="55"/>
      <c r="AI467" s="55"/>
      <c r="AJ467" s="55"/>
      <c r="AK467" s="55"/>
      <c r="AL467" s="55"/>
      <c r="AM467" s="55"/>
      <c r="AN467" s="55"/>
      <c r="AO467" s="55"/>
      <c r="AP467" s="55"/>
      <c r="AQ467" s="55"/>
      <c r="AR467" s="55"/>
      <c r="AS467" s="55"/>
      <c r="AT467" s="55"/>
      <c r="AU467" s="55"/>
      <c r="AV467" s="55"/>
      <c r="AW467" s="55"/>
      <c r="AX467" s="55"/>
      <c r="AY467" s="55"/>
      <c r="AZ467" s="56"/>
      <c r="BA467" s="55"/>
      <c r="BB467" s="55"/>
      <c r="BC467" s="55"/>
      <c r="BD467" s="55"/>
      <c r="BE467" s="55"/>
      <c r="BF467" s="55"/>
      <c r="BI467" s="6"/>
    </row>
    <row r="468" s="1" customFormat="1" ht="15" spans="1:61">
      <c r="A468" s="64"/>
      <c r="B468" s="65"/>
      <c r="C468" s="66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6"/>
      <c r="AH468" s="55"/>
      <c r="AI468" s="55"/>
      <c r="AJ468" s="55"/>
      <c r="AK468" s="55"/>
      <c r="AL468" s="55"/>
      <c r="AM468" s="55"/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6"/>
      <c r="BA468" s="55"/>
      <c r="BB468" s="55"/>
      <c r="BC468" s="55"/>
      <c r="BD468" s="55"/>
      <c r="BE468" s="55"/>
      <c r="BF468" s="55"/>
      <c r="BI468" s="18"/>
    </row>
    <row r="469" s="1" customFormat="1" ht="15" spans="1:61">
      <c r="A469" s="67"/>
      <c r="B469" s="68"/>
      <c r="C469" s="69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  <c r="AF469" s="55"/>
      <c r="AG469" s="56"/>
      <c r="AH469" s="55"/>
      <c r="AI469" s="55"/>
      <c r="AJ469" s="55"/>
      <c r="AK469" s="55"/>
      <c r="AL469" s="55"/>
      <c r="AM469" s="55"/>
      <c r="AN469" s="55"/>
      <c r="AO469" s="55"/>
      <c r="AP469" s="55"/>
      <c r="AQ469" s="55"/>
      <c r="AR469" s="55"/>
      <c r="AS469" s="55"/>
      <c r="AT469" s="55"/>
      <c r="AU469" s="55"/>
      <c r="AV469" s="55"/>
      <c r="AW469" s="55"/>
      <c r="AX469" s="55"/>
      <c r="AY469" s="55"/>
      <c r="AZ469" s="56"/>
      <c r="BA469" s="55"/>
      <c r="BB469" s="55"/>
      <c r="BC469" s="55"/>
      <c r="BD469" s="55"/>
      <c r="BE469" s="55"/>
      <c r="BF469" s="55"/>
      <c r="BI469" s="18"/>
    </row>
    <row r="470" s="1" customFormat="1" ht="15" spans="1:61">
      <c r="A470" s="70"/>
      <c r="B470" s="71"/>
      <c r="C470" s="72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6"/>
      <c r="AH470" s="55"/>
      <c r="AI470" s="55"/>
      <c r="AJ470" s="55"/>
      <c r="AK470" s="55"/>
      <c r="AL470" s="55"/>
      <c r="AM470" s="55"/>
      <c r="AN470" s="55"/>
      <c r="AO470" s="55"/>
      <c r="AP470" s="55"/>
      <c r="AQ470" s="55"/>
      <c r="AR470" s="55"/>
      <c r="AS470" s="55"/>
      <c r="AT470" s="55"/>
      <c r="AU470" s="55"/>
      <c r="AV470" s="55"/>
      <c r="AW470" s="55"/>
      <c r="AX470" s="55"/>
      <c r="AY470" s="55"/>
      <c r="AZ470" s="56"/>
      <c r="BA470" s="55"/>
      <c r="BB470" s="55"/>
      <c r="BC470" s="55"/>
      <c r="BD470" s="55"/>
      <c r="BE470" s="55"/>
      <c r="BF470" s="55"/>
      <c r="BI470" s="6"/>
    </row>
    <row r="471" s="1" customFormat="1" ht="15" spans="1:61">
      <c r="A471" s="53"/>
      <c r="B471" s="54"/>
      <c r="C471" s="54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  <c r="AG471" s="56"/>
      <c r="AH471" s="55"/>
      <c r="AI471" s="55"/>
      <c r="AJ471" s="55"/>
      <c r="AK471" s="55"/>
      <c r="AL471" s="55"/>
      <c r="AM471" s="55"/>
      <c r="AN471" s="55"/>
      <c r="AO471" s="55"/>
      <c r="AP471" s="55"/>
      <c r="AQ471" s="55"/>
      <c r="AR471" s="55"/>
      <c r="AS471" s="55"/>
      <c r="AT471" s="55"/>
      <c r="AU471" s="55"/>
      <c r="AV471" s="55"/>
      <c r="AW471" s="55"/>
      <c r="AX471" s="55"/>
      <c r="AY471" s="55"/>
      <c r="AZ471" s="56"/>
      <c r="BA471" s="55"/>
      <c r="BB471" s="55"/>
      <c r="BC471" s="55"/>
      <c r="BD471" s="55"/>
      <c r="BE471" s="55"/>
      <c r="BF471" s="55"/>
      <c r="BI471" s="6"/>
    </row>
    <row r="472" s="1" customFormat="1" ht="15" spans="1:61">
      <c r="A472" s="53"/>
      <c r="B472" s="54"/>
      <c r="C472" s="54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6"/>
      <c r="AH472" s="55"/>
      <c r="AI472" s="55"/>
      <c r="AJ472" s="55"/>
      <c r="AK472" s="55"/>
      <c r="AL472" s="55"/>
      <c r="AM472" s="55"/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6"/>
      <c r="BA472" s="55"/>
      <c r="BB472" s="55"/>
      <c r="BC472" s="55"/>
      <c r="BD472" s="55"/>
      <c r="BE472" s="55"/>
      <c r="BF472" s="55"/>
      <c r="BI472" s="18"/>
    </row>
    <row r="473" s="1" customFormat="1" ht="15" spans="1:61">
      <c r="A473" s="73"/>
      <c r="B473" s="74"/>
      <c r="C473" s="7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  <c r="AF473" s="55"/>
      <c r="AG473" s="56"/>
      <c r="AH473" s="55"/>
      <c r="AI473" s="55"/>
      <c r="AJ473" s="55"/>
      <c r="AK473" s="55"/>
      <c r="AL473" s="55"/>
      <c r="AM473" s="55"/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6"/>
      <c r="BA473" s="55"/>
      <c r="BB473" s="55"/>
      <c r="BC473" s="55"/>
      <c r="BD473" s="55"/>
      <c r="BE473" s="55"/>
      <c r="BF473" s="55"/>
      <c r="BI473" s="18"/>
    </row>
    <row r="474" s="1" customFormat="1" ht="15" spans="1:61">
      <c r="A474" s="53"/>
      <c r="B474" s="54"/>
      <c r="C474" s="54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6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6"/>
      <c r="BA474" s="55"/>
      <c r="BB474" s="55"/>
      <c r="BC474" s="55"/>
      <c r="BD474" s="55"/>
      <c r="BE474" s="55"/>
      <c r="BF474" s="55"/>
      <c r="BI474" s="6"/>
    </row>
    <row r="475" s="1" customFormat="1" ht="15" spans="1:61">
      <c r="A475" s="53"/>
      <c r="B475" s="54"/>
      <c r="C475" s="54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  <c r="AG475" s="56"/>
      <c r="AH475" s="55"/>
      <c r="AI475" s="55"/>
      <c r="AJ475" s="55"/>
      <c r="AK475" s="55"/>
      <c r="AL475" s="55"/>
      <c r="AM475" s="55"/>
      <c r="AN475" s="55"/>
      <c r="AO475" s="55"/>
      <c r="AP475" s="55"/>
      <c r="AQ475" s="55"/>
      <c r="AR475" s="55"/>
      <c r="AS475" s="55"/>
      <c r="AT475" s="55"/>
      <c r="AU475" s="55"/>
      <c r="AV475" s="55"/>
      <c r="AW475" s="55"/>
      <c r="AX475" s="55"/>
      <c r="AY475" s="55"/>
      <c r="AZ475" s="56"/>
      <c r="BA475" s="55"/>
      <c r="BB475" s="55"/>
      <c r="BC475" s="55"/>
      <c r="BD475" s="55"/>
      <c r="BE475" s="55"/>
      <c r="BF475" s="55"/>
      <c r="BI475" s="6"/>
    </row>
    <row r="476" s="1" customFormat="1" ht="15" spans="1:61">
      <c r="A476" s="76"/>
      <c r="B476" s="77"/>
      <c r="C476" s="78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  <c r="AG476" s="56"/>
      <c r="AH476" s="55"/>
      <c r="AI476" s="55"/>
      <c r="AJ476" s="55"/>
      <c r="AK476" s="55"/>
      <c r="AL476" s="55"/>
      <c r="AM476" s="55"/>
      <c r="AN476" s="55"/>
      <c r="AO476" s="55"/>
      <c r="AP476" s="55"/>
      <c r="AQ476" s="55"/>
      <c r="AR476" s="55"/>
      <c r="AS476" s="55"/>
      <c r="AT476" s="55"/>
      <c r="AU476" s="55"/>
      <c r="AV476" s="55"/>
      <c r="AW476" s="55"/>
      <c r="AX476" s="55"/>
      <c r="AY476" s="55"/>
      <c r="AZ476" s="56"/>
      <c r="BA476" s="55"/>
      <c r="BB476" s="55"/>
      <c r="BC476" s="55"/>
      <c r="BD476" s="55"/>
      <c r="BE476" s="55"/>
      <c r="BF476" s="55"/>
      <c r="BI476" s="18"/>
    </row>
    <row r="477" s="1" customFormat="1" ht="15" spans="1:61">
      <c r="A477" s="79"/>
      <c r="B477" s="80"/>
      <c r="C477" s="80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  <c r="AF477" s="55"/>
      <c r="AG477" s="56"/>
      <c r="AH477" s="55"/>
      <c r="AI477" s="55"/>
      <c r="AJ477" s="55"/>
      <c r="AK477" s="55"/>
      <c r="AL477" s="55"/>
      <c r="AM477" s="55"/>
      <c r="AN477" s="55"/>
      <c r="AO477" s="55"/>
      <c r="AP477" s="55"/>
      <c r="AQ477" s="55"/>
      <c r="AR477" s="55"/>
      <c r="AS477" s="55"/>
      <c r="AT477" s="55"/>
      <c r="AU477" s="55"/>
      <c r="AV477" s="55"/>
      <c r="AW477" s="55"/>
      <c r="AX477" s="55"/>
      <c r="AY477" s="55"/>
      <c r="AZ477" s="56"/>
      <c r="BA477" s="55"/>
      <c r="BB477" s="55"/>
      <c r="BC477" s="55"/>
      <c r="BD477" s="55"/>
      <c r="BE477" s="55"/>
      <c r="BF477" s="55"/>
      <c r="BI477" s="18"/>
    </row>
    <row r="478" s="1" customFormat="1" ht="15" spans="1:61">
      <c r="A478" s="53"/>
      <c r="B478" s="54"/>
      <c r="C478" s="54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  <c r="AG478" s="56"/>
      <c r="AH478" s="55"/>
      <c r="AI478" s="55"/>
      <c r="AJ478" s="55"/>
      <c r="AK478" s="55"/>
      <c r="AL478" s="55"/>
      <c r="AM478" s="55"/>
      <c r="AN478" s="55"/>
      <c r="AO478" s="55"/>
      <c r="AP478" s="55"/>
      <c r="AQ478" s="55"/>
      <c r="AR478" s="55"/>
      <c r="AS478" s="55"/>
      <c r="AT478" s="55"/>
      <c r="AU478" s="55"/>
      <c r="AV478" s="55"/>
      <c r="AW478" s="55"/>
      <c r="AX478" s="55"/>
      <c r="AY478" s="55"/>
      <c r="AZ478" s="56"/>
      <c r="BA478" s="55"/>
      <c r="BB478" s="55"/>
      <c r="BC478" s="55"/>
      <c r="BD478" s="55"/>
      <c r="BE478" s="55"/>
      <c r="BF478" s="55"/>
      <c r="BI478" s="6"/>
    </row>
    <row r="479" s="1" customFormat="1" ht="15" spans="1:61">
      <c r="A479" s="53"/>
      <c r="B479" s="54"/>
      <c r="C479" s="54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  <c r="AG479" s="56"/>
      <c r="AH479" s="55"/>
      <c r="AI479" s="55"/>
      <c r="AJ479" s="55"/>
      <c r="AK479" s="55"/>
      <c r="AL479" s="55"/>
      <c r="AM479" s="55"/>
      <c r="AN479" s="55"/>
      <c r="AO479" s="55"/>
      <c r="AP479" s="55"/>
      <c r="AQ479" s="55"/>
      <c r="AR479" s="55"/>
      <c r="AS479" s="55"/>
      <c r="AT479" s="55"/>
      <c r="AU479" s="55"/>
      <c r="AV479" s="55"/>
      <c r="AW479" s="55"/>
      <c r="AX479" s="55"/>
      <c r="AY479" s="55"/>
      <c r="AZ479" s="56"/>
      <c r="BA479" s="55"/>
      <c r="BB479" s="55"/>
      <c r="BC479" s="55"/>
      <c r="BD479" s="55"/>
      <c r="BE479" s="55"/>
      <c r="BF479" s="55"/>
      <c r="BI479" s="6"/>
    </row>
    <row r="480" s="1" customFormat="1" ht="15" spans="1:61">
      <c r="A480" s="53"/>
      <c r="B480" s="54"/>
      <c r="C480" s="54"/>
      <c r="D480" s="55"/>
      <c r="E480" s="55"/>
      <c r="F480" s="55"/>
      <c r="G480" s="55"/>
      <c r="H480" s="55"/>
      <c r="I480" s="55"/>
      <c r="J480" s="55"/>
      <c r="K480" s="57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  <c r="AF480" s="55"/>
      <c r="AG480" s="56"/>
      <c r="AH480" s="55"/>
      <c r="AI480" s="55"/>
      <c r="AJ480" s="55"/>
      <c r="AK480" s="55"/>
      <c r="AL480" s="55"/>
      <c r="AM480" s="55"/>
      <c r="AN480" s="55"/>
      <c r="AO480" s="55"/>
      <c r="AP480" s="55"/>
      <c r="AQ480" s="55"/>
      <c r="AR480" s="55"/>
      <c r="AS480" s="55"/>
      <c r="AT480" s="55"/>
      <c r="AU480" s="55"/>
      <c r="AV480" s="55"/>
      <c r="AW480" s="55"/>
      <c r="AX480" s="55"/>
      <c r="AY480" s="55"/>
      <c r="AZ480" s="56"/>
      <c r="BA480" s="55"/>
      <c r="BB480" s="55"/>
      <c r="BC480" s="55"/>
      <c r="BD480" s="55"/>
      <c r="BE480" s="55"/>
      <c r="BF480" s="55"/>
      <c r="BI480" s="18"/>
    </row>
    <row r="481" s="1" customFormat="1" ht="15" spans="1:61">
      <c r="A481" s="53"/>
      <c r="B481" s="54"/>
      <c r="C481" s="54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  <c r="AA481" s="81"/>
      <c r="AB481" s="81"/>
      <c r="AC481" s="81"/>
      <c r="AD481" s="81"/>
      <c r="AE481" s="81"/>
      <c r="AF481" s="81"/>
      <c r="AG481" s="56"/>
      <c r="AH481" s="81"/>
      <c r="AI481" s="81"/>
      <c r="AJ481" s="81"/>
      <c r="AK481" s="81"/>
      <c r="AL481" s="81"/>
      <c r="AM481" s="81"/>
      <c r="AN481" s="81"/>
      <c r="AO481" s="81"/>
      <c r="AP481" s="81"/>
      <c r="AQ481" s="81"/>
      <c r="AR481" s="81"/>
      <c r="AS481" s="81"/>
      <c r="AT481" s="81"/>
      <c r="AU481" s="81"/>
      <c r="AV481" s="81"/>
      <c r="AW481" s="81"/>
      <c r="AX481" s="81"/>
      <c r="AY481" s="81"/>
      <c r="AZ481" s="56"/>
      <c r="BA481" s="81"/>
      <c r="BB481" s="81"/>
      <c r="BC481" s="81"/>
      <c r="BD481" s="81"/>
      <c r="BE481" s="81"/>
      <c r="BF481" s="81"/>
      <c r="BI481" s="18"/>
    </row>
    <row r="482" s="1" customFormat="1" ht="15" spans="1:61">
      <c r="A482" s="53"/>
      <c r="B482" s="54"/>
      <c r="C482" s="54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  <c r="AA482" s="81"/>
      <c r="AB482" s="81"/>
      <c r="AC482" s="81"/>
      <c r="AD482" s="81"/>
      <c r="AE482" s="81"/>
      <c r="AF482" s="81"/>
      <c r="AG482" s="56"/>
      <c r="AH482" s="81"/>
      <c r="AI482" s="81"/>
      <c r="AJ482" s="81"/>
      <c r="AK482" s="81"/>
      <c r="AL482" s="81"/>
      <c r="AM482" s="81"/>
      <c r="AN482" s="81"/>
      <c r="AO482" s="81"/>
      <c r="AP482" s="81"/>
      <c r="AQ482" s="81"/>
      <c r="AR482" s="81"/>
      <c r="AS482" s="81"/>
      <c r="AT482" s="81"/>
      <c r="AU482" s="81"/>
      <c r="AV482" s="81"/>
      <c r="AW482" s="81"/>
      <c r="AX482" s="81"/>
      <c r="AY482" s="81"/>
      <c r="AZ482" s="56"/>
      <c r="BA482" s="81"/>
      <c r="BB482" s="81"/>
      <c r="BC482" s="81"/>
      <c r="BD482" s="81"/>
      <c r="BE482" s="81"/>
      <c r="BF482" s="81"/>
      <c r="BI482" s="6"/>
    </row>
    <row r="483" s="1" customFormat="1" ht="15" spans="1:61">
      <c r="A483" s="53"/>
      <c r="B483" s="54"/>
      <c r="C483" s="54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  <c r="AA483" s="81"/>
      <c r="AB483" s="81"/>
      <c r="AC483" s="81"/>
      <c r="AD483" s="81"/>
      <c r="AE483" s="81"/>
      <c r="AF483" s="81"/>
      <c r="AG483" s="56"/>
      <c r="AH483" s="81"/>
      <c r="AI483" s="81"/>
      <c r="AJ483" s="81"/>
      <c r="AK483" s="81"/>
      <c r="AL483" s="81"/>
      <c r="AM483" s="81"/>
      <c r="AN483" s="81"/>
      <c r="AO483" s="81"/>
      <c r="AP483" s="81"/>
      <c r="AQ483" s="81"/>
      <c r="AR483" s="81"/>
      <c r="AS483" s="81"/>
      <c r="AT483" s="81"/>
      <c r="AU483" s="81"/>
      <c r="AV483" s="81"/>
      <c r="AW483" s="81"/>
      <c r="AX483" s="81"/>
      <c r="AY483" s="81"/>
      <c r="AZ483" s="56"/>
      <c r="BA483" s="81"/>
      <c r="BB483" s="81"/>
      <c r="BC483" s="81"/>
      <c r="BD483" s="81"/>
      <c r="BE483" s="81"/>
      <c r="BF483" s="81"/>
      <c r="BI483" s="6"/>
    </row>
    <row r="484" s="1" customFormat="1" ht="15" spans="1:61">
      <c r="A484" s="53"/>
      <c r="B484" s="54"/>
      <c r="C484" s="54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  <c r="AA484" s="81"/>
      <c r="AB484" s="81"/>
      <c r="AC484" s="81"/>
      <c r="AD484" s="81"/>
      <c r="AE484" s="81"/>
      <c r="AF484" s="81"/>
      <c r="AG484" s="56"/>
      <c r="AH484" s="81"/>
      <c r="AI484" s="81"/>
      <c r="AJ484" s="81"/>
      <c r="AK484" s="81"/>
      <c r="AL484" s="81"/>
      <c r="AM484" s="81"/>
      <c r="AN484" s="81"/>
      <c r="AO484" s="81"/>
      <c r="AP484" s="81"/>
      <c r="AQ484" s="81"/>
      <c r="AR484" s="81"/>
      <c r="AS484" s="81"/>
      <c r="AT484" s="81"/>
      <c r="AU484" s="81"/>
      <c r="AV484" s="81"/>
      <c r="AW484" s="81"/>
      <c r="AX484" s="81"/>
      <c r="AY484" s="81"/>
      <c r="AZ484" s="56"/>
      <c r="BA484" s="81"/>
      <c r="BB484" s="81"/>
      <c r="BC484" s="81"/>
      <c r="BD484" s="81"/>
      <c r="BE484" s="81"/>
      <c r="BF484" s="81"/>
      <c r="BI484" s="18"/>
    </row>
    <row r="485" s="1" customFormat="1" ht="15" spans="1:61">
      <c r="A485" s="53"/>
      <c r="B485" s="54"/>
      <c r="C485" s="54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  <c r="AB485" s="81"/>
      <c r="AC485" s="81"/>
      <c r="AD485" s="81"/>
      <c r="AE485" s="81"/>
      <c r="AF485" s="81"/>
      <c r="AG485" s="56"/>
      <c r="AH485" s="81"/>
      <c r="AI485" s="81"/>
      <c r="AJ485" s="81"/>
      <c r="AK485" s="81"/>
      <c r="AL485" s="81"/>
      <c r="AM485" s="81"/>
      <c r="AN485" s="81"/>
      <c r="AO485" s="81"/>
      <c r="AP485" s="81"/>
      <c r="AQ485" s="81"/>
      <c r="AR485" s="81"/>
      <c r="AS485" s="81"/>
      <c r="AT485" s="81"/>
      <c r="AU485" s="81"/>
      <c r="AV485" s="81"/>
      <c r="AW485" s="81"/>
      <c r="AX485" s="81"/>
      <c r="AY485" s="81"/>
      <c r="AZ485" s="56"/>
      <c r="BA485" s="81"/>
      <c r="BB485" s="81"/>
      <c r="BC485" s="81"/>
      <c r="BD485" s="81"/>
      <c r="BE485" s="81"/>
      <c r="BF485" s="81"/>
      <c r="BI485" s="18"/>
    </row>
    <row r="486" s="1" customFormat="1" ht="15" spans="1:61">
      <c r="A486" s="53"/>
      <c r="B486" s="54"/>
      <c r="C486" s="54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  <c r="AA486" s="81"/>
      <c r="AB486" s="81"/>
      <c r="AC486" s="81"/>
      <c r="AD486" s="81"/>
      <c r="AE486" s="81"/>
      <c r="AF486" s="81"/>
      <c r="AG486" s="56"/>
      <c r="AH486" s="81"/>
      <c r="AI486" s="81"/>
      <c r="AJ486" s="81"/>
      <c r="AK486" s="81"/>
      <c r="AL486" s="81"/>
      <c r="AM486" s="81"/>
      <c r="AN486" s="81"/>
      <c r="AO486" s="81"/>
      <c r="AP486" s="81"/>
      <c r="AQ486" s="81"/>
      <c r="AR486" s="81"/>
      <c r="AS486" s="81"/>
      <c r="AT486" s="81"/>
      <c r="AU486" s="81"/>
      <c r="AV486" s="81"/>
      <c r="AW486" s="81"/>
      <c r="AX486" s="81"/>
      <c r="AY486" s="81"/>
      <c r="AZ486" s="56"/>
      <c r="BA486" s="81"/>
      <c r="BB486" s="81"/>
      <c r="BC486" s="81"/>
      <c r="BD486" s="81"/>
      <c r="BE486" s="81"/>
      <c r="BF486" s="81"/>
      <c r="BI486" s="6"/>
    </row>
    <row r="487" s="1" customFormat="1" ht="15" spans="1:61">
      <c r="A487" s="53"/>
      <c r="B487" s="54"/>
      <c r="C487" s="54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  <c r="AA487" s="81"/>
      <c r="AB487" s="81"/>
      <c r="AC487" s="81"/>
      <c r="AD487" s="81"/>
      <c r="AE487" s="81"/>
      <c r="AF487" s="81"/>
      <c r="AG487" s="56"/>
      <c r="AH487" s="81"/>
      <c r="AI487" s="81"/>
      <c r="AJ487" s="81"/>
      <c r="AK487" s="81"/>
      <c r="AL487" s="81"/>
      <c r="AM487" s="81"/>
      <c r="AN487" s="81"/>
      <c r="AO487" s="81"/>
      <c r="AP487" s="81"/>
      <c r="AQ487" s="81"/>
      <c r="AR487" s="81"/>
      <c r="AS487" s="81"/>
      <c r="AT487" s="81"/>
      <c r="AU487" s="81"/>
      <c r="AV487" s="81"/>
      <c r="AW487" s="81"/>
      <c r="AX487" s="81"/>
      <c r="AY487" s="81"/>
      <c r="AZ487" s="56"/>
      <c r="BA487" s="81"/>
      <c r="BB487" s="81"/>
      <c r="BC487" s="81"/>
      <c r="BD487" s="81"/>
      <c r="BE487" s="81"/>
      <c r="BF487" s="81"/>
      <c r="BI487" s="6"/>
    </row>
    <row r="488" s="1" customFormat="1" ht="15" spans="1:61">
      <c r="A488" s="53"/>
      <c r="B488" s="54"/>
      <c r="C488" s="54"/>
      <c r="D488" s="81"/>
      <c r="E488" s="81"/>
      <c r="F488" s="81"/>
      <c r="G488" s="81"/>
      <c r="H488" s="81"/>
      <c r="I488" s="81"/>
      <c r="J488" s="81"/>
      <c r="K488" s="82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  <c r="AA488" s="81"/>
      <c r="AB488" s="81"/>
      <c r="AC488" s="81"/>
      <c r="AD488" s="81"/>
      <c r="AE488" s="81"/>
      <c r="AF488" s="81"/>
      <c r="AG488" s="56"/>
      <c r="AH488" s="81"/>
      <c r="AI488" s="81"/>
      <c r="AJ488" s="81"/>
      <c r="AK488" s="81"/>
      <c r="AL488" s="81"/>
      <c r="AM488" s="81"/>
      <c r="AN488" s="81"/>
      <c r="AO488" s="81"/>
      <c r="AP488" s="81"/>
      <c r="AQ488" s="81"/>
      <c r="AR488" s="81"/>
      <c r="AS488" s="81"/>
      <c r="AT488" s="81"/>
      <c r="AU488" s="81"/>
      <c r="AV488" s="81"/>
      <c r="AW488" s="81"/>
      <c r="AX488" s="81"/>
      <c r="AY488" s="81"/>
      <c r="AZ488" s="56"/>
      <c r="BA488" s="81"/>
      <c r="BB488" s="81"/>
      <c r="BC488" s="81"/>
      <c r="BD488" s="81"/>
      <c r="BE488" s="81"/>
      <c r="BF488" s="81"/>
      <c r="BI488" s="18"/>
    </row>
    <row r="489" s="1" customFormat="1" ht="15" spans="1:61">
      <c r="A489" s="53"/>
      <c r="B489" s="54"/>
      <c r="C489" s="54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  <c r="AG489" s="56"/>
      <c r="AH489" s="55"/>
      <c r="AI489" s="55"/>
      <c r="AJ489" s="55"/>
      <c r="AK489" s="55"/>
      <c r="AL489" s="55"/>
      <c r="AM489" s="55"/>
      <c r="AN489" s="55"/>
      <c r="AO489" s="55"/>
      <c r="AP489" s="55"/>
      <c r="AQ489" s="55"/>
      <c r="AR489" s="55"/>
      <c r="AS489" s="55"/>
      <c r="AT489" s="55"/>
      <c r="AU489" s="55"/>
      <c r="AV489" s="55"/>
      <c r="AW489" s="55"/>
      <c r="AX489" s="55"/>
      <c r="AY489" s="55"/>
      <c r="AZ489" s="56"/>
      <c r="BA489" s="55"/>
      <c r="BB489" s="55"/>
      <c r="BC489" s="55"/>
      <c r="BD489" s="55"/>
      <c r="BE489" s="55"/>
      <c r="BF489" s="55"/>
      <c r="BI489" s="18"/>
    </row>
    <row r="490" s="1" customFormat="1" ht="15" spans="1:61">
      <c r="A490" s="53"/>
      <c r="B490" s="54"/>
      <c r="C490" s="54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6"/>
      <c r="AH490" s="55"/>
      <c r="AI490" s="55"/>
      <c r="AJ490" s="55"/>
      <c r="AK490" s="55"/>
      <c r="AL490" s="55"/>
      <c r="AM490" s="55"/>
      <c r="AN490" s="55"/>
      <c r="AO490" s="55"/>
      <c r="AP490" s="55"/>
      <c r="AQ490" s="55"/>
      <c r="AR490" s="55"/>
      <c r="AS490" s="55"/>
      <c r="AT490" s="55"/>
      <c r="AU490" s="55"/>
      <c r="AV490" s="55"/>
      <c r="AW490" s="55"/>
      <c r="AX490" s="55"/>
      <c r="AY490" s="55"/>
      <c r="AZ490" s="56"/>
      <c r="BA490" s="55"/>
      <c r="BB490" s="55"/>
      <c r="BC490" s="55"/>
      <c r="BD490" s="55"/>
      <c r="BE490" s="55"/>
      <c r="BF490" s="55"/>
      <c r="BI490" s="6"/>
    </row>
    <row r="491" s="1" customFormat="1" ht="15" spans="1:61">
      <c r="A491" s="53"/>
      <c r="B491" s="54"/>
      <c r="C491" s="54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  <c r="AF491" s="55"/>
      <c r="AG491" s="56"/>
      <c r="AH491" s="55"/>
      <c r="AI491" s="55"/>
      <c r="AJ491" s="55"/>
      <c r="AK491" s="55"/>
      <c r="AL491" s="55"/>
      <c r="AM491" s="55"/>
      <c r="AN491" s="55"/>
      <c r="AO491" s="55"/>
      <c r="AP491" s="55"/>
      <c r="AQ491" s="55"/>
      <c r="AR491" s="55"/>
      <c r="AS491" s="55"/>
      <c r="AT491" s="55"/>
      <c r="AU491" s="55"/>
      <c r="AV491" s="55"/>
      <c r="AW491" s="55"/>
      <c r="AX491" s="55"/>
      <c r="AY491" s="55"/>
      <c r="AZ491" s="56"/>
      <c r="BA491" s="55"/>
      <c r="BB491" s="55"/>
      <c r="BC491" s="55"/>
      <c r="BD491" s="55"/>
      <c r="BE491" s="55"/>
      <c r="BF491" s="55"/>
      <c r="BI491" s="6"/>
    </row>
    <row r="492" s="1" customFormat="1" ht="15" spans="1:61">
      <c r="A492" s="53"/>
      <c r="B492" s="54"/>
      <c r="C492" s="54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  <c r="AG492" s="56"/>
      <c r="AH492" s="55"/>
      <c r="AI492" s="55"/>
      <c r="AJ492" s="55"/>
      <c r="AK492" s="55"/>
      <c r="AL492" s="55"/>
      <c r="AM492" s="55"/>
      <c r="AN492" s="55"/>
      <c r="AO492" s="55"/>
      <c r="AP492" s="55"/>
      <c r="AQ492" s="55"/>
      <c r="AR492" s="55"/>
      <c r="AS492" s="55"/>
      <c r="AT492" s="55"/>
      <c r="AU492" s="55"/>
      <c r="AV492" s="55"/>
      <c r="AW492" s="55"/>
      <c r="AX492" s="55"/>
      <c r="AY492" s="55"/>
      <c r="AZ492" s="56"/>
      <c r="BA492" s="55"/>
      <c r="BB492" s="55"/>
      <c r="BC492" s="55"/>
      <c r="BD492" s="55"/>
      <c r="BE492" s="55"/>
      <c r="BF492" s="55"/>
      <c r="BI492" s="18"/>
    </row>
    <row r="493" s="1" customFormat="1" ht="15" spans="1:61">
      <c r="A493" s="53"/>
      <c r="B493" s="54"/>
      <c r="C493" s="54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  <c r="AG493" s="56"/>
      <c r="AH493" s="55"/>
      <c r="AI493" s="55"/>
      <c r="AJ493" s="55"/>
      <c r="AK493" s="55"/>
      <c r="AL493" s="55"/>
      <c r="AM493" s="55"/>
      <c r="AN493" s="55"/>
      <c r="AO493" s="55"/>
      <c r="AP493" s="55"/>
      <c r="AQ493" s="55"/>
      <c r="AR493" s="55"/>
      <c r="AS493" s="55"/>
      <c r="AT493" s="55"/>
      <c r="AU493" s="55"/>
      <c r="AV493" s="55"/>
      <c r="AW493" s="55"/>
      <c r="AX493" s="55"/>
      <c r="AY493" s="55"/>
      <c r="AZ493" s="56"/>
      <c r="BA493" s="55"/>
      <c r="BB493" s="55"/>
      <c r="BC493" s="55"/>
      <c r="BD493" s="55"/>
      <c r="BE493" s="55"/>
      <c r="BF493" s="55"/>
      <c r="BI493" s="18"/>
    </row>
    <row r="494" s="1" customFormat="1" ht="15" spans="1:61">
      <c r="A494" s="53"/>
      <c r="B494" s="54"/>
      <c r="C494" s="54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6"/>
      <c r="AH494" s="55"/>
      <c r="AI494" s="55"/>
      <c r="AJ494" s="55"/>
      <c r="AK494" s="55"/>
      <c r="AL494" s="55"/>
      <c r="AM494" s="55"/>
      <c r="AN494" s="55"/>
      <c r="AO494" s="55"/>
      <c r="AP494" s="55"/>
      <c r="AQ494" s="55"/>
      <c r="AR494" s="55"/>
      <c r="AS494" s="55"/>
      <c r="AT494" s="55"/>
      <c r="AU494" s="55"/>
      <c r="AV494" s="55"/>
      <c r="AW494" s="55"/>
      <c r="AX494" s="55"/>
      <c r="AY494" s="55"/>
      <c r="AZ494" s="56"/>
      <c r="BA494" s="55"/>
      <c r="BB494" s="55"/>
      <c r="BC494" s="55"/>
      <c r="BD494" s="55"/>
      <c r="BE494" s="55"/>
      <c r="BF494" s="55"/>
      <c r="BI494" s="6"/>
    </row>
    <row r="495" s="1" customFormat="1" ht="15" spans="1:61">
      <c r="A495" s="53"/>
      <c r="B495" s="54"/>
      <c r="C495" s="54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  <c r="AG495" s="56"/>
      <c r="AH495" s="55"/>
      <c r="AI495" s="55"/>
      <c r="AJ495" s="55"/>
      <c r="AK495" s="55"/>
      <c r="AL495" s="55"/>
      <c r="AM495" s="55"/>
      <c r="AN495" s="55"/>
      <c r="AO495" s="55"/>
      <c r="AP495" s="55"/>
      <c r="AQ495" s="55"/>
      <c r="AR495" s="55"/>
      <c r="AS495" s="55"/>
      <c r="AT495" s="55"/>
      <c r="AU495" s="55"/>
      <c r="AV495" s="55"/>
      <c r="AW495" s="55"/>
      <c r="AX495" s="55"/>
      <c r="AY495" s="55"/>
      <c r="AZ495" s="56"/>
      <c r="BA495" s="55"/>
      <c r="BB495" s="55"/>
      <c r="BC495" s="55"/>
      <c r="BD495" s="55"/>
      <c r="BE495" s="55"/>
      <c r="BF495" s="55"/>
      <c r="BI495" s="6"/>
    </row>
    <row r="496" s="1" customFormat="1" ht="15" spans="1:61">
      <c r="A496" s="53"/>
      <c r="B496" s="54"/>
      <c r="C496" s="54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  <c r="AG496" s="56"/>
      <c r="AH496" s="55"/>
      <c r="AI496" s="55"/>
      <c r="AJ496" s="55"/>
      <c r="AK496" s="55"/>
      <c r="AL496" s="55"/>
      <c r="AM496" s="55"/>
      <c r="AN496" s="55"/>
      <c r="AO496" s="55"/>
      <c r="AP496" s="55"/>
      <c r="AQ496" s="55"/>
      <c r="AR496" s="55"/>
      <c r="AS496" s="55"/>
      <c r="AT496" s="55"/>
      <c r="AU496" s="55"/>
      <c r="AV496" s="55"/>
      <c r="AW496" s="55"/>
      <c r="AX496" s="55"/>
      <c r="AY496" s="55"/>
      <c r="AZ496" s="56"/>
      <c r="BA496" s="55"/>
      <c r="BB496" s="55"/>
      <c r="BC496" s="55"/>
      <c r="BD496" s="55"/>
      <c r="BE496" s="55"/>
      <c r="BF496" s="55"/>
      <c r="BI496" s="18"/>
    </row>
    <row r="497" s="1" customFormat="1" ht="15" spans="1:61">
      <c r="A497" s="53"/>
      <c r="B497" s="54"/>
      <c r="C497" s="54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6"/>
      <c r="AH497" s="55"/>
      <c r="AI497" s="55"/>
      <c r="AJ497" s="55"/>
      <c r="AK497" s="55"/>
      <c r="AL497" s="55"/>
      <c r="AM497" s="55"/>
      <c r="AN497" s="55"/>
      <c r="AO497" s="55"/>
      <c r="AP497" s="55"/>
      <c r="AQ497" s="55"/>
      <c r="AR497" s="55"/>
      <c r="AS497" s="55"/>
      <c r="AT497" s="55"/>
      <c r="AU497" s="55"/>
      <c r="AV497" s="55"/>
      <c r="AW497" s="55"/>
      <c r="AX497" s="55"/>
      <c r="AY497" s="55"/>
      <c r="AZ497" s="56"/>
      <c r="BA497" s="55"/>
      <c r="BB497" s="55"/>
      <c r="BC497" s="55"/>
      <c r="BD497" s="55"/>
      <c r="BE497" s="55"/>
      <c r="BF497" s="55"/>
      <c r="BI497" s="18"/>
    </row>
    <row r="498" s="1" customFormat="1" ht="15" spans="1:61">
      <c r="A498" s="53"/>
      <c r="B498" s="54"/>
      <c r="C498" s="54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6"/>
      <c r="AH498" s="55"/>
      <c r="AI498" s="55"/>
      <c r="AJ498" s="55"/>
      <c r="AK498" s="55"/>
      <c r="AL498" s="55"/>
      <c r="AM498" s="55"/>
      <c r="AN498" s="55"/>
      <c r="AO498" s="55"/>
      <c r="AP498" s="55"/>
      <c r="AQ498" s="55"/>
      <c r="AR498" s="55"/>
      <c r="AS498" s="55"/>
      <c r="AT498" s="55"/>
      <c r="AU498" s="55"/>
      <c r="AV498" s="55"/>
      <c r="AW498" s="55"/>
      <c r="AX498" s="55"/>
      <c r="AY498" s="55"/>
      <c r="AZ498" s="56"/>
      <c r="BA498" s="55"/>
      <c r="BB498" s="55"/>
      <c r="BC498" s="55"/>
      <c r="BD498" s="55"/>
      <c r="BE498" s="55"/>
      <c r="BF498" s="55"/>
      <c r="BI498" s="6"/>
    </row>
    <row r="499" s="1" customFormat="1" ht="15" spans="1:61">
      <c r="A499" s="53"/>
      <c r="B499" s="54"/>
      <c r="C499" s="54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6"/>
      <c r="AH499" s="55"/>
      <c r="AI499" s="55"/>
      <c r="AJ499" s="55"/>
      <c r="AK499" s="55"/>
      <c r="AL499" s="55"/>
      <c r="AM499" s="55"/>
      <c r="AN499" s="55"/>
      <c r="AO499" s="55"/>
      <c r="AP499" s="55"/>
      <c r="AQ499" s="55"/>
      <c r="AR499" s="55"/>
      <c r="AS499" s="55"/>
      <c r="AT499" s="55"/>
      <c r="AU499" s="55"/>
      <c r="AV499" s="55"/>
      <c r="AW499" s="55"/>
      <c r="AX499" s="55"/>
      <c r="AY499" s="55"/>
      <c r="AZ499" s="56"/>
      <c r="BA499" s="55"/>
      <c r="BB499" s="55"/>
      <c r="BC499" s="55"/>
      <c r="BD499" s="55"/>
      <c r="BE499" s="55"/>
      <c r="BF499" s="55"/>
      <c r="BI499" s="6"/>
    </row>
    <row r="500" s="1" customFormat="1" ht="15" spans="1:61">
      <c r="A500" s="53"/>
      <c r="B500" s="54"/>
      <c r="C500" s="54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6"/>
      <c r="AH500" s="55"/>
      <c r="AI500" s="55"/>
      <c r="AJ500" s="55"/>
      <c r="AK500" s="55"/>
      <c r="AL500" s="55"/>
      <c r="AM500" s="55"/>
      <c r="AN500" s="55"/>
      <c r="AO500" s="55"/>
      <c r="AP500" s="55"/>
      <c r="AQ500" s="55"/>
      <c r="AR500" s="55"/>
      <c r="AS500" s="55"/>
      <c r="AT500" s="55"/>
      <c r="AU500" s="55"/>
      <c r="AV500" s="55"/>
      <c r="AW500" s="55"/>
      <c r="AX500" s="55"/>
      <c r="AY500" s="55"/>
      <c r="AZ500" s="56"/>
      <c r="BA500" s="55"/>
      <c r="BB500" s="55"/>
      <c r="BC500" s="55"/>
      <c r="BD500" s="55"/>
      <c r="BE500" s="55"/>
      <c r="BF500" s="55"/>
      <c r="BI500" s="18"/>
    </row>
    <row r="501" s="1" customFormat="1" ht="15" spans="1:61">
      <c r="A501" s="53"/>
      <c r="B501" s="54"/>
      <c r="C501" s="54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  <c r="AG501" s="56"/>
      <c r="AH501" s="55"/>
      <c r="AI501" s="55"/>
      <c r="AJ501" s="55"/>
      <c r="AK501" s="55"/>
      <c r="AL501" s="55"/>
      <c r="AM501" s="55"/>
      <c r="AN501" s="55"/>
      <c r="AO501" s="55"/>
      <c r="AP501" s="55"/>
      <c r="AQ501" s="55"/>
      <c r="AR501" s="55"/>
      <c r="AS501" s="55"/>
      <c r="AT501" s="55"/>
      <c r="AU501" s="55"/>
      <c r="AV501" s="55"/>
      <c r="AW501" s="55"/>
      <c r="AX501" s="55"/>
      <c r="AY501" s="55"/>
      <c r="AZ501" s="56"/>
      <c r="BA501" s="55"/>
      <c r="BB501" s="55"/>
      <c r="BC501" s="55"/>
      <c r="BD501" s="55"/>
      <c r="BE501" s="55"/>
      <c r="BF501" s="55"/>
      <c r="BI501" s="18"/>
    </row>
    <row r="502" s="1" customFormat="1" ht="15" spans="1:61">
      <c r="A502" s="53"/>
      <c r="B502" s="54"/>
      <c r="C502" s="54"/>
      <c r="D502" s="55"/>
      <c r="E502" s="55"/>
      <c r="F502" s="55"/>
      <c r="G502" s="55"/>
      <c r="H502" s="55"/>
      <c r="I502" s="55"/>
      <c r="J502" s="55"/>
      <c r="K502" s="57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6"/>
      <c r="AH502" s="55"/>
      <c r="AI502" s="55"/>
      <c r="AJ502" s="55"/>
      <c r="AK502" s="55"/>
      <c r="AL502" s="55"/>
      <c r="AM502" s="55"/>
      <c r="AN502" s="55"/>
      <c r="AO502" s="55"/>
      <c r="AP502" s="55"/>
      <c r="AQ502" s="55"/>
      <c r="AR502" s="55"/>
      <c r="AS502" s="55"/>
      <c r="AT502" s="55"/>
      <c r="AU502" s="55"/>
      <c r="AV502" s="55"/>
      <c r="AW502" s="55"/>
      <c r="AX502" s="55"/>
      <c r="AY502" s="55"/>
      <c r="AZ502" s="56"/>
      <c r="BA502" s="55"/>
      <c r="BB502" s="55"/>
      <c r="BC502" s="55"/>
      <c r="BD502" s="55"/>
      <c r="BE502" s="55"/>
      <c r="BF502" s="55"/>
      <c r="BI502" s="6"/>
    </row>
    <row r="503" s="1" customFormat="1" ht="15" spans="1:61">
      <c r="A503" s="53"/>
      <c r="B503" s="54"/>
      <c r="C503" s="54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6"/>
      <c r="AH503" s="55"/>
      <c r="AI503" s="55"/>
      <c r="AJ503" s="55"/>
      <c r="AK503" s="55"/>
      <c r="AL503" s="55"/>
      <c r="AM503" s="55"/>
      <c r="AN503" s="55"/>
      <c r="AO503" s="55"/>
      <c r="AP503" s="55"/>
      <c r="AQ503" s="55"/>
      <c r="AR503" s="55"/>
      <c r="AS503" s="55"/>
      <c r="AT503" s="55"/>
      <c r="AU503" s="55"/>
      <c r="AV503" s="55"/>
      <c r="AW503" s="55"/>
      <c r="AX503" s="55"/>
      <c r="AY503" s="55"/>
      <c r="AZ503" s="56"/>
      <c r="BA503" s="55"/>
      <c r="BB503" s="55"/>
      <c r="BC503" s="55"/>
      <c r="BD503" s="55"/>
      <c r="BE503" s="55"/>
      <c r="BF503" s="55"/>
      <c r="BI503" s="6"/>
    </row>
    <row r="504" s="1" customFormat="1" ht="15" spans="1:61">
      <c r="A504" s="53"/>
      <c r="B504" s="54"/>
      <c r="C504" s="54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6"/>
      <c r="AH504" s="55"/>
      <c r="AI504" s="55"/>
      <c r="AJ504" s="55"/>
      <c r="AK504" s="55"/>
      <c r="AL504" s="55"/>
      <c r="AM504" s="55"/>
      <c r="AN504" s="55"/>
      <c r="AO504" s="55"/>
      <c r="AP504" s="55"/>
      <c r="AQ504" s="55"/>
      <c r="AR504" s="55"/>
      <c r="AS504" s="55"/>
      <c r="AT504" s="55"/>
      <c r="AU504" s="55"/>
      <c r="AV504" s="55"/>
      <c r="AW504" s="55"/>
      <c r="AX504" s="55"/>
      <c r="AY504" s="55"/>
      <c r="AZ504" s="56"/>
      <c r="BA504" s="55"/>
      <c r="BB504" s="55"/>
      <c r="BC504" s="55"/>
      <c r="BD504" s="55"/>
      <c r="BE504" s="55"/>
      <c r="BF504" s="55"/>
      <c r="BI504" s="18"/>
    </row>
    <row r="505" s="1" customFormat="1" ht="15" spans="1:61">
      <c r="A505" s="53"/>
      <c r="B505" s="54"/>
      <c r="C505" s="54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6"/>
      <c r="AH505" s="55"/>
      <c r="AI505" s="55"/>
      <c r="AJ505" s="55"/>
      <c r="AK505" s="55"/>
      <c r="AL505" s="55"/>
      <c r="AM505" s="55"/>
      <c r="AN505" s="55"/>
      <c r="AO505" s="55"/>
      <c r="AP505" s="55"/>
      <c r="AQ505" s="55"/>
      <c r="AR505" s="55"/>
      <c r="AS505" s="55"/>
      <c r="AT505" s="55"/>
      <c r="AU505" s="55"/>
      <c r="AV505" s="55"/>
      <c r="AW505" s="55"/>
      <c r="AX505" s="55"/>
      <c r="AY505" s="55"/>
      <c r="AZ505" s="56"/>
      <c r="BA505" s="55"/>
      <c r="BB505" s="55"/>
      <c r="BC505" s="55"/>
      <c r="BD505" s="55"/>
      <c r="BE505" s="55"/>
      <c r="BF505" s="55"/>
      <c r="BI505" s="18"/>
    </row>
    <row r="506" s="1" customFormat="1" ht="15" spans="1:61">
      <c r="A506" s="53"/>
      <c r="B506" s="54"/>
      <c r="C506" s="54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6"/>
      <c r="AH506" s="55"/>
      <c r="AI506" s="55"/>
      <c r="AJ506" s="55"/>
      <c r="AK506" s="55"/>
      <c r="AL506" s="55"/>
      <c r="AM506" s="55"/>
      <c r="AN506" s="55"/>
      <c r="AO506" s="55"/>
      <c r="AP506" s="55"/>
      <c r="AQ506" s="55"/>
      <c r="AR506" s="55"/>
      <c r="AS506" s="55"/>
      <c r="AT506" s="55"/>
      <c r="AU506" s="55"/>
      <c r="AV506" s="55"/>
      <c r="AW506" s="55"/>
      <c r="AX506" s="55"/>
      <c r="AY506" s="55"/>
      <c r="AZ506" s="56"/>
      <c r="BA506" s="55"/>
      <c r="BB506" s="55"/>
      <c r="BC506" s="55"/>
      <c r="BD506" s="55"/>
      <c r="BE506" s="55"/>
      <c r="BF506" s="55"/>
      <c r="BI506" s="6"/>
    </row>
    <row r="507" s="1" customFormat="1" ht="15" spans="1:61">
      <c r="A507" s="53"/>
      <c r="B507" s="54"/>
      <c r="C507" s="54"/>
      <c r="D507" s="55"/>
      <c r="E507" s="55"/>
      <c r="F507" s="55"/>
      <c r="G507" s="55"/>
      <c r="H507" s="57"/>
      <c r="I507" s="57"/>
      <c r="J507" s="57"/>
      <c r="K507" s="57"/>
      <c r="L507" s="55"/>
      <c r="M507" s="55"/>
      <c r="N507" s="57"/>
      <c r="O507" s="55"/>
      <c r="P507" s="55"/>
      <c r="Q507" s="55"/>
      <c r="R507" s="55"/>
      <c r="S507" s="55"/>
      <c r="T507" s="55"/>
      <c r="U507" s="57"/>
      <c r="V507" s="57"/>
      <c r="W507" s="57"/>
      <c r="X507" s="57"/>
      <c r="Y507" s="57"/>
      <c r="Z507" s="55"/>
      <c r="AA507" s="55"/>
      <c r="AB507" s="57"/>
      <c r="AC507" s="55"/>
      <c r="AD507" s="55"/>
      <c r="AE507" s="55"/>
      <c r="AF507" s="55"/>
      <c r="AG507" s="56"/>
      <c r="AH507" s="55"/>
      <c r="AI507" s="55"/>
      <c r="AJ507" s="55"/>
      <c r="AK507" s="55"/>
      <c r="AL507" s="55"/>
      <c r="AM507" s="55"/>
      <c r="AN507" s="55"/>
      <c r="AO507" s="55"/>
      <c r="AP507" s="55"/>
      <c r="AQ507" s="55"/>
      <c r="AR507" s="55"/>
      <c r="AS507" s="55"/>
      <c r="AT507" s="55"/>
      <c r="AU507" s="55"/>
      <c r="AV507" s="55"/>
      <c r="AW507" s="55"/>
      <c r="AX507" s="55"/>
      <c r="AY507" s="55"/>
      <c r="AZ507" s="56"/>
      <c r="BA507" s="55"/>
      <c r="BB507" s="55"/>
      <c r="BC507" s="55"/>
      <c r="BD507" s="55"/>
      <c r="BE507" s="55"/>
      <c r="BF507" s="55"/>
      <c r="BI507" s="6"/>
    </row>
    <row r="508" s="1" customFormat="1" ht="15" spans="1:61">
      <c r="A508" s="53"/>
      <c r="B508" s="54"/>
      <c r="C508" s="54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6"/>
      <c r="AH508" s="55"/>
      <c r="AI508" s="55"/>
      <c r="AJ508" s="55"/>
      <c r="AK508" s="55"/>
      <c r="AL508" s="55"/>
      <c r="AM508" s="55"/>
      <c r="AN508" s="55"/>
      <c r="AO508" s="55"/>
      <c r="AP508" s="55"/>
      <c r="AQ508" s="55"/>
      <c r="AR508" s="55"/>
      <c r="AS508" s="55"/>
      <c r="AT508" s="55"/>
      <c r="AU508" s="55"/>
      <c r="AV508" s="55"/>
      <c r="AW508" s="55"/>
      <c r="AX508" s="55"/>
      <c r="AY508" s="55"/>
      <c r="AZ508" s="56"/>
      <c r="BA508" s="55"/>
      <c r="BB508" s="55"/>
      <c r="BC508" s="55"/>
      <c r="BD508" s="55"/>
      <c r="BE508" s="55"/>
      <c r="BF508" s="55"/>
      <c r="BI508" s="18"/>
    </row>
    <row r="509" s="1" customFormat="1" ht="15" spans="1:61">
      <c r="A509" s="53"/>
      <c r="B509" s="54"/>
      <c r="C509" s="54"/>
      <c r="D509" s="55"/>
      <c r="E509" s="55"/>
      <c r="F509" s="55"/>
      <c r="G509" s="55"/>
      <c r="H509" s="55"/>
      <c r="I509" s="55"/>
      <c r="J509" s="55"/>
      <c r="K509" s="57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6"/>
      <c r="AH509" s="55"/>
      <c r="AI509" s="55"/>
      <c r="AJ509" s="55"/>
      <c r="AK509" s="55"/>
      <c r="AL509" s="55"/>
      <c r="AM509" s="55"/>
      <c r="AN509" s="55"/>
      <c r="AO509" s="55"/>
      <c r="AP509" s="55"/>
      <c r="AQ509" s="55"/>
      <c r="AR509" s="55"/>
      <c r="AS509" s="55"/>
      <c r="AT509" s="55"/>
      <c r="AU509" s="55"/>
      <c r="AV509" s="55"/>
      <c r="AW509" s="55"/>
      <c r="AX509" s="55"/>
      <c r="AY509" s="55"/>
      <c r="AZ509" s="56"/>
      <c r="BA509" s="55"/>
      <c r="BB509" s="55"/>
      <c r="BC509" s="55"/>
      <c r="BD509" s="55"/>
      <c r="BE509" s="55"/>
      <c r="BF509" s="55"/>
      <c r="BI509" s="18"/>
    </row>
    <row r="510" s="1" customFormat="1" ht="15" spans="1:61">
      <c r="A510" s="53"/>
      <c r="B510" s="54"/>
      <c r="C510" s="54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6"/>
      <c r="AH510" s="55"/>
      <c r="AI510" s="55"/>
      <c r="AJ510" s="55"/>
      <c r="AK510" s="55"/>
      <c r="AL510" s="55"/>
      <c r="AM510" s="55"/>
      <c r="AN510" s="55"/>
      <c r="AO510" s="55"/>
      <c r="AP510" s="55"/>
      <c r="AQ510" s="55"/>
      <c r="AR510" s="55"/>
      <c r="AS510" s="55"/>
      <c r="AT510" s="55"/>
      <c r="AU510" s="55"/>
      <c r="AV510" s="55"/>
      <c r="AW510" s="55"/>
      <c r="AX510" s="55"/>
      <c r="AY510" s="55"/>
      <c r="AZ510" s="56"/>
      <c r="BA510" s="55"/>
      <c r="BB510" s="55"/>
      <c r="BC510" s="55"/>
      <c r="BD510" s="55"/>
      <c r="BE510" s="55"/>
      <c r="BF510" s="55"/>
      <c r="BI510" s="6"/>
    </row>
    <row r="511" s="1" customFormat="1" ht="15" spans="1:61">
      <c r="A511" s="83"/>
      <c r="B511" s="84"/>
      <c r="C511" s="84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  <c r="AA511" s="85"/>
      <c r="AB511" s="85"/>
      <c r="AC511" s="85"/>
      <c r="AD511" s="85"/>
      <c r="AE511" s="85"/>
      <c r="AF511" s="85"/>
      <c r="AG511" s="56"/>
      <c r="AH511" s="85"/>
      <c r="AI511" s="85"/>
      <c r="AJ511" s="85"/>
      <c r="AK511" s="85"/>
      <c r="AL511" s="85"/>
      <c r="AM511" s="85"/>
      <c r="AN511" s="85"/>
      <c r="AO511" s="85"/>
      <c r="AP511" s="85"/>
      <c r="AQ511" s="85"/>
      <c r="AR511" s="85"/>
      <c r="AS511" s="85"/>
      <c r="AT511" s="85"/>
      <c r="AU511" s="85"/>
      <c r="AV511" s="85"/>
      <c r="AW511" s="85"/>
      <c r="AX511" s="85"/>
      <c r="AY511" s="85"/>
      <c r="AZ511" s="56"/>
      <c r="BA511" s="85"/>
      <c r="BB511" s="85"/>
      <c r="BC511" s="85"/>
      <c r="BD511" s="85"/>
      <c r="BE511" s="85"/>
      <c r="BF511" s="85"/>
      <c r="BI511" s="6"/>
    </row>
    <row r="512" s="1" customFormat="1" ht="15" spans="1:61">
      <c r="A512" s="53"/>
      <c r="B512" s="54"/>
      <c r="C512" s="54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6"/>
      <c r="AH512" s="55"/>
      <c r="AI512" s="55"/>
      <c r="AJ512" s="55"/>
      <c r="AK512" s="55"/>
      <c r="AL512" s="55"/>
      <c r="AM512" s="55"/>
      <c r="AN512" s="55"/>
      <c r="AO512" s="55"/>
      <c r="AP512" s="55"/>
      <c r="AQ512" s="55"/>
      <c r="AR512" s="55"/>
      <c r="AS512" s="55"/>
      <c r="AT512" s="55"/>
      <c r="AU512" s="55"/>
      <c r="AV512" s="55"/>
      <c r="AW512" s="55"/>
      <c r="AX512" s="55"/>
      <c r="AY512" s="55"/>
      <c r="AZ512" s="56"/>
      <c r="BA512" s="55"/>
      <c r="BB512" s="55"/>
      <c r="BC512" s="55"/>
      <c r="BD512" s="55"/>
      <c r="BE512" s="55"/>
      <c r="BF512" s="55"/>
      <c r="BI512" s="18"/>
    </row>
    <row r="513" s="1" customFormat="1" ht="15" spans="1:61">
      <c r="A513" s="53"/>
      <c r="B513" s="54"/>
      <c r="C513" s="54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6"/>
      <c r="AH513" s="55"/>
      <c r="AI513" s="55"/>
      <c r="AJ513" s="55"/>
      <c r="AK513" s="55"/>
      <c r="AL513" s="55"/>
      <c r="AM513" s="55"/>
      <c r="AN513" s="55"/>
      <c r="AO513" s="55"/>
      <c r="AP513" s="55"/>
      <c r="AQ513" s="55"/>
      <c r="AR513" s="55"/>
      <c r="AS513" s="55"/>
      <c r="AT513" s="55"/>
      <c r="AU513" s="55"/>
      <c r="AV513" s="55"/>
      <c r="AW513" s="55"/>
      <c r="AX513" s="55"/>
      <c r="AY513" s="55"/>
      <c r="AZ513" s="56"/>
      <c r="BA513" s="55"/>
      <c r="BB513" s="55"/>
      <c r="BC513" s="55"/>
      <c r="BD513" s="55"/>
      <c r="BE513" s="55"/>
      <c r="BF513" s="55"/>
      <c r="BI513" s="18"/>
    </row>
    <row r="514" s="1" customFormat="1" ht="15" spans="1:61">
      <c r="A514" s="53"/>
      <c r="B514" s="54"/>
      <c r="C514" s="54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6"/>
      <c r="AH514" s="55"/>
      <c r="AI514" s="55"/>
      <c r="AJ514" s="55"/>
      <c r="AK514" s="55"/>
      <c r="AL514" s="55"/>
      <c r="AM514" s="55"/>
      <c r="AN514" s="55"/>
      <c r="AO514" s="55"/>
      <c r="AP514" s="55"/>
      <c r="AQ514" s="55"/>
      <c r="AR514" s="55"/>
      <c r="AS514" s="55"/>
      <c r="AT514" s="55"/>
      <c r="AU514" s="55"/>
      <c r="AV514" s="55"/>
      <c r="AW514" s="55"/>
      <c r="AX514" s="55"/>
      <c r="AY514" s="55"/>
      <c r="AZ514" s="56"/>
      <c r="BA514" s="55"/>
      <c r="BB514" s="55"/>
      <c r="BC514" s="55"/>
      <c r="BD514" s="55"/>
      <c r="BE514" s="55"/>
      <c r="BF514" s="55"/>
      <c r="BI514" s="6"/>
    </row>
    <row r="515" s="1" customFormat="1" ht="15" spans="1:61">
      <c r="A515" s="53"/>
      <c r="B515" s="54"/>
      <c r="C515" s="54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6"/>
      <c r="AH515" s="55"/>
      <c r="AI515" s="55"/>
      <c r="AJ515" s="55"/>
      <c r="AK515" s="55"/>
      <c r="AL515" s="55"/>
      <c r="AM515" s="55"/>
      <c r="AN515" s="55"/>
      <c r="AO515" s="55"/>
      <c r="AP515" s="55"/>
      <c r="AQ515" s="55"/>
      <c r="AR515" s="55"/>
      <c r="AS515" s="55"/>
      <c r="AT515" s="55"/>
      <c r="AU515" s="55"/>
      <c r="AV515" s="55"/>
      <c r="AW515" s="55"/>
      <c r="AX515" s="55"/>
      <c r="AY515" s="55"/>
      <c r="AZ515" s="56"/>
      <c r="BA515" s="55"/>
      <c r="BB515" s="55"/>
      <c r="BC515" s="55"/>
      <c r="BD515" s="55"/>
      <c r="BE515" s="55"/>
      <c r="BF515" s="55"/>
      <c r="BI515" s="6"/>
    </row>
    <row r="516" s="1" customFormat="1" ht="15" spans="1:61">
      <c r="A516" s="58"/>
      <c r="B516" s="54"/>
      <c r="C516" s="54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6"/>
      <c r="AH516" s="55"/>
      <c r="AI516" s="55"/>
      <c r="AJ516" s="55"/>
      <c r="AK516" s="55"/>
      <c r="AL516" s="55"/>
      <c r="AM516" s="55"/>
      <c r="AN516" s="55"/>
      <c r="AO516" s="55"/>
      <c r="AP516" s="55"/>
      <c r="AQ516" s="55"/>
      <c r="AR516" s="55"/>
      <c r="AS516" s="55"/>
      <c r="AT516" s="55"/>
      <c r="AU516" s="55"/>
      <c r="AV516" s="55"/>
      <c r="AW516" s="55"/>
      <c r="AX516" s="55"/>
      <c r="AY516" s="55"/>
      <c r="AZ516" s="56"/>
      <c r="BA516" s="55"/>
      <c r="BB516" s="55"/>
      <c r="BC516" s="55"/>
      <c r="BD516" s="55"/>
      <c r="BE516" s="55"/>
      <c r="BF516" s="55"/>
      <c r="BI516" s="18"/>
    </row>
    <row r="517" s="1" customFormat="1" ht="15" spans="1:61">
      <c r="A517" s="53"/>
      <c r="B517" s="54"/>
      <c r="C517" s="54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6"/>
      <c r="AH517" s="55"/>
      <c r="AI517" s="55"/>
      <c r="AJ517" s="55"/>
      <c r="AK517" s="55"/>
      <c r="AL517" s="55"/>
      <c r="AM517" s="55"/>
      <c r="AN517" s="55"/>
      <c r="AO517" s="55"/>
      <c r="AP517" s="55"/>
      <c r="AQ517" s="55"/>
      <c r="AR517" s="55"/>
      <c r="AS517" s="55"/>
      <c r="AT517" s="55"/>
      <c r="AU517" s="55"/>
      <c r="AV517" s="55"/>
      <c r="AW517" s="55"/>
      <c r="AX517" s="55"/>
      <c r="AY517" s="55"/>
      <c r="AZ517" s="56"/>
      <c r="BA517" s="55"/>
      <c r="BB517" s="55"/>
      <c r="BC517" s="55"/>
      <c r="BD517" s="55"/>
      <c r="BE517" s="55"/>
      <c r="BF517" s="55"/>
      <c r="BI517" s="18"/>
    </row>
    <row r="518" s="1" customFormat="1" ht="15" spans="1:61">
      <c r="A518" s="53"/>
      <c r="B518" s="54"/>
      <c r="C518" s="54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6"/>
      <c r="AH518" s="55"/>
      <c r="AI518" s="55"/>
      <c r="AJ518" s="55"/>
      <c r="AK518" s="55"/>
      <c r="AL518" s="55"/>
      <c r="AM518" s="55"/>
      <c r="AN518" s="55"/>
      <c r="AO518" s="55"/>
      <c r="AP518" s="55"/>
      <c r="AQ518" s="55"/>
      <c r="AR518" s="55"/>
      <c r="AS518" s="55"/>
      <c r="AT518" s="55"/>
      <c r="AU518" s="55"/>
      <c r="AV518" s="55"/>
      <c r="AW518" s="55"/>
      <c r="AX518" s="55"/>
      <c r="AY518" s="55"/>
      <c r="AZ518" s="56"/>
      <c r="BA518" s="55"/>
      <c r="BB518" s="55"/>
      <c r="BC518" s="55"/>
      <c r="BD518" s="55"/>
      <c r="BE518" s="55"/>
      <c r="BF518" s="55"/>
      <c r="BI518" s="6"/>
    </row>
    <row r="519" s="1" customFormat="1" ht="15" spans="1:61">
      <c r="A519" s="53"/>
      <c r="B519" s="54"/>
      <c r="C519" s="54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6"/>
      <c r="AH519" s="55"/>
      <c r="AI519" s="55"/>
      <c r="AJ519" s="55"/>
      <c r="AK519" s="55"/>
      <c r="AL519" s="55"/>
      <c r="AM519" s="55"/>
      <c r="AN519" s="55"/>
      <c r="AO519" s="55"/>
      <c r="AP519" s="55"/>
      <c r="AQ519" s="55"/>
      <c r="AR519" s="55"/>
      <c r="AS519" s="55"/>
      <c r="AT519" s="55"/>
      <c r="AU519" s="55"/>
      <c r="AV519" s="55"/>
      <c r="AW519" s="55"/>
      <c r="AX519" s="55"/>
      <c r="AY519" s="55"/>
      <c r="AZ519" s="56"/>
      <c r="BA519" s="55"/>
      <c r="BB519" s="55"/>
      <c r="BC519" s="55"/>
      <c r="BD519" s="55"/>
      <c r="BE519" s="55"/>
      <c r="BF519" s="55"/>
      <c r="BI519" s="6"/>
    </row>
    <row r="520" s="1" customFormat="1" ht="15" spans="1:61">
      <c r="A520" s="53"/>
      <c r="B520" s="54"/>
      <c r="C520" s="54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6"/>
      <c r="AH520" s="55"/>
      <c r="AI520" s="55"/>
      <c r="AJ520" s="55"/>
      <c r="AK520" s="55"/>
      <c r="AL520" s="55"/>
      <c r="AM520" s="55"/>
      <c r="AN520" s="55"/>
      <c r="AO520" s="55"/>
      <c r="AP520" s="55"/>
      <c r="AQ520" s="55"/>
      <c r="AR520" s="55"/>
      <c r="AS520" s="55"/>
      <c r="AT520" s="55"/>
      <c r="AU520" s="55"/>
      <c r="AV520" s="55"/>
      <c r="AW520" s="55"/>
      <c r="AX520" s="55"/>
      <c r="AY520" s="55"/>
      <c r="AZ520" s="56"/>
      <c r="BA520" s="55"/>
      <c r="BB520" s="55"/>
      <c r="BC520" s="55"/>
      <c r="BD520" s="55"/>
      <c r="BE520" s="55"/>
      <c r="BF520" s="55"/>
      <c r="BI520" s="18"/>
    </row>
    <row r="521" s="1" customFormat="1" ht="15" spans="1:61">
      <c r="A521" s="53"/>
      <c r="B521" s="54"/>
      <c r="C521" s="54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6"/>
      <c r="AH521" s="55"/>
      <c r="AI521" s="55"/>
      <c r="AJ521" s="55"/>
      <c r="AK521" s="55"/>
      <c r="AL521" s="55"/>
      <c r="AM521" s="55"/>
      <c r="AN521" s="55"/>
      <c r="AO521" s="55"/>
      <c r="AP521" s="55"/>
      <c r="AQ521" s="55"/>
      <c r="AR521" s="55"/>
      <c r="AS521" s="55"/>
      <c r="AT521" s="55"/>
      <c r="AU521" s="55"/>
      <c r="AV521" s="55"/>
      <c r="AW521" s="55"/>
      <c r="AX521" s="55"/>
      <c r="AY521" s="55"/>
      <c r="AZ521" s="56"/>
      <c r="BA521" s="55"/>
      <c r="BB521" s="55"/>
      <c r="BC521" s="55"/>
      <c r="BD521" s="55"/>
      <c r="BE521" s="55"/>
      <c r="BF521" s="55"/>
      <c r="BI521" s="18"/>
    </row>
    <row r="522" s="1" customFormat="1" ht="15" spans="1:61">
      <c r="A522" s="53"/>
      <c r="B522" s="54"/>
      <c r="C522" s="54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6"/>
      <c r="AH522" s="55"/>
      <c r="AI522" s="55"/>
      <c r="AJ522" s="55"/>
      <c r="AK522" s="55"/>
      <c r="AL522" s="55"/>
      <c r="AM522" s="55"/>
      <c r="AN522" s="55"/>
      <c r="AO522" s="55"/>
      <c r="AP522" s="55"/>
      <c r="AQ522" s="55"/>
      <c r="AR522" s="55"/>
      <c r="AS522" s="55"/>
      <c r="AT522" s="55"/>
      <c r="AU522" s="55"/>
      <c r="AV522" s="55"/>
      <c r="AW522" s="55"/>
      <c r="AX522" s="55"/>
      <c r="AY522" s="55"/>
      <c r="AZ522" s="56"/>
      <c r="BA522" s="55"/>
      <c r="BB522" s="55"/>
      <c r="BC522" s="55"/>
      <c r="BD522" s="55"/>
      <c r="BE522" s="55"/>
      <c r="BF522" s="55"/>
      <c r="BI522" s="6"/>
    </row>
    <row r="523" s="1" customFormat="1" ht="15" spans="1:61">
      <c r="A523" s="53"/>
      <c r="B523" s="54"/>
      <c r="C523" s="54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6"/>
      <c r="AH523" s="55"/>
      <c r="AI523" s="55"/>
      <c r="AJ523" s="55"/>
      <c r="AK523" s="55"/>
      <c r="AL523" s="55"/>
      <c r="AM523" s="55"/>
      <c r="AN523" s="55"/>
      <c r="AO523" s="55"/>
      <c r="AP523" s="55"/>
      <c r="AQ523" s="55"/>
      <c r="AR523" s="55"/>
      <c r="AS523" s="55"/>
      <c r="AT523" s="55"/>
      <c r="AU523" s="55"/>
      <c r="AV523" s="55"/>
      <c r="AW523" s="55"/>
      <c r="AX523" s="55"/>
      <c r="AY523" s="55"/>
      <c r="AZ523" s="56"/>
      <c r="BA523" s="55"/>
      <c r="BB523" s="55"/>
      <c r="BC523" s="55"/>
      <c r="BD523" s="55"/>
      <c r="BE523" s="55"/>
      <c r="BF523" s="55"/>
      <c r="BI523" s="6"/>
    </row>
    <row r="524" s="1" customFormat="1" ht="15" spans="1:61">
      <c r="A524" s="86"/>
      <c r="B524" s="68"/>
      <c r="C524" s="68"/>
      <c r="D524" s="87"/>
      <c r="E524" s="87"/>
      <c r="F524" s="87"/>
      <c r="G524" s="87"/>
      <c r="H524" s="87"/>
      <c r="I524" s="87"/>
      <c r="J524" s="87"/>
      <c r="K524" s="88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  <c r="AA524" s="87"/>
      <c r="AB524" s="87"/>
      <c r="AC524" s="87"/>
      <c r="AD524" s="87"/>
      <c r="AE524" s="87"/>
      <c r="AF524" s="87"/>
      <c r="AG524" s="56"/>
      <c r="AH524" s="87"/>
      <c r="AI524" s="87"/>
      <c r="AJ524" s="87"/>
      <c r="AK524" s="87"/>
      <c r="AL524" s="87"/>
      <c r="AM524" s="87"/>
      <c r="AN524" s="87"/>
      <c r="AO524" s="87"/>
      <c r="AP524" s="87"/>
      <c r="AQ524" s="87"/>
      <c r="AR524" s="87"/>
      <c r="AS524" s="87"/>
      <c r="AT524" s="87"/>
      <c r="AU524" s="87"/>
      <c r="AV524" s="87"/>
      <c r="AW524" s="87"/>
      <c r="AX524" s="87"/>
      <c r="AY524" s="87"/>
      <c r="AZ524" s="56"/>
      <c r="BA524" s="87"/>
      <c r="BB524" s="87"/>
      <c r="BC524" s="87"/>
      <c r="BD524" s="87"/>
      <c r="BE524" s="87"/>
      <c r="BF524" s="87"/>
      <c r="BI524" s="18"/>
    </row>
    <row r="525" s="1" customFormat="1" ht="15" spans="1:61">
      <c r="A525" s="53"/>
      <c r="B525" s="54"/>
      <c r="C525" s="54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6"/>
      <c r="AH525" s="55"/>
      <c r="AI525" s="55"/>
      <c r="AJ525" s="55"/>
      <c r="AK525" s="55"/>
      <c r="AL525" s="55"/>
      <c r="AM525" s="55"/>
      <c r="AN525" s="55"/>
      <c r="AO525" s="55"/>
      <c r="AP525" s="55"/>
      <c r="AQ525" s="55"/>
      <c r="AR525" s="55"/>
      <c r="AS525" s="55"/>
      <c r="AT525" s="55"/>
      <c r="AU525" s="55"/>
      <c r="AV525" s="55"/>
      <c r="AW525" s="55"/>
      <c r="AX525" s="55"/>
      <c r="AY525" s="55"/>
      <c r="AZ525" s="56"/>
      <c r="BA525" s="55"/>
      <c r="BB525" s="55"/>
      <c r="BC525" s="55"/>
      <c r="BD525" s="55"/>
      <c r="BE525" s="55"/>
      <c r="BF525" s="55"/>
      <c r="BI525" s="18"/>
    </row>
    <row r="526" s="1" customFormat="1" ht="15" spans="1:61">
      <c r="A526" s="53"/>
      <c r="B526" s="54"/>
      <c r="C526" s="54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6"/>
      <c r="AH526" s="55"/>
      <c r="AI526" s="55"/>
      <c r="AJ526" s="55"/>
      <c r="AK526" s="55"/>
      <c r="AL526" s="55"/>
      <c r="AM526" s="55"/>
      <c r="AN526" s="55"/>
      <c r="AO526" s="55"/>
      <c r="AP526" s="55"/>
      <c r="AQ526" s="55"/>
      <c r="AR526" s="55"/>
      <c r="AS526" s="55"/>
      <c r="AT526" s="55"/>
      <c r="AU526" s="55"/>
      <c r="AV526" s="55"/>
      <c r="AW526" s="55"/>
      <c r="AX526" s="55"/>
      <c r="AY526" s="55"/>
      <c r="AZ526" s="56"/>
      <c r="BA526" s="55"/>
      <c r="BB526" s="55"/>
      <c r="BC526" s="55"/>
      <c r="BD526" s="55"/>
      <c r="BE526" s="55"/>
      <c r="BF526" s="55"/>
      <c r="BI526" s="6"/>
    </row>
    <row r="527" s="1" customFormat="1" ht="15" spans="1:61">
      <c r="A527" s="53"/>
      <c r="B527" s="54"/>
      <c r="C527" s="54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  <c r="AG527" s="56"/>
      <c r="AH527" s="55"/>
      <c r="AI527" s="55"/>
      <c r="AJ527" s="55"/>
      <c r="AK527" s="55"/>
      <c r="AL527" s="55"/>
      <c r="AM527" s="55"/>
      <c r="AN527" s="55"/>
      <c r="AO527" s="55"/>
      <c r="AP527" s="55"/>
      <c r="AQ527" s="55"/>
      <c r="AR527" s="55"/>
      <c r="AS527" s="55"/>
      <c r="AT527" s="55"/>
      <c r="AU527" s="55"/>
      <c r="AV527" s="55"/>
      <c r="AW527" s="55"/>
      <c r="AX527" s="55"/>
      <c r="AY527" s="55"/>
      <c r="AZ527" s="56"/>
      <c r="BA527" s="55"/>
      <c r="BB527" s="55"/>
      <c r="BC527" s="55"/>
      <c r="BD527" s="55"/>
      <c r="BE527" s="55"/>
      <c r="BF527" s="55"/>
      <c r="BI527" s="6"/>
    </row>
    <row r="528" s="1" customFormat="1" ht="15" spans="1:61">
      <c r="A528" s="53"/>
      <c r="B528" s="54"/>
      <c r="C528" s="54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6"/>
      <c r="AH528" s="55"/>
      <c r="AI528" s="55"/>
      <c r="AJ528" s="55"/>
      <c r="AK528" s="55"/>
      <c r="AL528" s="55"/>
      <c r="AM528" s="55"/>
      <c r="AN528" s="55"/>
      <c r="AO528" s="55"/>
      <c r="AP528" s="55"/>
      <c r="AQ528" s="55"/>
      <c r="AR528" s="55"/>
      <c r="AS528" s="55"/>
      <c r="AT528" s="55"/>
      <c r="AU528" s="55"/>
      <c r="AV528" s="55"/>
      <c r="AW528" s="55"/>
      <c r="AX528" s="55"/>
      <c r="AY528" s="55"/>
      <c r="AZ528" s="56"/>
      <c r="BA528" s="55"/>
      <c r="BB528" s="55"/>
      <c r="BC528" s="55"/>
      <c r="BD528" s="55"/>
      <c r="BE528" s="55"/>
      <c r="BF528" s="55"/>
      <c r="BI528" s="18"/>
    </row>
    <row r="529" s="1" customFormat="1" ht="15" spans="1:61">
      <c r="A529" s="53"/>
      <c r="B529" s="54"/>
      <c r="C529" s="54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  <c r="AG529" s="56"/>
      <c r="AH529" s="55"/>
      <c r="AI529" s="55"/>
      <c r="AJ529" s="55"/>
      <c r="AK529" s="55"/>
      <c r="AL529" s="55"/>
      <c r="AM529" s="55"/>
      <c r="AN529" s="55"/>
      <c r="AO529" s="55"/>
      <c r="AP529" s="55"/>
      <c r="AQ529" s="55"/>
      <c r="AR529" s="55"/>
      <c r="AS529" s="55"/>
      <c r="AT529" s="55"/>
      <c r="AU529" s="55"/>
      <c r="AV529" s="55"/>
      <c r="AW529" s="55"/>
      <c r="AX529" s="55"/>
      <c r="AY529" s="55"/>
      <c r="AZ529" s="56"/>
      <c r="BA529" s="55"/>
      <c r="BB529" s="55"/>
      <c r="BC529" s="55"/>
      <c r="BD529" s="55"/>
      <c r="BE529" s="55"/>
      <c r="BF529" s="55"/>
      <c r="BI529" s="18"/>
    </row>
    <row r="530" s="1" customFormat="1" ht="15" spans="1:61">
      <c r="A530" s="53"/>
      <c r="B530" s="54"/>
      <c r="C530" s="54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6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  <c r="AS530" s="55"/>
      <c r="AT530" s="55"/>
      <c r="AU530" s="55"/>
      <c r="AV530" s="55"/>
      <c r="AW530" s="55"/>
      <c r="AX530" s="55"/>
      <c r="AY530" s="55"/>
      <c r="AZ530" s="56"/>
      <c r="BA530" s="55"/>
      <c r="BB530" s="55"/>
      <c r="BC530" s="55"/>
      <c r="BD530" s="55"/>
      <c r="BE530" s="55"/>
      <c r="BF530" s="55"/>
      <c r="BI530" s="6"/>
    </row>
    <row r="531" s="1" customFormat="1" ht="15" spans="1:61">
      <c r="A531" s="53"/>
      <c r="B531" s="54"/>
      <c r="C531" s="54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6"/>
      <c r="AH531" s="55"/>
      <c r="AI531" s="55"/>
      <c r="AJ531" s="55"/>
      <c r="AK531" s="55"/>
      <c r="AL531" s="55"/>
      <c r="AM531" s="55"/>
      <c r="AN531" s="55"/>
      <c r="AO531" s="55"/>
      <c r="AP531" s="55"/>
      <c r="AQ531" s="55"/>
      <c r="AR531" s="55"/>
      <c r="AS531" s="55"/>
      <c r="AT531" s="55"/>
      <c r="AU531" s="55"/>
      <c r="AV531" s="55"/>
      <c r="AW531" s="55"/>
      <c r="AX531" s="55"/>
      <c r="AY531" s="55"/>
      <c r="AZ531" s="56"/>
      <c r="BA531" s="55"/>
      <c r="BB531" s="55"/>
      <c r="BC531" s="55"/>
      <c r="BD531" s="55"/>
      <c r="BE531" s="55"/>
      <c r="BF531" s="55"/>
      <c r="BI531" s="6"/>
    </row>
    <row r="532" s="1" customFormat="1" ht="15" spans="1:61">
      <c r="A532" s="53"/>
      <c r="B532" s="54"/>
      <c r="C532" s="54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6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  <c r="AW532" s="55"/>
      <c r="AX532" s="55"/>
      <c r="AY532" s="55"/>
      <c r="AZ532" s="56"/>
      <c r="BA532" s="55"/>
      <c r="BB532" s="55"/>
      <c r="BC532" s="55"/>
      <c r="BD532" s="55"/>
      <c r="BE532" s="55"/>
      <c r="BF532" s="55"/>
      <c r="BI532" s="18"/>
    </row>
    <row r="533" s="1" customFormat="1" ht="15" spans="1:61">
      <c r="A533" s="53"/>
      <c r="B533" s="54"/>
      <c r="C533" s="54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6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  <c r="AS533" s="55"/>
      <c r="AT533" s="55"/>
      <c r="AU533" s="55"/>
      <c r="AV533" s="55"/>
      <c r="AW533" s="55"/>
      <c r="AX533" s="55"/>
      <c r="AY533" s="55"/>
      <c r="AZ533" s="56"/>
      <c r="BA533" s="55"/>
      <c r="BB533" s="55"/>
      <c r="BC533" s="55"/>
      <c r="BD533" s="55"/>
      <c r="BE533" s="55"/>
      <c r="BF533" s="55"/>
      <c r="BI533" s="18"/>
    </row>
    <row r="534" s="1" customFormat="1" ht="15" spans="1:61">
      <c r="A534" s="53"/>
      <c r="B534" s="54"/>
      <c r="C534" s="54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6"/>
      <c r="AH534" s="55"/>
      <c r="AI534" s="55"/>
      <c r="AJ534" s="55"/>
      <c r="AK534" s="55"/>
      <c r="AL534" s="55"/>
      <c r="AM534" s="55"/>
      <c r="AN534" s="55"/>
      <c r="AO534" s="55"/>
      <c r="AP534" s="55"/>
      <c r="AQ534" s="55"/>
      <c r="AR534" s="55"/>
      <c r="AS534" s="55"/>
      <c r="AT534" s="55"/>
      <c r="AU534" s="55"/>
      <c r="AV534" s="55"/>
      <c r="AW534" s="55"/>
      <c r="AX534" s="55"/>
      <c r="AY534" s="55"/>
      <c r="AZ534" s="56"/>
      <c r="BA534" s="55"/>
      <c r="BB534" s="55"/>
      <c r="BC534" s="55"/>
      <c r="BD534" s="55"/>
      <c r="BE534" s="55"/>
      <c r="BF534" s="55"/>
      <c r="BI534" s="6"/>
    </row>
    <row r="535" s="1" customFormat="1" ht="15" spans="1:61">
      <c r="A535" s="53"/>
      <c r="B535" s="54"/>
      <c r="C535" s="54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6"/>
      <c r="AH535" s="55"/>
      <c r="AI535" s="55"/>
      <c r="AJ535" s="55"/>
      <c r="AK535" s="55"/>
      <c r="AL535" s="55"/>
      <c r="AM535" s="55"/>
      <c r="AN535" s="55"/>
      <c r="AO535" s="55"/>
      <c r="AP535" s="55"/>
      <c r="AQ535" s="55"/>
      <c r="AR535" s="55"/>
      <c r="AS535" s="55"/>
      <c r="AT535" s="55"/>
      <c r="AU535" s="55"/>
      <c r="AV535" s="55"/>
      <c r="AW535" s="55"/>
      <c r="AX535" s="55"/>
      <c r="AY535" s="55"/>
      <c r="AZ535" s="56"/>
      <c r="BA535" s="55"/>
      <c r="BB535" s="55"/>
      <c r="BC535" s="55"/>
      <c r="BD535" s="55"/>
      <c r="BE535" s="55"/>
      <c r="BF535" s="55"/>
      <c r="BI535" s="6"/>
    </row>
    <row r="536" s="1" customFormat="1" ht="15" spans="1:61">
      <c r="A536" s="53"/>
      <c r="B536" s="54"/>
      <c r="C536" s="54"/>
      <c r="D536" s="55"/>
      <c r="E536" s="55"/>
      <c r="F536" s="55"/>
      <c r="G536" s="55"/>
      <c r="H536" s="55"/>
      <c r="I536" s="55"/>
      <c r="J536" s="55"/>
      <c r="K536" s="57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6"/>
      <c r="AH536" s="55"/>
      <c r="AI536" s="55"/>
      <c r="AJ536" s="55"/>
      <c r="AK536" s="55"/>
      <c r="AL536" s="55"/>
      <c r="AM536" s="55"/>
      <c r="AN536" s="55"/>
      <c r="AO536" s="55"/>
      <c r="AP536" s="55"/>
      <c r="AQ536" s="55"/>
      <c r="AR536" s="55"/>
      <c r="AS536" s="55"/>
      <c r="AT536" s="55"/>
      <c r="AU536" s="55"/>
      <c r="AV536" s="55"/>
      <c r="AW536" s="55"/>
      <c r="AX536" s="55"/>
      <c r="AY536" s="55"/>
      <c r="AZ536" s="56"/>
      <c r="BA536" s="55"/>
      <c r="BB536" s="55"/>
      <c r="BC536" s="55"/>
      <c r="BD536" s="55"/>
      <c r="BE536" s="55"/>
      <c r="BF536" s="55"/>
      <c r="BI536" s="18"/>
    </row>
    <row r="537" s="1" customFormat="1" ht="15" spans="1:61">
      <c r="A537" s="53"/>
      <c r="B537" s="54"/>
      <c r="C537" s="54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  <c r="AG537" s="56"/>
      <c r="AH537" s="55"/>
      <c r="AI537" s="55"/>
      <c r="AJ537" s="55"/>
      <c r="AK537" s="55"/>
      <c r="AL537" s="55"/>
      <c r="AM537" s="55"/>
      <c r="AN537" s="55"/>
      <c r="AO537" s="55"/>
      <c r="AP537" s="55"/>
      <c r="AQ537" s="55"/>
      <c r="AR537" s="55"/>
      <c r="AS537" s="55"/>
      <c r="AT537" s="55"/>
      <c r="AU537" s="55"/>
      <c r="AV537" s="55"/>
      <c r="AW537" s="55"/>
      <c r="AX537" s="55"/>
      <c r="AY537" s="55"/>
      <c r="AZ537" s="56"/>
      <c r="BA537" s="55"/>
      <c r="BB537" s="55"/>
      <c r="BC537" s="55"/>
      <c r="BD537" s="55"/>
      <c r="BE537" s="55"/>
      <c r="BF537" s="55"/>
      <c r="BI537" s="18"/>
    </row>
    <row r="538" s="1" customFormat="1" ht="15" spans="1:61">
      <c r="A538" s="53"/>
      <c r="B538" s="54"/>
      <c r="C538" s="54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6"/>
      <c r="AH538" s="55"/>
      <c r="AI538" s="55"/>
      <c r="AJ538" s="55"/>
      <c r="AK538" s="55"/>
      <c r="AL538" s="55"/>
      <c r="AM538" s="55"/>
      <c r="AN538" s="55"/>
      <c r="AO538" s="55"/>
      <c r="AP538" s="55"/>
      <c r="AQ538" s="55"/>
      <c r="AR538" s="55"/>
      <c r="AS538" s="55"/>
      <c r="AT538" s="55"/>
      <c r="AU538" s="55"/>
      <c r="AV538" s="55"/>
      <c r="AW538" s="55"/>
      <c r="AX538" s="55"/>
      <c r="AY538" s="55"/>
      <c r="AZ538" s="56"/>
      <c r="BA538" s="55"/>
      <c r="BB538" s="55"/>
      <c r="BC538" s="55"/>
      <c r="BD538" s="55"/>
      <c r="BE538" s="55"/>
      <c r="BF538" s="55"/>
      <c r="BI538" s="6"/>
    </row>
    <row r="539" s="1" customFormat="1" ht="15" spans="1:61">
      <c r="A539" s="53"/>
      <c r="B539" s="54"/>
      <c r="C539" s="54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  <c r="AG539" s="56"/>
      <c r="AH539" s="55"/>
      <c r="AI539" s="55"/>
      <c r="AJ539" s="55"/>
      <c r="AK539" s="55"/>
      <c r="AL539" s="55"/>
      <c r="AM539" s="55"/>
      <c r="AN539" s="55"/>
      <c r="AO539" s="55"/>
      <c r="AP539" s="55"/>
      <c r="AQ539" s="55"/>
      <c r="AR539" s="55"/>
      <c r="AS539" s="55"/>
      <c r="AT539" s="55"/>
      <c r="AU539" s="55"/>
      <c r="AV539" s="55"/>
      <c r="AW539" s="55"/>
      <c r="AX539" s="55"/>
      <c r="AY539" s="55"/>
      <c r="AZ539" s="56"/>
      <c r="BA539" s="55"/>
      <c r="BB539" s="55"/>
      <c r="BC539" s="55"/>
      <c r="BD539" s="55"/>
      <c r="BE539" s="55"/>
      <c r="BF539" s="55"/>
      <c r="BI539" s="6"/>
    </row>
    <row r="540" s="1" customFormat="1" ht="15" spans="1:61">
      <c r="A540" s="53"/>
      <c r="B540" s="54"/>
      <c r="C540" s="54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  <c r="AG540" s="56"/>
      <c r="AH540" s="55"/>
      <c r="AI540" s="55"/>
      <c r="AJ540" s="55"/>
      <c r="AK540" s="55"/>
      <c r="AL540" s="55"/>
      <c r="AM540" s="55"/>
      <c r="AN540" s="55"/>
      <c r="AO540" s="55"/>
      <c r="AP540" s="55"/>
      <c r="AQ540" s="55"/>
      <c r="AR540" s="55"/>
      <c r="AS540" s="55"/>
      <c r="AT540" s="55"/>
      <c r="AU540" s="55"/>
      <c r="AV540" s="55"/>
      <c r="AW540" s="55"/>
      <c r="AX540" s="55"/>
      <c r="AY540" s="55"/>
      <c r="AZ540" s="56"/>
      <c r="BA540" s="55"/>
      <c r="BB540" s="55"/>
      <c r="BC540" s="55"/>
      <c r="BD540" s="55"/>
      <c r="BE540" s="55"/>
      <c r="BF540" s="55"/>
      <c r="BI540" s="18"/>
    </row>
    <row r="541" s="1" customFormat="1" ht="15" spans="1:61">
      <c r="A541" s="53"/>
      <c r="B541" s="54"/>
      <c r="C541" s="54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  <c r="AF541" s="55"/>
      <c r="AG541" s="56"/>
      <c r="AH541" s="55"/>
      <c r="AI541" s="55"/>
      <c r="AJ541" s="55"/>
      <c r="AK541" s="55"/>
      <c r="AL541" s="55"/>
      <c r="AM541" s="55"/>
      <c r="AN541" s="55"/>
      <c r="AO541" s="55"/>
      <c r="AP541" s="55"/>
      <c r="AQ541" s="55"/>
      <c r="AR541" s="55"/>
      <c r="AS541" s="55"/>
      <c r="AT541" s="55"/>
      <c r="AU541" s="55"/>
      <c r="AV541" s="55"/>
      <c r="AW541" s="55"/>
      <c r="AX541" s="55"/>
      <c r="AY541" s="55"/>
      <c r="AZ541" s="56"/>
      <c r="BA541" s="55"/>
      <c r="BB541" s="55"/>
      <c r="BC541" s="55"/>
      <c r="BD541" s="55"/>
      <c r="BE541" s="55"/>
      <c r="BF541" s="55"/>
      <c r="BI541" s="18"/>
    </row>
    <row r="542" s="1" customFormat="1" ht="15" spans="1:61">
      <c r="A542" s="53"/>
      <c r="B542" s="54"/>
      <c r="C542" s="54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  <c r="AG542" s="56"/>
      <c r="AH542" s="55"/>
      <c r="AI542" s="55"/>
      <c r="AJ542" s="55"/>
      <c r="AK542" s="55"/>
      <c r="AL542" s="55"/>
      <c r="AM542" s="55"/>
      <c r="AN542" s="55"/>
      <c r="AO542" s="55"/>
      <c r="AP542" s="55"/>
      <c r="AQ542" s="55"/>
      <c r="AR542" s="55"/>
      <c r="AS542" s="55"/>
      <c r="AT542" s="55"/>
      <c r="AU542" s="55"/>
      <c r="AV542" s="55"/>
      <c r="AW542" s="55"/>
      <c r="AX542" s="55"/>
      <c r="AY542" s="55"/>
      <c r="AZ542" s="56"/>
      <c r="BA542" s="55"/>
      <c r="BB542" s="55"/>
      <c r="BC542" s="55"/>
      <c r="BD542" s="55"/>
      <c r="BE542" s="55"/>
      <c r="BF542" s="55"/>
      <c r="BI542" s="6"/>
    </row>
    <row r="543" s="1" customFormat="1" ht="15" spans="1:61">
      <c r="A543" s="53"/>
      <c r="B543" s="54"/>
      <c r="C543" s="54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  <c r="AF543" s="55"/>
      <c r="AG543" s="56"/>
      <c r="AH543" s="55"/>
      <c r="AI543" s="55"/>
      <c r="AJ543" s="55"/>
      <c r="AK543" s="55"/>
      <c r="AL543" s="55"/>
      <c r="AM543" s="55"/>
      <c r="AN543" s="55"/>
      <c r="AO543" s="55"/>
      <c r="AP543" s="55"/>
      <c r="AQ543" s="55"/>
      <c r="AR543" s="55"/>
      <c r="AS543" s="55"/>
      <c r="AT543" s="55"/>
      <c r="AU543" s="55"/>
      <c r="AV543" s="55"/>
      <c r="AW543" s="55"/>
      <c r="AX543" s="55"/>
      <c r="AY543" s="55"/>
      <c r="AZ543" s="56"/>
      <c r="BA543" s="55"/>
      <c r="BB543" s="55"/>
      <c r="BC543" s="55"/>
      <c r="BD543" s="55"/>
      <c r="BE543" s="55"/>
      <c r="BF543" s="55"/>
      <c r="BI543" s="6"/>
    </row>
    <row r="544" s="1" customFormat="1" ht="15" spans="1:61">
      <c r="A544" s="53"/>
      <c r="B544" s="54"/>
      <c r="C544" s="54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6"/>
      <c r="AH544" s="55"/>
      <c r="AI544" s="55"/>
      <c r="AJ544" s="55"/>
      <c r="AK544" s="55"/>
      <c r="AL544" s="55"/>
      <c r="AM544" s="55"/>
      <c r="AN544" s="55"/>
      <c r="AO544" s="55"/>
      <c r="AP544" s="55"/>
      <c r="AQ544" s="55"/>
      <c r="AR544" s="55"/>
      <c r="AS544" s="55"/>
      <c r="AT544" s="55"/>
      <c r="AU544" s="55"/>
      <c r="AV544" s="55"/>
      <c r="AW544" s="55"/>
      <c r="AX544" s="55"/>
      <c r="AY544" s="55"/>
      <c r="AZ544" s="56"/>
      <c r="BA544" s="55"/>
      <c r="BB544" s="55"/>
      <c r="BC544" s="55"/>
      <c r="BD544" s="55"/>
      <c r="BE544" s="55"/>
      <c r="BF544" s="55"/>
      <c r="BI544" s="18"/>
    </row>
    <row r="545" s="1" customFormat="1" ht="15" spans="1:61">
      <c r="A545" s="53"/>
      <c r="B545" s="54"/>
      <c r="C545" s="54"/>
      <c r="D545" s="55"/>
      <c r="E545" s="55"/>
      <c r="F545" s="55"/>
      <c r="G545" s="55"/>
      <c r="H545" s="55"/>
      <c r="I545" s="55"/>
      <c r="J545" s="55"/>
      <c r="K545" s="57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  <c r="AG545" s="56"/>
      <c r="AH545" s="55"/>
      <c r="AI545" s="55"/>
      <c r="AJ545" s="55"/>
      <c r="AK545" s="55"/>
      <c r="AL545" s="55"/>
      <c r="AM545" s="55"/>
      <c r="AN545" s="55"/>
      <c r="AO545" s="55"/>
      <c r="AP545" s="55"/>
      <c r="AQ545" s="55"/>
      <c r="AR545" s="55"/>
      <c r="AS545" s="55"/>
      <c r="AT545" s="55"/>
      <c r="AU545" s="55"/>
      <c r="AV545" s="55"/>
      <c r="AW545" s="55"/>
      <c r="AX545" s="55"/>
      <c r="AY545" s="55"/>
      <c r="AZ545" s="56"/>
      <c r="BA545" s="55"/>
      <c r="BB545" s="55"/>
      <c r="BC545" s="55"/>
      <c r="BD545" s="55"/>
      <c r="BE545" s="55"/>
      <c r="BF545" s="55"/>
      <c r="BI545" s="18"/>
    </row>
    <row r="546" s="1" customFormat="1" ht="15" spans="1:61">
      <c r="A546" s="53"/>
      <c r="B546" s="54"/>
      <c r="C546" s="54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6"/>
      <c r="AH546" s="55"/>
      <c r="AI546" s="55"/>
      <c r="AJ546" s="55"/>
      <c r="AK546" s="55"/>
      <c r="AL546" s="55"/>
      <c r="AM546" s="55"/>
      <c r="AN546" s="55"/>
      <c r="AO546" s="55"/>
      <c r="AP546" s="55"/>
      <c r="AQ546" s="55"/>
      <c r="AR546" s="55"/>
      <c r="AS546" s="55"/>
      <c r="AT546" s="55"/>
      <c r="AU546" s="55"/>
      <c r="AV546" s="55"/>
      <c r="AW546" s="55"/>
      <c r="AX546" s="55"/>
      <c r="AY546" s="55"/>
      <c r="AZ546" s="56"/>
      <c r="BA546" s="55"/>
      <c r="BB546" s="55"/>
      <c r="BC546" s="55"/>
      <c r="BD546" s="55"/>
      <c r="BE546" s="55"/>
      <c r="BF546" s="55"/>
      <c r="BI546" s="6"/>
    </row>
    <row r="547" s="1" customFormat="1" ht="15" spans="1:61">
      <c r="A547" s="53"/>
      <c r="B547" s="54"/>
      <c r="C547" s="54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  <c r="AF547" s="55"/>
      <c r="AG547" s="56"/>
      <c r="AH547" s="55"/>
      <c r="AI547" s="55"/>
      <c r="AJ547" s="55"/>
      <c r="AK547" s="55"/>
      <c r="AL547" s="55"/>
      <c r="AM547" s="55"/>
      <c r="AN547" s="55"/>
      <c r="AO547" s="55"/>
      <c r="AP547" s="55"/>
      <c r="AQ547" s="55"/>
      <c r="AR547" s="55"/>
      <c r="AS547" s="55"/>
      <c r="AT547" s="55"/>
      <c r="AU547" s="55"/>
      <c r="AV547" s="55"/>
      <c r="AW547" s="55"/>
      <c r="AX547" s="55"/>
      <c r="AY547" s="55"/>
      <c r="AZ547" s="56"/>
      <c r="BA547" s="55"/>
      <c r="BB547" s="55"/>
      <c r="BC547" s="55"/>
      <c r="BD547" s="55"/>
      <c r="BE547" s="55"/>
      <c r="BF547" s="55"/>
      <c r="BI547" s="6"/>
    </row>
    <row r="548" s="1" customFormat="1" ht="15" spans="1:61">
      <c r="A548" s="53"/>
      <c r="B548" s="54"/>
      <c r="C548" s="54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  <c r="AF548" s="55"/>
      <c r="AG548" s="56"/>
      <c r="AH548" s="55"/>
      <c r="AI548" s="55"/>
      <c r="AJ548" s="55"/>
      <c r="AK548" s="55"/>
      <c r="AL548" s="55"/>
      <c r="AM548" s="55"/>
      <c r="AN548" s="55"/>
      <c r="AO548" s="55"/>
      <c r="AP548" s="55"/>
      <c r="AQ548" s="55"/>
      <c r="AR548" s="55"/>
      <c r="AS548" s="55"/>
      <c r="AT548" s="55"/>
      <c r="AU548" s="55"/>
      <c r="AV548" s="55"/>
      <c r="AW548" s="55"/>
      <c r="AX548" s="55"/>
      <c r="AY548" s="55"/>
      <c r="AZ548" s="56"/>
      <c r="BA548" s="55"/>
      <c r="BB548" s="55"/>
      <c r="BC548" s="55"/>
      <c r="BD548" s="55"/>
      <c r="BE548" s="55"/>
      <c r="BF548" s="55"/>
      <c r="BI548" s="18"/>
    </row>
    <row r="549" s="1" customFormat="1" ht="15" spans="1:61">
      <c r="A549" s="53"/>
      <c r="B549" s="54"/>
      <c r="C549" s="54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  <c r="AG549" s="56"/>
      <c r="AH549" s="55"/>
      <c r="AI549" s="55"/>
      <c r="AJ549" s="55"/>
      <c r="AK549" s="55"/>
      <c r="AL549" s="55"/>
      <c r="AM549" s="55"/>
      <c r="AN549" s="55"/>
      <c r="AO549" s="55"/>
      <c r="AP549" s="55"/>
      <c r="AQ549" s="55"/>
      <c r="AR549" s="55"/>
      <c r="AS549" s="55"/>
      <c r="AT549" s="55"/>
      <c r="AU549" s="55"/>
      <c r="AV549" s="55"/>
      <c r="AW549" s="55"/>
      <c r="AX549" s="55"/>
      <c r="AY549" s="55"/>
      <c r="AZ549" s="56"/>
      <c r="BA549" s="55"/>
      <c r="BB549" s="55"/>
      <c r="BC549" s="55"/>
      <c r="BD549" s="55"/>
      <c r="BE549" s="55"/>
      <c r="BF549" s="55"/>
      <c r="BI549" s="18"/>
    </row>
    <row r="550" s="1" customFormat="1" ht="15" spans="1:61">
      <c r="A550" s="53"/>
      <c r="B550" s="54"/>
      <c r="C550" s="54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6"/>
      <c r="AH550" s="55"/>
      <c r="AI550" s="55"/>
      <c r="AJ550" s="55"/>
      <c r="AK550" s="55"/>
      <c r="AL550" s="55"/>
      <c r="AM550" s="55"/>
      <c r="AN550" s="55"/>
      <c r="AO550" s="55"/>
      <c r="AP550" s="55"/>
      <c r="AQ550" s="55"/>
      <c r="AR550" s="55"/>
      <c r="AS550" s="55"/>
      <c r="AT550" s="55"/>
      <c r="AU550" s="55"/>
      <c r="AV550" s="55"/>
      <c r="AW550" s="55"/>
      <c r="AX550" s="55"/>
      <c r="AY550" s="55"/>
      <c r="AZ550" s="56"/>
      <c r="BA550" s="55"/>
      <c r="BB550" s="55"/>
      <c r="BC550" s="55"/>
      <c r="BD550" s="55"/>
      <c r="BE550" s="55"/>
      <c r="BF550" s="55"/>
      <c r="BI550" s="6"/>
    </row>
    <row r="551" s="1" customFormat="1" ht="15" spans="1:61">
      <c r="A551" s="53"/>
      <c r="B551" s="54"/>
      <c r="C551" s="54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  <c r="AG551" s="56"/>
      <c r="AH551" s="55"/>
      <c r="AI551" s="55"/>
      <c r="AJ551" s="55"/>
      <c r="AK551" s="55"/>
      <c r="AL551" s="55"/>
      <c r="AM551" s="55"/>
      <c r="AN551" s="55"/>
      <c r="AO551" s="55"/>
      <c r="AP551" s="55"/>
      <c r="AQ551" s="55"/>
      <c r="AR551" s="55"/>
      <c r="AS551" s="55"/>
      <c r="AT551" s="55"/>
      <c r="AU551" s="55"/>
      <c r="AV551" s="55"/>
      <c r="AW551" s="55"/>
      <c r="AX551" s="55"/>
      <c r="AY551" s="55"/>
      <c r="AZ551" s="56"/>
      <c r="BA551" s="55"/>
      <c r="BB551" s="55"/>
      <c r="BC551" s="55"/>
      <c r="BD551" s="55"/>
      <c r="BE551" s="55"/>
      <c r="BF551" s="55"/>
      <c r="BI551" s="6"/>
    </row>
    <row r="552" s="1" customFormat="1" ht="15" spans="1:61">
      <c r="A552" s="53"/>
      <c r="B552" s="54"/>
      <c r="C552" s="54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6"/>
      <c r="AH552" s="55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  <c r="AS552" s="55"/>
      <c r="AT552" s="55"/>
      <c r="AU552" s="55"/>
      <c r="AV552" s="55"/>
      <c r="AW552" s="55"/>
      <c r="AX552" s="55"/>
      <c r="AY552" s="55"/>
      <c r="AZ552" s="56"/>
      <c r="BA552" s="55"/>
      <c r="BB552" s="55"/>
      <c r="BC552" s="55"/>
      <c r="BD552" s="55"/>
      <c r="BE552" s="55"/>
      <c r="BF552" s="55"/>
      <c r="BI552" s="18"/>
    </row>
    <row r="553" s="1" customFormat="1" ht="15" spans="1:61">
      <c r="A553" s="53"/>
      <c r="B553" s="54"/>
      <c r="C553" s="54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  <c r="AF553" s="55"/>
      <c r="AG553" s="56"/>
      <c r="AH553" s="55"/>
      <c r="AI553" s="55"/>
      <c r="AJ553" s="55"/>
      <c r="AK553" s="55"/>
      <c r="AL553" s="55"/>
      <c r="AM553" s="55"/>
      <c r="AN553" s="55"/>
      <c r="AO553" s="55"/>
      <c r="AP553" s="55"/>
      <c r="AQ553" s="55"/>
      <c r="AR553" s="55"/>
      <c r="AS553" s="55"/>
      <c r="AT553" s="55"/>
      <c r="AU553" s="55"/>
      <c r="AV553" s="55"/>
      <c r="AW553" s="55"/>
      <c r="AX553" s="55"/>
      <c r="AY553" s="55"/>
      <c r="AZ553" s="56"/>
      <c r="BA553" s="55"/>
      <c r="BB553" s="55"/>
      <c r="BC553" s="55"/>
      <c r="BD553" s="55"/>
      <c r="BE553" s="55"/>
      <c r="BF553" s="55"/>
      <c r="BI553" s="18"/>
    </row>
    <row r="554" s="1" customFormat="1" ht="15" spans="1:61">
      <c r="A554" s="53"/>
      <c r="B554" s="54"/>
      <c r="C554" s="54"/>
      <c r="D554" s="55"/>
      <c r="E554" s="55"/>
      <c r="F554" s="55"/>
      <c r="G554" s="55"/>
      <c r="H554" s="55"/>
      <c r="I554" s="55"/>
      <c r="J554" s="55"/>
      <c r="K554" s="57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6"/>
      <c r="AH554" s="55"/>
      <c r="AI554" s="55"/>
      <c r="AJ554" s="55"/>
      <c r="AK554" s="55"/>
      <c r="AL554" s="55"/>
      <c r="AM554" s="55"/>
      <c r="AN554" s="55"/>
      <c r="AO554" s="55"/>
      <c r="AP554" s="55"/>
      <c r="AQ554" s="55"/>
      <c r="AR554" s="55"/>
      <c r="AS554" s="55"/>
      <c r="AT554" s="55"/>
      <c r="AU554" s="55"/>
      <c r="AV554" s="55"/>
      <c r="AW554" s="55"/>
      <c r="AX554" s="55"/>
      <c r="AY554" s="55"/>
      <c r="AZ554" s="56"/>
      <c r="BA554" s="55"/>
      <c r="BB554" s="55"/>
      <c r="BC554" s="55"/>
      <c r="BD554" s="55"/>
      <c r="BE554" s="55"/>
      <c r="BF554" s="55"/>
      <c r="BI554" s="6"/>
    </row>
    <row r="555" s="1" customFormat="1" ht="15" spans="1:61">
      <c r="A555" s="53"/>
      <c r="B555" s="54"/>
      <c r="C555" s="54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6"/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  <c r="AS555" s="55"/>
      <c r="AT555" s="55"/>
      <c r="AU555" s="55"/>
      <c r="AV555" s="55"/>
      <c r="AW555" s="55"/>
      <c r="AX555" s="55"/>
      <c r="AY555" s="55"/>
      <c r="AZ555" s="56"/>
      <c r="BA555" s="55"/>
      <c r="BB555" s="55"/>
      <c r="BC555" s="55"/>
      <c r="BD555" s="55"/>
      <c r="BE555" s="55"/>
      <c r="BF555" s="55"/>
      <c r="BI555" s="6"/>
    </row>
    <row r="556" s="1" customFormat="1" ht="15" spans="1:61">
      <c r="A556" s="53"/>
      <c r="B556" s="54"/>
      <c r="C556" s="54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  <c r="AG556" s="56"/>
      <c r="AH556" s="55"/>
      <c r="AI556" s="55"/>
      <c r="AJ556" s="55"/>
      <c r="AK556" s="55"/>
      <c r="AL556" s="55"/>
      <c r="AM556" s="55"/>
      <c r="AN556" s="55"/>
      <c r="AO556" s="55"/>
      <c r="AP556" s="55"/>
      <c r="AQ556" s="55"/>
      <c r="AR556" s="55"/>
      <c r="AS556" s="55"/>
      <c r="AT556" s="55"/>
      <c r="AU556" s="55"/>
      <c r="AV556" s="55"/>
      <c r="AW556" s="55"/>
      <c r="AX556" s="55"/>
      <c r="AY556" s="55"/>
      <c r="AZ556" s="56"/>
      <c r="BA556" s="55"/>
      <c r="BB556" s="55"/>
      <c r="BC556" s="55"/>
      <c r="BD556" s="55"/>
      <c r="BE556" s="55"/>
      <c r="BF556" s="55"/>
      <c r="BI556" s="18"/>
    </row>
    <row r="557" s="1" customFormat="1" ht="15" spans="1:61">
      <c r="A557" s="53"/>
      <c r="B557" s="54"/>
      <c r="C557" s="54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  <c r="AG557" s="56"/>
      <c r="AH557" s="55"/>
      <c r="AI557" s="55"/>
      <c r="AJ557" s="55"/>
      <c r="AK557" s="55"/>
      <c r="AL557" s="55"/>
      <c r="AM557" s="55"/>
      <c r="AN557" s="55"/>
      <c r="AO557" s="55"/>
      <c r="AP557" s="55"/>
      <c r="AQ557" s="55"/>
      <c r="AR557" s="55"/>
      <c r="AS557" s="55"/>
      <c r="AT557" s="55"/>
      <c r="AU557" s="55"/>
      <c r="AV557" s="55"/>
      <c r="AW557" s="55"/>
      <c r="AX557" s="55"/>
      <c r="AY557" s="55"/>
      <c r="AZ557" s="56"/>
      <c r="BA557" s="55"/>
      <c r="BB557" s="55"/>
      <c r="BC557" s="55"/>
      <c r="BD557" s="55"/>
      <c r="BE557" s="55"/>
      <c r="BF557" s="55"/>
      <c r="BI557" s="18"/>
    </row>
    <row r="558" s="1" customFormat="1" ht="15" spans="1:61">
      <c r="A558" s="53"/>
      <c r="B558" s="54"/>
      <c r="C558" s="54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6"/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  <c r="AS558" s="55"/>
      <c r="AT558" s="55"/>
      <c r="AU558" s="55"/>
      <c r="AV558" s="55"/>
      <c r="AW558" s="55"/>
      <c r="AX558" s="55"/>
      <c r="AY558" s="55"/>
      <c r="AZ558" s="56"/>
      <c r="BA558" s="55"/>
      <c r="BB558" s="55"/>
      <c r="BC558" s="55"/>
      <c r="BD558" s="55"/>
      <c r="BE558" s="55"/>
      <c r="BF558" s="55"/>
      <c r="BI558" s="6"/>
    </row>
    <row r="559" s="1" customFormat="1" ht="15" spans="1:61">
      <c r="A559" s="53"/>
      <c r="B559" s="54"/>
      <c r="C559" s="54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6"/>
      <c r="AH559" s="55"/>
      <c r="AI559" s="55"/>
      <c r="AJ559" s="55"/>
      <c r="AK559" s="55"/>
      <c r="AL559" s="55"/>
      <c r="AM559" s="55"/>
      <c r="AN559" s="55"/>
      <c r="AO559" s="55"/>
      <c r="AP559" s="55"/>
      <c r="AQ559" s="55"/>
      <c r="AR559" s="55"/>
      <c r="AS559" s="55"/>
      <c r="AT559" s="55"/>
      <c r="AU559" s="55"/>
      <c r="AV559" s="55"/>
      <c r="AW559" s="55"/>
      <c r="AX559" s="55"/>
      <c r="AY559" s="55"/>
      <c r="AZ559" s="56"/>
      <c r="BA559" s="55"/>
      <c r="BB559" s="55"/>
      <c r="BC559" s="55"/>
      <c r="BD559" s="55"/>
      <c r="BE559" s="55"/>
      <c r="BF559" s="55"/>
      <c r="BI559" s="6"/>
    </row>
    <row r="560" s="1" customFormat="1" ht="15" spans="1:61">
      <c r="A560" s="53"/>
      <c r="B560" s="54"/>
      <c r="C560" s="54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6"/>
      <c r="AH560" s="55"/>
      <c r="AI560" s="55"/>
      <c r="AJ560" s="55"/>
      <c r="AK560" s="55"/>
      <c r="AL560" s="55"/>
      <c r="AM560" s="55"/>
      <c r="AN560" s="55"/>
      <c r="AO560" s="55"/>
      <c r="AP560" s="55"/>
      <c r="AQ560" s="55"/>
      <c r="AR560" s="55"/>
      <c r="AS560" s="55"/>
      <c r="AT560" s="55"/>
      <c r="AU560" s="55"/>
      <c r="AV560" s="55"/>
      <c r="AW560" s="55"/>
      <c r="AX560" s="55"/>
      <c r="AY560" s="55"/>
      <c r="AZ560" s="56"/>
      <c r="BA560" s="55"/>
      <c r="BB560" s="55"/>
      <c r="BC560" s="55"/>
      <c r="BD560" s="55"/>
      <c r="BE560" s="55"/>
      <c r="BF560" s="55"/>
      <c r="BI560" s="18"/>
    </row>
    <row r="561" s="1" customFormat="1" ht="15" spans="1:61">
      <c r="A561" s="53"/>
      <c r="B561" s="54"/>
      <c r="C561" s="54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6"/>
      <c r="AH561" s="55"/>
      <c r="AI561" s="55"/>
      <c r="AJ561" s="55"/>
      <c r="AK561" s="55"/>
      <c r="AL561" s="55"/>
      <c r="AM561" s="55"/>
      <c r="AN561" s="55"/>
      <c r="AO561" s="55"/>
      <c r="AP561" s="55"/>
      <c r="AQ561" s="55"/>
      <c r="AR561" s="55"/>
      <c r="AS561" s="55"/>
      <c r="AT561" s="55"/>
      <c r="AU561" s="55"/>
      <c r="AV561" s="55"/>
      <c r="AW561" s="55"/>
      <c r="AX561" s="55"/>
      <c r="AY561" s="55"/>
      <c r="AZ561" s="56"/>
      <c r="BA561" s="55"/>
      <c r="BB561" s="55"/>
      <c r="BC561" s="55"/>
      <c r="BD561" s="55"/>
      <c r="BE561" s="55"/>
      <c r="BF561" s="55"/>
      <c r="BI561" s="18"/>
    </row>
    <row r="562" s="1" customFormat="1" ht="15" spans="1:61">
      <c r="A562" s="53"/>
      <c r="B562" s="54"/>
      <c r="C562" s="54"/>
      <c r="D562" s="55"/>
      <c r="E562" s="55"/>
      <c r="F562" s="55"/>
      <c r="G562" s="55"/>
      <c r="H562" s="55"/>
      <c r="I562" s="55"/>
      <c r="J562" s="55"/>
      <c r="K562" s="57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6"/>
      <c r="AH562" s="55"/>
      <c r="AI562" s="55"/>
      <c r="AJ562" s="55"/>
      <c r="AK562" s="55"/>
      <c r="AL562" s="55"/>
      <c r="AM562" s="55"/>
      <c r="AN562" s="55"/>
      <c r="AO562" s="55"/>
      <c r="AP562" s="55"/>
      <c r="AQ562" s="55"/>
      <c r="AR562" s="55"/>
      <c r="AS562" s="55"/>
      <c r="AT562" s="55"/>
      <c r="AU562" s="55"/>
      <c r="AV562" s="55"/>
      <c r="AW562" s="55"/>
      <c r="AX562" s="55"/>
      <c r="AY562" s="55"/>
      <c r="AZ562" s="56"/>
      <c r="BA562" s="55"/>
      <c r="BB562" s="55"/>
      <c r="BC562" s="55"/>
      <c r="BD562" s="55"/>
      <c r="BE562" s="55"/>
      <c r="BF562" s="55"/>
      <c r="BI562" s="6"/>
    </row>
    <row r="563" s="1" customFormat="1" ht="15" spans="1:61">
      <c r="A563" s="53"/>
      <c r="B563" s="54"/>
      <c r="C563" s="54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6"/>
      <c r="AH563" s="55"/>
      <c r="AI563" s="55"/>
      <c r="AJ563" s="55"/>
      <c r="AK563" s="55"/>
      <c r="AL563" s="55"/>
      <c r="AM563" s="55"/>
      <c r="AN563" s="55"/>
      <c r="AO563" s="55"/>
      <c r="AP563" s="55"/>
      <c r="AQ563" s="55"/>
      <c r="AR563" s="55"/>
      <c r="AS563" s="55"/>
      <c r="AT563" s="55"/>
      <c r="AU563" s="55"/>
      <c r="AV563" s="55"/>
      <c r="AW563" s="55"/>
      <c r="AX563" s="55"/>
      <c r="AY563" s="55"/>
      <c r="AZ563" s="56"/>
      <c r="BA563" s="55"/>
      <c r="BB563" s="55"/>
      <c r="BC563" s="55"/>
      <c r="BD563" s="55"/>
      <c r="BE563" s="55"/>
      <c r="BF563" s="55"/>
      <c r="BI563" s="6"/>
    </row>
    <row r="564" s="1" customFormat="1" ht="15" spans="1:61">
      <c r="A564" s="53"/>
      <c r="B564" s="54"/>
      <c r="C564" s="54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  <c r="AG564" s="56"/>
      <c r="AH564" s="55"/>
      <c r="AI564" s="55"/>
      <c r="AJ564" s="55"/>
      <c r="AK564" s="55"/>
      <c r="AL564" s="55"/>
      <c r="AM564" s="55"/>
      <c r="AN564" s="55"/>
      <c r="AO564" s="55"/>
      <c r="AP564" s="55"/>
      <c r="AQ564" s="55"/>
      <c r="AR564" s="55"/>
      <c r="AS564" s="55"/>
      <c r="AT564" s="55"/>
      <c r="AU564" s="55"/>
      <c r="AV564" s="55"/>
      <c r="AW564" s="55"/>
      <c r="AX564" s="55"/>
      <c r="AY564" s="55"/>
      <c r="AZ564" s="56"/>
      <c r="BA564" s="55"/>
      <c r="BB564" s="55"/>
      <c r="BC564" s="55"/>
      <c r="BD564" s="55"/>
      <c r="BE564" s="55"/>
      <c r="BF564" s="55"/>
      <c r="BI564" s="18"/>
    </row>
    <row r="565" s="1" customFormat="1" ht="15" spans="1:61">
      <c r="A565" s="53"/>
      <c r="B565" s="54"/>
      <c r="C565" s="54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6"/>
      <c r="AH565" s="55"/>
      <c r="AI565" s="55"/>
      <c r="AJ565" s="55"/>
      <c r="AK565" s="55"/>
      <c r="AL565" s="55"/>
      <c r="AM565" s="55"/>
      <c r="AN565" s="55"/>
      <c r="AO565" s="55"/>
      <c r="AP565" s="55"/>
      <c r="AQ565" s="55"/>
      <c r="AR565" s="55"/>
      <c r="AS565" s="55"/>
      <c r="AT565" s="55"/>
      <c r="AU565" s="55"/>
      <c r="AV565" s="55"/>
      <c r="AW565" s="55"/>
      <c r="AX565" s="55"/>
      <c r="AY565" s="55"/>
      <c r="AZ565" s="56"/>
      <c r="BA565" s="55"/>
      <c r="BB565" s="55"/>
      <c r="BC565" s="55"/>
      <c r="BD565" s="55"/>
      <c r="BE565" s="55"/>
      <c r="BF565" s="55"/>
      <c r="BI565" s="18"/>
    </row>
    <row r="566" s="1" customFormat="1" ht="15" spans="1:61">
      <c r="A566" s="53"/>
      <c r="B566" s="54"/>
      <c r="C566" s="54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6"/>
      <c r="AH566" s="55"/>
      <c r="AI566" s="55"/>
      <c r="AJ566" s="55"/>
      <c r="AK566" s="55"/>
      <c r="AL566" s="55"/>
      <c r="AM566" s="55"/>
      <c r="AN566" s="55"/>
      <c r="AO566" s="55"/>
      <c r="AP566" s="55"/>
      <c r="AQ566" s="55"/>
      <c r="AR566" s="55"/>
      <c r="AS566" s="55"/>
      <c r="AT566" s="55"/>
      <c r="AU566" s="55"/>
      <c r="AV566" s="55"/>
      <c r="AW566" s="55"/>
      <c r="AX566" s="55"/>
      <c r="AY566" s="55"/>
      <c r="AZ566" s="56"/>
      <c r="BA566" s="55"/>
      <c r="BB566" s="55"/>
      <c r="BC566" s="55"/>
      <c r="BD566" s="55"/>
      <c r="BE566" s="55"/>
      <c r="BF566" s="55"/>
      <c r="BI566" s="6"/>
    </row>
    <row r="567" s="1" customFormat="1" ht="15" spans="1:61">
      <c r="A567" s="53"/>
      <c r="B567" s="54"/>
      <c r="C567" s="54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  <c r="AG567" s="56"/>
      <c r="AH567" s="55"/>
      <c r="AI567" s="55"/>
      <c r="AJ567" s="55"/>
      <c r="AK567" s="55"/>
      <c r="AL567" s="55"/>
      <c r="AM567" s="55"/>
      <c r="AN567" s="55"/>
      <c r="AO567" s="55"/>
      <c r="AP567" s="55"/>
      <c r="AQ567" s="55"/>
      <c r="AR567" s="55"/>
      <c r="AS567" s="55"/>
      <c r="AT567" s="55"/>
      <c r="AU567" s="55"/>
      <c r="AV567" s="55"/>
      <c r="AW567" s="55"/>
      <c r="AX567" s="55"/>
      <c r="AY567" s="55"/>
      <c r="AZ567" s="56"/>
      <c r="BA567" s="55"/>
      <c r="BB567" s="55"/>
      <c r="BC567" s="55"/>
      <c r="BD567" s="55"/>
      <c r="BE567" s="55"/>
      <c r="BF567" s="55"/>
      <c r="BI567" s="6"/>
    </row>
    <row r="568" s="1" customFormat="1" ht="15" spans="1:61">
      <c r="A568" s="53"/>
      <c r="B568" s="54"/>
      <c r="C568" s="54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  <c r="AF568" s="55"/>
      <c r="AG568" s="56"/>
      <c r="AH568" s="55"/>
      <c r="AI568" s="55"/>
      <c r="AJ568" s="55"/>
      <c r="AK568" s="55"/>
      <c r="AL568" s="55"/>
      <c r="AM568" s="55"/>
      <c r="AN568" s="55"/>
      <c r="AO568" s="55"/>
      <c r="AP568" s="55"/>
      <c r="AQ568" s="55"/>
      <c r="AR568" s="55"/>
      <c r="AS568" s="55"/>
      <c r="AT568" s="55"/>
      <c r="AU568" s="55"/>
      <c r="AV568" s="55"/>
      <c r="AW568" s="55"/>
      <c r="AX568" s="55"/>
      <c r="AY568" s="55"/>
      <c r="AZ568" s="56"/>
      <c r="BA568" s="55"/>
      <c r="BB568" s="55"/>
      <c r="BC568" s="55"/>
      <c r="BD568" s="55"/>
      <c r="BE568" s="55"/>
      <c r="BF568" s="55"/>
      <c r="BI568" s="18"/>
    </row>
    <row r="569" s="1" customFormat="1" ht="15" spans="1:61">
      <c r="A569" s="53"/>
      <c r="B569" s="54"/>
      <c r="C569" s="54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6"/>
      <c r="AH569" s="55"/>
      <c r="AI569" s="55"/>
      <c r="AJ569" s="55"/>
      <c r="AK569" s="55"/>
      <c r="AL569" s="55"/>
      <c r="AM569" s="55"/>
      <c r="AN569" s="55"/>
      <c r="AO569" s="55"/>
      <c r="AP569" s="55"/>
      <c r="AQ569" s="55"/>
      <c r="AR569" s="55"/>
      <c r="AS569" s="55"/>
      <c r="AT569" s="55"/>
      <c r="AU569" s="55"/>
      <c r="AV569" s="55"/>
      <c r="AW569" s="55"/>
      <c r="AX569" s="55"/>
      <c r="AY569" s="55"/>
      <c r="AZ569" s="56"/>
      <c r="BA569" s="55"/>
      <c r="BB569" s="55"/>
      <c r="BC569" s="55"/>
      <c r="BD569" s="55"/>
      <c r="BE569" s="55"/>
      <c r="BF569" s="55"/>
      <c r="BI569" s="18"/>
    </row>
    <row r="570" s="1" customFormat="1" ht="15" spans="1:61">
      <c r="A570" s="53"/>
      <c r="B570" s="54"/>
      <c r="C570" s="54"/>
      <c r="D570" s="55"/>
      <c r="E570" s="55"/>
      <c r="F570" s="55"/>
      <c r="G570" s="55"/>
      <c r="H570" s="55"/>
      <c r="I570" s="55"/>
      <c r="J570" s="55"/>
      <c r="K570" s="57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  <c r="AG570" s="56"/>
      <c r="AH570" s="55"/>
      <c r="AI570" s="55"/>
      <c r="AJ570" s="55"/>
      <c r="AK570" s="55"/>
      <c r="AL570" s="55"/>
      <c r="AM570" s="55"/>
      <c r="AN570" s="55"/>
      <c r="AO570" s="55"/>
      <c r="AP570" s="55"/>
      <c r="AQ570" s="55"/>
      <c r="AR570" s="55"/>
      <c r="AS570" s="55"/>
      <c r="AT570" s="55"/>
      <c r="AU570" s="55"/>
      <c r="AV570" s="55"/>
      <c r="AW570" s="55"/>
      <c r="AX570" s="55"/>
      <c r="AY570" s="55"/>
      <c r="AZ570" s="56"/>
      <c r="BA570" s="55"/>
      <c r="BB570" s="55"/>
      <c r="BC570" s="55"/>
      <c r="BD570" s="55"/>
      <c r="BE570" s="55"/>
      <c r="BF570" s="55"/>
      <c r="BI570" s="6"/>
    </row>
    <row r="571" s="1" customFormat="1" ht="15" spans="1:61">
      <c r="A571" s="53"/>
      <c r="B571" s="54"/>
      <c r="C571" s="54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6"/>
      <c r="AH571" s="55"/>
      <c r="AI571" s="55"/>
      <c r="AJ571" s="55"/>
      <c r="AK571" s="55"/>
      <c r="AL571" s="55"/>
      <c r="AM571" s="55"/>
      <c r="AN571" s="55"/>
      <c r="AO571" s="55"/>
      <c r="AP571" s="55"/>
      <c r="AQ571" s="55"/>
      <c r="AR571" s="55"/>
      <c r="AS571" s="55"/>
      <c r="AT571" s="55"/>
      <c r="AU571" s="55"/>
      <c r="AV571" s="55"/>
      <c r="AW571" s="55"/>
      <c r="AX571" s="55"/>
      <c r="AY571" s="55"/>
      <c r="AZ571" s="56"/>
      <c r="BA571" s="55"/>
      <c r="BB571" s="55"/>
      <c r="BC571" s="55"/>
      <c r="BD571" s="55"/>
      <c r="BE571" s="55"/>
      <c r="BF571" s="55"/>
      <c r="BI571" s="6"/>
    </row>
    <row r="572" s="1" customFormat="1" ht="15" spans="1:61">
      <c r="A572" s="53"/>
      <c r="B572" s="54"/>
      <c r="C572" s="54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  <c r="AG572" s="56"/>
      <c r="AH572" s="55"/>
      <c r="AI572" s="55"/>
      <c r="AJ572" s="55"/>
      <c r="AK572" s="55"/>
      <c r="AL572" s="55"/>
      <c r="AM572" s="55"/>
      <c r="AN572" s="55"/>
      <c r="AO572" s="55"/>
      <c r="AP572" s="55"/>
      <c r="AQ572" s="55"/>
      <c r="AR572" s="55"/>
      <c r="AS572" s="55"/>
      <c r="AT572" s="55"/>
      <c r="AU572" s="55"/>
      <c r="AV572" s="55"/>
      <c r="AW572" s="55"/>
      <c r="AX572" s="55"/>
      <c r="AY572" s="55"/>
      <c r="AZ572" s="56"/>
      <c r="BA572" s="55"/>
      <c r="BB572" s="55"/>
      <c r="BC572" s="55"/>
      <c r="BD572" s="55"/>
      <c r="BE572" s="55"/>
      <c r="BF572" s="55"/>
      <c r="BI572" s="18"/>
    </row>
    <row r="573" s="1" customFormat="1" ht="15" spans="1:61">
      <c r="A573" s="53"/>
      <c r="B573" s="54"/>
      <c r="C573" s="54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  <c r="AG573" s="56"/>
      <c r="AH573" s="55"/>
      <c r="AI573" s="55"/>
      <c r="AJ573" s="55"/>
      <c r="AK573" s="55"/>
      <c r="AL573" s="55"/>
      <c r="AM573" s="55"/>
      <c r="AN573" s="55"/>
      <c r="AO573" s="55"/>
      <c r="AP573" s="55"/>
      <c r="AQ573" s="55"/>
      <c r="AR573" s="55"/>
      <c r="AS573" s="55"/>
      <c r="AT573" s="55"/>
      <c r="AU573" s="55"/>
      <c r="AV573" s="55"/>
      <c r="AW573" s="55"/>
      <c r="AX573" s="55"/>
      <c r="AY573" s="55"/>
      <c r="AZ573" s="56"/>
      <c r="BA573" s="55"/>
      <c r="BB573" s="55"/>
      <c r="BC573" s="55"/>
      <c r="BD573" s="55"/>
      <c r="BE573" s="55"/>
      <c r="BF573" s="55"/>
      <c r="BI573" s="18"/>
    </row>
    <row r="574" s="1" customFormat="1" ht="15" spans="1:61">
      <c r="A574" s="53"/>
      <c r="B574" s="54"/>
      <c r="C574" s="54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6"/>
      <c r="AH574" s="55"/>
      <c r="AI574" s="55"/>
      <c r="AJ574" s="55"/>
      <c r="AK574" s="55"/>
      <c r="AL574" s="55"/>
      <c r="AM574" s="55"/>
      <c r="AN574" s="55"/>
      <c r="AO574" s="55"/>
      <c r="AP574" s="55"/>
      <c r="AQ574" s="55"/>
      <c r="AR574" s="55"/>
      <c r="AS574" s="55"/>
      <c r="AT574" s="55"/>
      <c r="AU574" s="55"/>
      <c r="AV574" s="55"/>
      <c r="AW574" s="55"/>
      <c r="AX574" s="55"/>
      <c r="AY574" s="55"/>
      <c r="AZ574" s="56"/>
      <c r="BA574" s="55"/>
      <c r="BB574" s="55"/>
      <c r="BC574" s="55"/>
      <c r="BD574" s="55"/>
      <c r="BE574" s="55"/>
      <c r="BF574" s="55"/>
      <c r="BI574" s="6"/>
    </row>
    <row r="575" s="1" customFormat="1" ht="15" spans="1:61">
      <c r="A575" s="53"/>
      <c r="B575" s="54"/>
      <c r="C575" s="54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  <c r="AG575" s="56"/>
      <c r="AH575" s="55"/>
      <c r="AI575" s="55"/>
      <c r="AJ575" s="55"/>
      <c r="AK575" s="55"/>
      <c r="AL575" s="55"/>
      <c r="AM575" s="55"/>
      <c r="AN575" s="55"/>
      <c r="AO575" s="55"/>
      <c r="AP575" s="55"/>
      <c r="AQ575" s="55"/>
      <c r="AR575" s="55"/>
      <c r="AS575" s="55"/>
      <c r="AT575" s="55"/>
      <c r="AU575" s="55"/>
      <c r="AV575" s="55"/>
      <c r="AW575" s="55"/>
      <c r="AX575" s="55"/>
      <c r="AY575" s="55"/>
      <c r="AZ575" s="56"/>
      <c r="BA575" s="55"/>
      <c r="BB575" s="55"/>
      <c r="BC575" s="55"/>
      <c r="BD575" s="55"/>
      <c r="BE575" s="55"/>
      <c r="BF575" s="55"/>
      <c r="BI575" s="6"/>
    </row>
    <row r="576" s="1" customFormat="1" ht="15" spans="1:61">
      <c r="A576" s="53"/>
      <c r="B576" s="54"/>
      <c r="C576" s="54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  <c r="AG576" s="56"/>
      <c r="AH576" s="55"/>
      <c r="AI576" s="55"/>
      <c r="AJ576" s="55"/>
      <c r="AK576" s="55"/>
      <c r="AL576" s="55"/>
      <c r="AM576" s="55"/>
      <c r="AN576" s="55"/>
      <c r="AO576" s="55"/>
      <c r="AP576" s="55"/>
      <c r="AQ576" s="55"/>
      <c r="AR576" s="55"/>
      <c r="AS576" s="55"/>
      <c r="AT576" s="55"/>
      <c r="AU576" s="55"/>
      <c r="AV576" s="55"/>
      <c r="AW576" s="55"/>
      <c r="AX576" s="55"/>
      <c r="AY576" s="55"/>
      <c r="AZ576" s="56"/>
      <c r="BA576" s="55"/>
      <c r="BB576" s="55"/>
      <c r="BC576" s="55"/>
      <c r="BD576" s="55"/>
      <c r="BE576" s="55"/>
      <c r="BF576" s="55"/>
      <c r="BI576" s="18"/>
    </row>
    <row r="577" s="1" customFormat="1" ht="15" spans="1:61">
      <c r="A577" s="53"/>
      <c r="B577" s="54"/>
      <c r="C577" s="54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  <c r="AG577" s="56"/>
      <c r="AH577" s="55"/>
      <c r="AI577" s="55"/>
      <c r="AJ577" s="55"/>
      <c r="AK577" s="55"/>
      <c r="AL577" s="55"/>
      <c r="AM577" s="55"/>
      <c r="AN577" s="55"/>
      <c r="AO577" s="55"/>
      <c r="AP577" s="55"/>
      <c r="AQ577" s="55"/>
      <c r="AR577" s="55"/>
      <c r="AS577" s="55"/>
      <c r="AT577" s="55"/>
      <c r="AU577" s="55"/>
      <c r="AV577" s="55"/>
      <c r="AW577" s="55"/>
      <c r="AX577" s="55"/>
      <c r="AY577" s="55"/>
      <c r="AZ577" s="56"/>
      <c r="BA577" s="55"/>
      <c r="BB577" s="55"/>
      <c r="BC577" s="55"/>
      <c r="BD577" s="55"/>
      <c r="BE577" s="55"/>
      <c r="BF577" s="55"/>
      <c r="BI577" s="18"/>
    </row>
    <row r="578" s="1" customFormat="1" ht="15" spans="1:61">
      <c r="A578" s="53"/>
      <c r="B578" s="54"/>
      <c r="C578" s="54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6"/>
      <c r="AH578" s="55"/>
      <c r="AI578" s="55"/>
      <c r="AJ578" s="55"/>
      <c r="AK578" s="55"/>
      <c r="AL578" s="55"/>
      <c r="AM578" s="55"/>
      <c r="AN578" s="55"/>
      <c r="AO578" s="55"/>
      <c r="AP578" s="55"/>
      <c r="AQ578" s="55"/>
      <c r="AR578" s="55"/>
      <c r="AS578" s="55"/>
      <c r="AT578" s="55"/>
      <c r="AU578" s="55"/>
      <c r="AV578" s="55"/>
      <c r="AW578" s="55"/>
      <c r="AX578" s="55"/>
      <c r="AY578" s="55"/>
      <c r="AZ578" s="56"/>
      <c r="BA578" s="55"/>
      <c r="BB578" s="55"/>
      <c r="BC578" s="55"/>
      <c r="BD578" s="55"/>
      <c r="BE578" s="55"/>
      <c r="BF578" s="55"/>
      <c r="BI578" s="6"/>
    </row>
    <row r="579" s="1" customFormat="1" ht="15" spans="1:61">
      <c r="A579" s="53"/>
      <c r="B579" s="54"/>
      <c r="C579" s="54"/>
      <c r="D579" s="55"/>
      <c r="E579" s="55"/>
      <c r="F579" s="55"/>
      <c r="G579" s="55"/>
      <c r="H579" s="55"/>
      <c r="I579" s="55"/>
      <c r="J579" s="55"/>
      <c r="K579" s="57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6"/>
      <c r="AH579" s="55"/>
      <c r="AI579" s="55"/>
      <c r="AJ579" s="55"/>
      <c r="AK579" s="55"/>
      <c r="AL579" s="55"/>
      <c r="AM579" s="55"/>
      <c r="AN579" s="55"/>
      <c r="AO579" s="55"/>
      <c r="AP579" s="55"/>
      <c r="AQ579" s="55"/>
      <c r="AR579" s="55"/>
      <c r="AS579" s="55"/>
      <c r="AT579" s="55"/>
      <c r="AU579" s="55"/>
      <c r="AV579" s="55"/>
      <c r="AW579" s="55"/>
      <c r="AX579" s="55"/>
      <c r="AY579" s="55"/>
      <c r="AZ579" s="56"/>
      <c r="BA579" s="55"/>
      <c r="BB579" s="55"/>
      <c r="BC579" s="55"/>
      <c r="BD579" s="55"/>
      <c r="BE579" s="55"/>
      <c r="BF579" s="55"/>
      <c r="BI579" s="6"/>
    </row>
    <row r="580" s="1" customFormat="1" ht="15" spans="1:61">
      <c r="A580" s="53"/>
      <c r="B580" s="54"/>
      <c r="C580" s="54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6"/>
      <c r="AH580" s="55"/>
      <c r="AI580" s="55"/>
      <c r="AJ580" s="55"/>
      <c r="AK580" s="55"/>
      <c r="AL580" s="55"/>
      <c r="AM580" s="55"/>
      <c r="AN580" s="55"/>
      <c r="AO580" s="55"/>
      <c r="AP580" s="55"/>
      <c r="AQ580" s="55"/>
      <c r="AR580" s="55"/>
      <c r="AS580" s="55"/>
      <c r="AT580" s="55"/>
      <c r="AU580" s="55"/>
      <c r="AV580" s="55"/>
      <c r="AW580" s="55"/>
      <c r="AX580" s="55"/>
      <c r="AY580" s="55"/>
      <c r="AZ580" s="56"/>
      <c r="BA580" s="55"/>
      <c r="BB580" s="55"/>
      <c r="BC580" s="55"/>
      <c r="BD580" s="55"/>
      <c r="BE580" s="55"/>
      <c r="BF580" s="55"/>
      <c r="BI580" s="18"/>
    </row>
    <row r="581" s="1" customFormat="1" ht="15" spans="1:61">
      <c r="A581" s="53"/>
      <c r="B581" s="54"/>
      <c r="C581" s="54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  <c r="AG581" s="56"/>
      <c r="AH581" s="55"/>
      <c r="AI581" s="55"/>
      <c r="AJ581" s="55"/>
      <c r="AK581" s="55"/>
      <c r="AL581" s="55"/>
      <c r="AM581" s="55"/>
      <c r="AN581" s="55"/>
      <c r="AO581" s="55"/>
      <c r="AP581" s="55"/>
      <c r="AQ581" s="55"/>
      <c r="AR581" s="55"/>
      <c r="AS581" s="55"/>
      <c r="AT581" s="55"/>
      <c r="AU581" s="55"/>
      <c r="AV581" s="55"/>
      <c r="AW581" s="55"/>
      <c r="AX581" s="55"/>
      <c r="AY581" s="55"/>
      <c r="AZ581" s="56"/>
      <c r="BA581" s="55"/>
      <c r="BB581" s="55"/>
      <c r="BC581" s="55"/>
      <c r="BD581" s="55"/>
      <c r="BE581" s="55"/>
      <c r="BF581" s="55"/>
      <c r="BI581" s="18"/>
    </row>
    <row r="582" s="1" customFormat="1" ht="15" spans="1:61">
      <c r="A582" s="53"/>
      <c r="B582" s="54"/>
      <c r="C582" s="54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6"/>
      <c r="AH582" s="55"/>
      <c r="AI582" s="55"/>
      <c r="AJ582" s="55"/>
      <c r="AK582" s="55"/>
      <c r="AL582" s="55"/>
      <c r="AM582" s="55"/>
      <c r="AN582" s="55"/>
      <c r="AO582" s="55"/>
      <c r="AP582" s="55"/>
      <c r="AQ582" s="55"/>
      <c r="AR582" s="55"/>
      <c r="AS582" s="55"/>
      <c r="AT582" s="55"/>
      <c r="AU582" s="55"/>
      <c r="AV582" s="55"/>
      <c r="AW582" s="55"/>
      <c r="AX582" s="55"/>
      <c r="AY582" s="55"/>
      <c r="AZ582" s="56"/>
      <c r="BA582" s="55"/>
      <c r="BB582" s="55"/>
      <c r="BC582" s="55"/>
      <c r="BD582" s="55"/>
      <c r="BE582" s="55"/>
      <c r="BF582" s="55"/>
      <c r="BI582" s="6"/>
    </row>
    <row r="583" s="1" customFormat="1" ht="15" spans="1:61">
      <c r="A583" s="53"/>
      <c r="B583" s="54"/>
      <c r="C583" s="54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  <c r="AG583" s="56"/>
      <c r="AH583" s="55"/>
      <c r="AI583" s="55"/>
      <c r="AJ583" s="55"/>
      <c r="AK583" s="55"/>
      <c r="AL583" s="55"/>
      <c r="AM583" s="55"/>
      <c r="AN583" s="55"/>
      <c r="AO583" s="55"/>
      <c r="AP583" s="55"/>
      <c r="AQ583" s="55"/>
      <c r="AR583" s="55"/>
      <c r="AS583" s="55"/>
      <c r="AT583" s="55"/>
      <c r="AU583" s="55"/>
      <c r="AV583" s="55"/>
      <c r="AW583" s="55"/>
      <c r="AX583" s="55"/>
      <c r="AY583" s="55"/>
      <c r="AZ583" s="56"/>
      <c r="BA583" s="55"/>
      <c r="BB583" s="55"/>
      <c r="BC583" s="55"/>
      <c r="BD583" s="55"/>
      <c r="BE583" s="55"/>
      <c r="BF583" s="55"/>
      <c r="BI583" s="6"/>
    </row>
    <row r="584" s="1" customFormat="1" ht="15" spans="1:61">
      <c r="A584" s="53"/>
      <c r="B584" s="54"/>
      <c r="C584" s="54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  <c r="AG584" s="56"/>
      <c r="AH584" s="55"/>
      <c r="AI584" s="55"/>
      <c r="AJ584" s="55"/>
      <c r="AK584" s="55"/>
      <c r="AL584" s="55"/>
      <c r="AM584" s="55"/>
      <c r="AN584" s="55"/>
      <c r="AO584" s="55"/>
      <c r="AP584" s="55"/>
      <c r="AQ584" s="55"/>
      <c r="AR584" s="55"/>
      <c r="AS584" s="55"/>
      <c r="AT584" s="55"/>
      <c r="AU584" s="55"/>
      <c r="AV584" s="55"/>
      <c r="AW584" s="55"/>
      <c r="AX584" s="55"/>
      <c r="AY584" s="55"/>
      <c r="AZ584" s="56"/>
      <c r="BA584" s="55"/>
      <c r="BB584" s="55"/>
      <c r="BC584" s="55"/>
      <c r="BD584" s="55"/>
      <c r="BE584" s="55"/>
      <c r="BF584" s="55"/>
      <c r="BI584" s="18"/>
    </row>
    <row r="585" s="1" customFormat="1" ht="15" spans="1:61">
      <c r="A585" s="53"/>
      <c r="B585" s="54"/>
      <c r="C585" s="54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  <c r="AG585" s="56"/>
      <c r="AH585" s="55"/>
      <c r="AI585" s="55"/>
      <c r="AJ585" s="55"/>
      <c r="AK585" s="55"/>
      <c r="AL585" s="55"/>
      <c r="AM585" s="55"/>
      <c r="AN585" s="55"/>
      <c r="AO585" s="55"/>
      <c r="AP585" s="55"/>
      <c r="AQ585" s="55"/>
      <c r="AR585" s="55"/>
      <c r="AS585" s="55"/>
      <c r="AT585" s="55"/>
      <c r="AU585" s="55"/>
      <c r="AV585" s="55"/>
      <c r="AW585" s="55"/>
      <c r="AX585" s="55"/>
      <c r="AY585" s="55"/>
      <c r="AZ585" s="56"/>
      <c r="BA585" s="55"/>
      <c r="BB585" s="55"/>
      <c r="BC585" s="55"/>
      <c r="BD585" s="55"/>
      <c r="BE585" s="55"/>
      <c r="BF585" s="55"/>
      <c r="BI585" s="18"/>
    </row>
    <row r="586" s="1" customFormat="1" ht="15" spans="1:61">
      <c r="A586" s="53"/>
      <c r="B586" s="54"/>
      <c r="C586" s="54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6"/>
      <c r="AH586" s="55"/>
      <c r="AI586" s="55"/>
      <c r="AJ586" s="55"/>
      <c r="AK586" s="55"/>
      <c r="AL586" s="55"/>
      <c r="AM586" s="55"/>
      <c r="AN586" s="55"/>
      <c r="AO586" s="55"/>
      <c r="AP586" s="55"/>
      <c r="AQ586" s="55"/>
      <c r="AR586" s="55"/>
      <c r="AS586" s="55"/>
      <c r="AT586" s="55"/>
      <c r="AU586" s="55"/>
      <c r="AV586" s="55"/>
      <c r="AW586" s="55"/>
      <c r="AX586" s="55"/>
      <c r="AY586" s="55"/>
      <c r="AZ586" s="56"/>
      <c r="BA586" s="55"/>
      <c r="BB586" s="55"/>
      <c r="BC586" s="55"/>
      <c r="BD586" s="55"/>
      <c r="BE586" s="55"/>
      <c r="BF586" s="55"/>
      <c r="BI586" s="6"/>
    </row>
    <row r="587" s="1" customFormat="1" ht="15" spans="1:61">
      <c r="A587" s="53"/>
      <c r="B587" s="54"/>
      <c r="C587" s="54"/>
      <c r="D587" s="55"/>
      <c r="E587" s="55"/>
      <c r="F587" s="55"/>
      <c r="G587" s="55"/>
      <c r="H587" s="55"/>
      <c r="I587" s="55"/>
      <c r="J587" s="55"/>
      <c r="K587" s="57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  <c r="AG587" s="56"/>
      <c r="AH587" s="55"/>
      <c r="AI587" s="55"/>
      <c r="AJ587" s="55"/>
      <c r="AK587" s="55"/>
      <c r="AL587" s="55"/>
      <c r="AM587" s="55"/>
      <c r="AN587" s="55"/>
      <c r="AO587" s="55"/>
      <c r="AP587" s="55"/>
      <c r="AQ587" s="55"/>
      <c r="AR587" s="55"/>
      <c r="AS587" s="55"/>
      <c r="AT587" s="55"/>
      <c r="AU587" s="55"/>
      <c r="AV587" s="55"/>
      <c r="AW587" s="55"/>
      <c r="AX587" s="55"/>
      <c r="AY587" s="55"/>
      <c r="AZ587" s="56"/>
      <c r="BA587" s="55"/>
      <c r="BB587" s="55"/>
      <c r="BC587" s="55"/>
      <c r="BD587" s="55"/>
      <c r="BE587" s="55"/>
      <c r="BF587" s="55"/>
      <c r="BI587" s="6"/>
    </row>
    <row r="588" s="1" customFormat="1" ht="15" spans="1:61">
      <c r="A588" s="53"/>
      <c r="B588" s="54"/>
      <c r="C588" s="54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  <c r="AG588" s="56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  <c r="AS588" s="55"/>
      <c r="AT588" s="55"/>
      <c r="AU588" s="55"/>
      <c r="AV588" s="55"/>
      <c r="AW588" s="55"/>
      <c r="AX588" s="55"/>
      <c r="AY588" s="55"/>
      <c r="AZ588" s="56"/>
      <c r="BA588" s="55"/>
      <c r="BB588" s="55"/>
      <c r="BC588" s="55"/>
      <c r="BD588" s="55"/>
      <c r="BE588" s="55"/>
      <c r="BF588" s="55"/>
      <c r="BI588" s="18"/>
    </row>
    <row r="589" s="1" customFormat="1" ht="15" spans="1:61">
      <c r="A589" s="53"/>
      <c r="B589" s="54"/>
      <c r="C589" s="54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  <c r="AG589" s="56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  <c r="AS589" s="55"/>
      <c r="AT589" s="55"/>
      <c r="AU589" s="55"/>
      <c r="AV589" s="55"/>
      <c r="AW589" s="55"/>
      <c r="AX589" s="55"/>
      <c r="AY589" s="55"/>
      <c r="AZ589" s="56"/>
      <c r="BA589" s="55"/>
      <c r="BB589" s="55"/>
      <c r="BC589" s="55"/>
      <c r="BD589" s="55"/>
      <c r="BE589" s="55"/>
      <c r="BF589" s="55"/>
      <c r="BI589" s="18"/>
    </row>
    <row r="590" s="1" customFormat="1" ht="15" spans="1:61">
      <c r="A590" s="53"/>
      <c r="B590" s="54"/>
      <c r="C590" s="54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6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  <c r="AS590" s="55"/>
      <c r="AT590" s="55"/>
      <c r="AU590" s="55"/>
      <c r="AV590" s="55"/>
      <c r="AW590" s="55"/>
      <c r="AX590" s="55"/>
      <c r="AY590" s="55"/>
      <c r="AZ590" s="56"/>
      <c r="BA590" s="55"/>
      <c r="BB590" s="55"/>
      <c r="BC590" s="55"/>
      <c r="BD590" s="55"/>
      <c r="BE590" s="55"/>
      <c r="BF590" s="55"/>
      <c r="BI590" s="6"/>
    </row>
    <row r="591" s="1" customFormat="1" ht="15" spans="1:61">
      <c r="A591" s="53"/>
      <c r="B591" s="54"/>
      <c r="C591" s="54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  <c r="AG591" s="56"/>
      <c r="AH591" s="55"/>
      <c r="AI591" s="55"/>
      <c r="AJ591" s="55"/>
      <c r="AK591" s="55"/>
      <c r="AL591" s="55"/>
      <c r="AM591" s="55"/>
      <c r="AN591" s="55"/>
      <c r="AO591" s="55"/>
      <c r="AP591" s="55"/>
      <c r="AQ591" s="55"/>
      <c r="AR591" s="55"/>
      <c r="AS591" s="55"/>
      <c r="AT591" s="55"/>
      <c r="AU591" s="55"/>
      <c r="AV591" s="55"/>
      <c r="AW591" s="55"/>
      <c r="AX591" s="55"/>
      <c r="AY591" s="55"/>
      <c r="AZ591" s="56"/>
      <c r="BA591" s="55"/>
      <c r="BB591" s="55"/>
      <c r="BC591" s="55"/>
      <c r="BD591" s="55"/>
      <c r="BE591" s="55"/>
      <c r="BF591" s="55"/>
      <c r="BI591" s="6"/>
    </row>
    <row r="592" s="1" customFormat="1" ht="15" spans="1:61">
      <c r="A592" s="58"/>
      <c r="B592" s="54"/>
      <c r="C592" s="54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6"/>
      <c r="AH592" s="55"/>
      <c r="AI592" s="55"/>
      <c r="AJ592" s="55"/>
      <c r="AK592" s="55"/>
      <c r="AL592" s="55"/>
      <c r="AM592" s="55"/>
      <c r="AN592" s="55"/>
      <c r="AO592" s="55"/>
      <c r="AP592" s="55"/>
      <c r="AQ592" s="55"/>
      <c r="AR592" s="55"/>
      <c r="AS592" s="55"/>
      <c r="AT592" s="55"/>
      <c r="AU592" s="55"/>
      <c r="AV592" s="55"/>
      <c r="AW592" s="55"/>
      <c r="AX592" s="55"/>
      <c r="AY592" s="55"/>
      <c r="AZ592" s="56"/>
      <c r="BA592" s="55"/>
      <c r="BB592" s="55"/>
      <c r="BC592" s="55"/>
      <c r="BD592" s="55"/>
      <c r="BE592" s="55"/>
      <c r="BF592" s="55"/>
      <c r="BI592" s="18"/>
    </row>
    <row r="593" s="1" customFormat="1" ht="15" spans="1:61">
      <c r="A593" s="89"/>
      <c r="B593" s="54"/>
      <c r="C593" s="54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  <c r="AA593" s="90"/>
      <c r="AB593" s="90"/>
      <c r="AC593" s="90"/>
      <c r="AD593" s="90"/>
      <c r="AE593" s="90"/>
      <c r="AF593" s="90"/>
      <c r="AG593" s="56"/>
      <c r="AH593" s="90"/>
      <c r="AI593" s="90"/>
      <c r="AJ593" s="90"/>
      <c r="AK593" s="90"/>
      <c r="AL593" s="90"/>
      <c r="AM593" s="90"/>
      <c r="AN593" s="90"/>
      <c r="AO593" s="90"/>
      <c r="AP593" s="90"/>
      <c r="AQ593" s="90"/>
      <c r="AR593" s="90"/>
      <c r="AS593" s="90"/>
      <c r="AT593" s="90"/>
      <c r="AU593" s="90"/>
      <c r="AV593" s="90"/>
      <c r="AW593" s="90"/>
      <c r="AX593" s="90"/>
      <c r="AY593" s="90"/>
      <c r="AZ593" s="56"/>
      <c r="BA593" s="90"/>
      <c r="BB593" s="90"/>
      <c r="BC593" s="90"/>
      <c r="BD593" s="90"/>
      <c r="BE593" s="90"/>
      <c r="BF593" s="90"/>
      <c r="BI593" s="18"/>
    </row>
    <row r="594" s="1" customFormat="1" ht="15" spans="1:61">
      <c r="A594" s="89"/>
      <c r="B594" s="54"/>
      <c r="C594" s="54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  <c r="AA594" s="90"/>
      <c r="AB594" s="90"/>
      <c r="AC594" s="90"/>
      <c r="AD594" s="90"/>
      <c r="AE594" s="90"/>
      <c r="AF594" s="90"/>
      <c r="AG594" s="56"/>
      <c r="AH594" s="90"/>
      <c r="AI594" s="90"/>
      <c r="AJ594" s="90"/>
      <c r="AK594" s="90"/>
      <c r="AL594" s="90"/>
      <c r="AM594" s="90"/>
      <c r="AN594" s="90"/>
      <c r="AO594" s="90"/>
      <c r="AP594" s="90"/>
      <c r="AQ594" s="90"/>
      <c r="AR594" s="90"/>
      <c r="AS594" s="90"/>
      <c r="AT594" s="90"/>
      <c r="AU594" s="90"/>
      <c r="AV594" s="90"/>
      <c r="AW594" s="90"/>
      <c r="AX594" s="90"/>
      <c r="AY594" s="90"/>
      <c r="AZ594" s="56"/>
      <c r="BA594" s="90"/>
      <c r="BB594" s="90"/>
      <c r="BC594" s="90"/>
      <c r="BD594" s="90"/>
      <c r="BE594" s="90"/>
      <c r="BF594" s="90"/>
      <c r="BI594" s="6"/>
    </row>
    <row r="595" s="1" customFormat="1" ht="15" spans="1:61">
      <c r="A595" s="89"/>
      <c r="B595" s="54"/>
      <c r="C595" s="54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  <c r="AA595" s="90"/>
      <c r="AB595" s="90"/>
      <c r="AC595" s="90"/>
      <c r="AD595" s="90"/>
      <c r="AE595" s="90"/>
      <c r="AF595" s="90"/>
      <c r="AG595" s="56"/>
      <c r="AH595" s="90"/>
      <c r="AI595" s="90"/>
      <c r="AJ595" s="90"/>
      <c r="AK595" s="90"/>
      <c r="AL595" s="90"/>
      <c r="AM595" s="90"/>
      <c r="AN595" s="90"/>
      <c r="AO595" s="90"/>
      <c r="AP595" s="90"/>
      <c r="AQ595" s="90"/>
      <c r="AR595" s="90"/>
      <c r="AS595" s="90"/>
      <c r="AT595" s="90"/>
      <c r="AU595" s="90"/>
      <c r="AV595" s="90"/>
      <c r="AW595" s="90"/>
      <c r="AX595" s="90"/>
      <c r="AY595" s="90"/>
      <c r="AZ595" s="56"/>
      <c r="BA595" s="90"/>
      <c r="BB595" s="90"/>
      <c r="BC595" s="90"/>
      <c r="BD595" s="90"/>
      <c r="BE595" s="90"/>
      <c r="BF595" s="90"/>
      <c r="BI595" s="6"/>
    </row>
    <row r="596" s="1" customFormat="1" ht="15" spans="1:61">
      <c r="A596" s="89"/>
      <c r="B596" s="54"/>
      <c r="C596" s="54"/>
      <c r="D596" s="90"/>
      <c r="E596" s="90"/>
      <c r="F596" s="90"/>
      <c r="G596" s="90"/>
      <c r="H596" s="90"/>
      <c r="I596" s="90"/>
      <c r="J596" s="90"/>
      <c r="K596" s="91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56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56"/>
      <c r="BA596" s="90"/>
      <c r="BB596" s="90"/>
      <c r="BC596" s="90"/>
      <c r="BD596" s="90"/>
      <c r="BE596" s="90"/>
      <c r="BF596" s="90"/>
      <c r="BI596" s="18"/>
    </row>
    <row r="597" s="1" customFormat="1" ht="15" spans="1:61">
      <c r="A597" s="89"/>
      <c r="B597" s="54"/>
      <c r="C597" s="54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56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56"/>
      <c r="BA597" s="90"/>
      <c r="BB597" s="90"/>
      <c r="BC597" s="90"/>
      <c r="BD597" s="90"/>
      <c r="BE597" s="90"/>
      <c r="BF597" s="90"/>
      <c r="BI597" s="18"/>
    </row>
    <row r="598" s="1" customFormat="1" ht="15" spans="1:61">
      <c r="A598" s="89"/>
      <c r="B598" s="54"/>
      <c r="C598" s="54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56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56"/>
      <c r="BA598" s="90"/>
      <c r="BB598" s="90"/>
      <c r="BC598" s="90"/>
      <c r="BD598" s="90"/>
      <c r="BE598" s="90"/>
      <c r="BF598" s="90"/>
      <c r="BI598" s="6"/>
    </row>
    <row r="599" s="1" customFormat="1" ht="15" spans="1:61">
      <c r="A599" s="89"/>
      <c r="B599" s="54"/>
      <c r="C599" s="54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56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56"/>
      <c r="BA599" s="90"/>
      <c r="BB599" s="90"/>
      <c r="BC599" s="90"/>
      <c r="BD599" s="90"/>
      <c r="BE599" s="90"/>
      <c r="BF599" s="90"/>
      <c r="BI599" s="6"/>
    </row>
  </sheetData>
  <sheetProtection algorithmName="SHA-512" hashValue="3kzUh6l1ID/g7KlFe8sP2XQY5ndhdHo1XXIDPSr+4gkzUFIOYb9kh8HVnVsQW7g700Od55DLhl00TygH8Pk/Kw==" saltValue="qYXSzR+iJvapIIC2otAIag==" spinCount="100000" sheet="1" autoFilter="0" objects="1" scenarios="1"/>
  <autoFilter xmlns:etc="http://www.wps.cn/officeDocument/2017/etCustomData" ref="A7:BI373" etc:filterBottomFollowUsedRange="0">
    <extLst/>
  </autoFilter>
  <sortState ref="A8:BE599">
    <sortCondition ref="A8:A599"/>
  </sortState>
  <mergeCells count="17">
    <mergeCell ref="AH2:AV2"/>
    <mergeCell ref="AW2:AY2"/>
    <mergeCell ref="BA2:BF2"/>
    <mergeCell ref="A3:C3"/>
    <mergeCell ref="D3:Q3"/>
    <mergeCell ref="R3:AF3"/>
    <mergeCell ref="AH3:AK3"/>
    <mergeCell ref="AL3:AN3"/>
    <mergeCell ref="AO3:AQ3"/>
    <mergeCell ref="AR3:AT3"/>
    <mergeCell ref="AU3:AV3"/>
    <mergeCell ref="AW3:AY3"/>
    <mergeCell ref="BA4:BB4"/>
    <mergeCell ref="BC4:BD4"/>
    <mergeCell ref="BE4:BF4"/>
    <mergeCell ref="A5:C5"/>
    <mergeCell ref="BH2:BH5"/>
  </mergeCells>
  <pageMargins left="0.708661417322835" right="0.708661417322835" top="0.748031496062992" bottom="0.748031496062992" header="0.31496062992126" footer="0.31496062992126"/>
  <pageSetup paperSize="9" orientation="portrait" blackAndWhite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O599"/>
  <sheetViews>
    <sheetView topLeftCell="A2" workbookViewId="0">
      <pane xSplit="4" ySplit="7" topLeftCell="AA9" activePane="bottomRight" state="frozen"/>
      <selection/>
      <selection pane="topRight"/>
      <selection pane="bottomLeft"/>
      <selection pane="bottomRight" activeCell="AL6" sqref="D5:AL6"/>
    </sheetView>
  </sheetViews>
  <sheetFormatPr defaultColWidth="9" defaultRowHeight="14.25"/>
  <cols>
    <col min="1" max="1" width="6.55833333333333" customWidth="1"/>
    <col min="2" max="2" width="4.66666666666667" customWidth="1"/>
    <col min="3" max="3" width="16.775" customWidth="1"/>
    <col min="22" max="22" width="2.775" customWidth="1"/>
    <col min="32" max="32" width="2.775" customWidth="1"/>
    <col min="41" max="41" width="2.10833333333333" customWidth="1"/>
  </cols>
  <sheetData>
    <row r="2" ht="20.1" customHeight="1" spans="1:41">
      <c r="W2" s="2" t="s">
        <v>10437</v>
      </c>
      <c r="X2" s="3"/>
      <c r="Y2" s="3"/>
      <c r="Z2" s="3"/>
      <c r="AA2" s="3"/>
      <c r="AB2" s="92"/>
      <c r="AC2" s="4" t="s">
        <v>10438</v>
      </c>
      <c r="AD2" s="4"/>
      <c r="AE2" s="4"/>
      <c r="AG2" s="4" t="s">
        <v>10439</v>
      </c>
      <c r="AH2" s="4"/>
      <c r="AI2" s="4"/>
      <c r="AJ2" s="4"/>
      <c r="AK2" s="4"/>
      <c r="AL2" s="4"/>
      <c r="AN2" s="5" t="s">
        <v>10440</v>
      </c>
      <c r="AO2" s="6"/>
    </row>
    <row r="3" ht="24.6" customHeight="1" spans="1:41">
      <c r="A3" s="7" t="s">
        <v>10441</v>
      </c>
      <c r="B3" s="8"/>
      <c r="C3" s="9"/>
      <c r="D3" s="10" t="s">
        <v>10153</v>
      </c>
      <c r="E3" s="11"/>
      <c r="F3" s="11"/>
      <c r="G3" s="11"/>
      <c r="H3" s="11"/>
      <c r="I3" s="11"/>
      <c r="J3" s="11"/>
      <c r="K3" s="11"/>
      <c r="L3" s="93"/>
      <c r="M3" s="12" t="s">
        <v>10154</v>
      </c>
      <c r="N3" s="12"/>
      <c r="O3" s="12"/>
      <c r="P3" s="12"/>
      <c r="Q3" s="12"/>
      <c r="R3" s="12"/>
      <c r="S3" s="12"/>
      <c r="T3" s="12"/>
      <c r="U3" s="12"/>
      <c r="W3" s="13" t="s">
        <v>11206</v>
      </c>
      <c r="X3" s="13"/>
      <c r="Y3" s="13"/>
      <c r="Z3" s="13"/>
      <c r="AA3" s="16" t="s">
        <v>10442</v>
      </c>
      <c r="AB3" s="16"/>
      <c r="AC3" s="13" t="s">
        <v>10295</v>
      </c>
      <c r="AD3" s="13"/>
      <c r="AE3" s="13"/>
      <c r="AG3" s="14" t="s">
        <v>10443</v>
      </c>
      <c r="AH3" s="14" t="s">
        <v>10444</v>
      </c>
      <c r="AI3" s="14" t="s">
        <v>10443</v>
      </c>
      <c r="AJ3" s="14" t="s">
        <v>10444</v>
      </c>
      <c r="AK3" s="14" t="s">
        <v>10443</v>
      </c>
      <c r="AL3" s="14" t="s">
        <v>10444</v>
      </c>
      <c r="AN3" s="15"/>
      <c r="AO3" s="6"/>
    </row>
    <row r="4" ht="40.5" spans="1:41">
      <c r="A4" s="13" t="s">
        <v>10445</v>
      </c>
      <c r="B4" s="13" t="s">
        <v>10446</v>
      </c>
      <c r="C4" s="13" t="s">
        <v>10447</v>
      </c>
      <c r="D4" s="16" t="s">
        <v>10448</v>
      </c>
      <c r="E4" s="16" t="s">
        <v>10449</v>
      </c>
      <c r="F4" s="16" t="s">
        <v>10450</v>
      </c>
      <c r="G4" s="13" t="s">
        <v>11206</v>
      </c>
      <c r="H4" s="16" t="s">
        <v>10455</v>
      </c>
      <c r="I4" s="16" t="s">
        <v>10456</v>
      </c>
      <c r="J4" s="16" t="s">
        <v>10457</v>
      </c>
      <c r="K4" s="16" t="s">
        <v>10442</v>
      </c>
      <c r="L4" s="16" t="s">
        <v>10460</v>
      </c>
      <c r="M4" s="16" t="s">
        <v>10461</v>
      </c>
      <c r="N4" s="16" t="s">
        <v>10462</v>
      </c>
      <c r="O4" s="16" t="s">
        <v>10423</v>
      </c>
      <c r="P4" s="13" t="s">
        <v>11207</v>
      </c>
      <c r="Q4" s="16" t="s">
        <v>10464</v>
      </c>
      <c r="R4" s="16" t="s">
        <v>10465</v>
      </c>
      <c r="S4" s="16" t="s">
        <v>10466</v>
      </c>
      <c r="T4" s="16" t="s">
        <v>10467</v>
      </c>
      <c r="U4" s="16" t="s">
        <v>10422</v>
      </c>
      <c r="W4" s="14" t="s">
        <v>10433</v>
      </c>
      <c r="X4" s="14" t="s">
        <v>10443</v>
      </c>
      <c r="Y4" s="14" t="s">
        <v>10444</v>
      </c>
      <c r="Z4" s="14" t="s">
        <v>10471</v>
      </c>
      <c r="AA4" s="14" t="s">
        <v>10443</v>
      </c>
      <c r="AB4" s="14" t="s">
        <v>10444</v>
      </c>
      <c r="AC4" s="14" t="s">
        <v>10443</v>
      </c>
      <c r="AD4" s="14" t="s">
        <v>10444</v>
      </c>
      <c r="AE4" s="14" t="s">
        <v>10471</v>
      </c>
      <c r="AG4" s="16" t="s">
        <v>10455</v>
      </c>
      <c r="AH4" s="16"/>
      <c r="AI4" s="17" t="s">
        <v>11207</v>
      </c>
      <c r="AJ4" s="16"/>
      <c r="AK4" s="16" t="s">
        <v>10467</v>
      </c>
      <c r="AL4" s="16"/>
      <c r="AN4" s="15"/>
      <c r="AO4" s="18"/>
    </row>
    <row r="5" ht="15" spans="1:41">
      <c r="A5" s="19" t="s">
        <v>10472</v>
      </c>
      <c r="B5" s="20"/>
      <c r="C5" s="21"/>
      <c r="D5" s="22"/>
      <c r="E5" s="22"/>
      <c r="F5" s="22" t="s">
        <v>10157</v>
      </c>
      <c r="G5" s="22" t="s">
        <v>11208</v>
      </c>
      <c r="H5" s="22" t="s">
        <v>10292</v>
      </c>
      <c r="I5" s="22" t="s">
        <v>10304</v>
      </c>
      <c r="J5" s="22" t="s">
        <v>10308</v>
      </c>
      <c r="K5" s="22" t="s">
        <v>10322</v>
      </c>
      <c r="L5" s="22" t="s">
        <v>10369</v>
      </c>
      <c r="M5" s="22"/>
      <c r="N5" s="22"/>
      <c r="O5" s="22" t="s">
        <v>10159</v>
      </c>
      <c r="P5" s="22" t="s">
        <v>11209</v>
      </c>
      <c r="Q5" s="22" t="s">
        <v>10294</v>
      </c>
      <c r="R5" s="22" t="s">
        <v>10306</v>
      </c>
      <c r="S5" s="250" t="s">
        <v>10310</v>
      </c>
      <c r="T5" s="22" t="s">
        <v>10324</v>
      </c>
      <c r="U5" s="22" t="s">
        <v>10371</v>
      </c>
      <c r="W5" s="22"/>
      <c r="X5" s="22" t="s">
        <v>11208</v>
      </c>
      <c r="Y5" s="22" t="s">
        <v>11208</v>
      </c>
      <c r="Z5" s="22" t="s">
        <v>11208</v>
      </c>
      <c r="AA5" s="22" t="s">
        <v>10322</v>
      </c>
      <c r="AB5" s="22" t="s">
        <v>10322</v>
      </c>
      <c r="AC5" s="22" t="s">
        <v>10294</v>
      </c>
      <c r="AD5" s="22" t="s">
        <v>10294</v>
      </c>
      <c r="AE5" s="22" t="s">
        <v>10294</v>
      </c>
      <c r="AG5" s="22" t="s">
        <v>10292</v>
      </c>
      <c r="AH5" s="22" t="s">
        <v>10292</v>
      </c>
      <c r="AI5" s="94" t="s">
        <v>11209</v>
      </c>
      <c r="AJ5" s="94" t="s">
        <v>11209</v>
      </c>
      <c r="AK5" s="22" t="s">
        <v>10324</v>
      </c>
      <c r="AL5" s="22" t="s">
        <v>10324</v>
      </c>
      <c r="AN5" s="23"/>
      <c r="AO5" s="18"/>
    </row>
    <row r="6" ht="15" spans="1:41">
      <c r="A6" s="24" t="str">
        <f>封面!$C$7</f>
        <v>411421</v>
      </c>
      <c r="B6" s="25" t="str">
        <f>IFERROR(VLOOKUP(A6,内置数据!$A$69:$C$3281,3,0),"")</f>
        <v>县级</v>
      </c>
      <c r="C6" s="25" t="str">
        <f>IFERROR(封面!#REF!&amp;IF(封面!#REF!="","","("&amp;封面!#REF!&amp;")"),"请在封面页选择地区")</f>
        <v>请在封面页选择地区</v>
      </c>
      <c r="D6" s="29" t="e">
        <f>SUM(E6:F6,L6)</f>
        <v>#REF!</v>
      </c>
      <c r="E6" s="27" t="e">
        <f>#REF!</f>
        <v>#REF!</v>
      </c>
      <c r="F6" s="28" t="e">
        <f>SUM(G6,H6:K6)</f>
        <v>#REF!</v>
      </c>
      <c r="G6" s="27" t="e">
        <f>VLOOKUP(G5,#REF!,5,0)</f>
        <v>#REF!</v>
      </c>
      <c r="H6" s="27" t="e">
        <f>VLOOKUP(H5,#REF!,5,0)</f>
        <v>#REF!</v>
      </c>
      <c r="I6" s="27" t="e">
        <f>VLOOKUP(I5,#REF!,5,0)</f>
        <v>#REF!</v>
      </c>
      <c r="J6" s="27" t="e">
        <f>VLOOKUP(J5,#REF!,5,0)</f>
        <v>#REF!</v>
      </c>
      <c r="K6" s="27" t="e">
        <f>VLOOKUP(K5,#REF!,5,0)</f>
        <v>#REF!</v>
      </c>
      <c r="L6" s="27" t="e">
        <f>VLOOKUP(L5,#REF!,5,0)</f>
        <v>#REF!</v>
      </c>
      <c r="M6" s="29" t="e">
        <f>SUM(N6:O6,U6)</f>
        <v>#REF!</v>
      </c>
      <c r="N6" s="27" t="e">
        <f>#REF!</f>
        <v>#REF!</v>
      </c>
      <c r="O6" s="28" t="e">
        <f>SUM(P6:T6)</f>
        <v>#REF!</v>
      </c>
      <c r="P6" s="27" t="e">
        <f>VLOOKUP(P5,#REF!,5,0)</f>
        <v>#REF!</v>
      </c>
      <c r="Q6" s="27" t="e">
        <f>VLOOKUP(Q5,#REF!,5,0)</f>
        <v>#REF!</v>
      </c>
      <c r="R6" s="27" t="e">
        <f>VLOOKUP(R5,#REF!,5,0)</f>
        <v>#REF!</v>
      </c>
      <c r="S6" s="27" t="e">
        <f>VLOOKUP(S5,#REF!,5,0)</f>
        <v>#REF!</v>
      </c>
      <c r="T6" s="27" t="e">
        <f>VLOOKUP(T5,#REF!,5,0)</f>
        <v>#REF!</v>
      </c>
      <c r="U6" s="27" t="e">
        <f>VLOOKUP(U5,#REF!,5,0)</f>
        <v>#REF!</v>
      </c>
      <c r="W6" s="29" t="e">
        <f>SUM(X6:Z6)</f>
        <v>#REF!</v>
      </c>
      <c r="X6" s="27" t="e">
        <f>#REF!</f>
        <v>#REF!</v>
      </c>
      <c r="Y6" s="27" t="e">
        <f>#REF!</f>
        <v>#REF!</v>
      </c>
      <c r="Z6" s="27" t="e">
        <f>#REF!</f>
        <v>#REF!</v>
      </c>
      <c r="AA6" s="27" t="e">
        <f>#REF!</f>
        <v>#REF!</v>
      </c>
      <c r="AB6" s="27" t="e">
        <f>#REF!</f>
        <v>#REF!</v>
      </c>
      <c r="AC6" s="27" t="e">
        <f>#REF!</f>
        <v>#REF!</v>
      </c>
      <c r="AD6" s="27" t="e">
        <f>#REF!</f>
        <v>#REF!</v>
      </c>
      <c r="AE6" s="27" t="e">
        <f>#REF!</f>
        <v>#REF!</v>
      </c>
      <c r="AG6" s="27">
        <f>IF(B6="省级",VLOOKUP(AG5,#REF!,5,0),0)</f>
        <v>0</v>
      </c>
      <c r="AH6" s="27" t="e">
        <f>VLOOKUP(AH5,#REF!,5,0)-AG6</f>
        <v>#REF!</v>
      </c>
      <c r="AI6" s="27">
        <f>IF(B6="省级",VLOOKUP(AI5,#REF!,5,0),0)</f>
        <v>0</v>
      </c>
      <c r="AJ6" s="27" t="e">
        <f>VLOOKUP(AJ5,#REF!,5,0)-AI6</f>
        <v>#REF!</v>
      </c>
      <c r="AK6" s="27">
        <f>IF(B6="省级",VLOOKUP(AK5,#REF!,5,0),0)</f>
        <v>0</v>
      </c>
      <c r="AL6" s="27" t="e">
        <f>VLOOKUP(AL5,#REF!,5,0)-AK6</f>
        <v>#REF!</v>
      </c>
      <c r="AM6" s="30" t="str">
        <f>IF(COUNT(#REF!)=3,"","收支不平！")</f>
        <v>收支不平！</v>
      </c>
      <c r="AO6" s="6" t="s">
        <v>10473</v>
      </c>
    </row>
    <row r="7" spans="1:41">
      <c r="B7" s="31"/>
      <c r="C7" s="31"/>
      <c r="AO7" s="6"/>
    </row>
    <row r="8" ht="15" spans="1:41">
      <c r="A8" s="32" t="s">
        <v>10474</v>
      </c>
      <c r="B8" s="33">
        <f t="shared" ref="B8:B71" si="0">D8-M8</f>
        <v>0</v>
      </c>
      <c r="C8" s="34" t="s">
        <v>10475</v>
      </c>
      <c r="D8" s="26">
        <f t="shared" ref="D8:D71" si="1">SUM(E8:F8,L8)</f>
        <v>0</v>
      </c>
      <c r="E8" s="35">
        <f t="shared" ref="E8:E71" si="2">SUMPRODUCT(E$374:E$599*(LEFT($A$374:$A$599,LEN($A8))=$A8))</f>
        <v>0</v>
      </c>
      <c r="F8" s="36">
        <f t="shared" ref="F8:F71" si="3">SUM(G8,H8:K8)</f>
        <v>0</v>
      </c>
      <c r="G8" s="37">
        <f>Z8</f>
        <v>0</v>
      </c>
      <c r="H8" s="38">
        <v>0</v>
      </c>
      <c r="I8" s="35">
        <f t="shared" ref="I8:J27" si="4">SUMPRODUCT(I$374:I$599*(LEFT($A$374:$A$599,LEN($A8))=$A8))</f>
        <v>0</v>
      </c>
      <c r="J8" s="35">
        <f t="shared" si="4"/>
        <v>0</v>
      </c>
      <c r="K8" s="38">
        <v>0</v>
      </c>
      <c r="L8" s="35">
        <f t="shared" ref="L8:L71" si="5">SUMPRODUCT(L$374:L$599*(LEFT($A$374:$A$599,LEN($A8))=$A8))</f>
        <v>0</v>
      </c>
      <c r="M8" s="26">
        <f t="shared" ref="M8:M71" si="6">SUM(N8:O8,U8)</f>
        <v>0</v>
      </c>
      <c r="N8" s="35">
        <f>SUMPRODUCT(N$374:N$599*(LEFT($A$374:$A$599,LEN($A8))=$A8))+MIN(SUMPRODUCT(S$374:S$599*(LEFT($A$374:$A$599,LEN($A8))=$A8))+AN8,0)</f>
        <v>0</v>
      </c>
      <c r="O8" s="36">
        <f t="shared" ref="O8:O71" si="7">SUM(P8:T8)</f>
        <v>0</v>
      </c>
      <c r="P8" s="38">
        <v>0</v>
      </c>
      <c r="Q8" s="37">
        <f t="shared" ref="Q8:Q39" si="8">AE8</f>
        <v>0</v>
      </c>
      <c r="R8" s="35">
        <f t="shared" ref="R8:R71" si="9">SUMPRODUCT(R$374:R$599*(LEFT($A$374:$A$599,LEN($A8))=$A8))</f>
        <v>0</v>
      </c>
      <c r="S8" s="35">
        <f>MAX(SUMPRODUCT(S$374:S$599*(LEFT($A$374:$A$599,LEN($A8))=$A8))+AN8,0)</f>
        <v>0</v>
      </c>
      <c r="T8" s="38">
        <v>0</v>
      </c>
      <c r="U8" s="35">
        <f t="shared" ref="U8:U71" si="10">SUMPRODUCT(U$374:U$599*(LEFT($A$374:$A$599,LEN($A8))=$A8))</f>
        <v>0</v>
      </c>
      <c r="W8" s="35">
        <f t="shared" ref="W8:AE17" si="11">SUMPRODUCT(W$374:W$599*(LEFT($A$374:$A$599,LEN($A8))=$A8))</f>
        <v>0</v>
      </c>
      <c r="X8" s="35">
        <f t="shared" si="11"/>
        <v>0</v>
      </c>
      <c r="Y8" s="35">
        <f t="shared" si="11"/>
        <v>0</v>
      </c>
      <c r="Z8" s="35">
        <f t="shared" si="11"/>
        <v>0</v>
      </c>
      <c r="AA8" s="35">
        <f t="shared" si="11"/>
        <v>0</v>
      </c>
      <c r="AB8" s="35">
        <f t="shared" si="11"/>
        <v>0</v>
      </c>
      <c r="AC8" s="35">
        <f t="shared" si="11"/>
        <v>0</v>
      </c>
      <c r="AD8" s="35">
        <f t="shared" si="11"/>
        <v>0</v>
      </c>
      <c r="AE8" s="35">
        <f t="shared" si="11"/>
        <v>0</v>
      </c>
      <c r="AG8" s="35">
        <f t="shared" ref="AG8:AL17" si="12">SUMPRODUCT(AG$374:AG$599*(LEFT($A$374:$A$599,LEN($A8))=$A8))</f>
        <v>0</v>
      </c>
      <c r="AH8" s="35">
        <f t="shared" si="12"/>
        <v>0</v>
      </c>
      <c r="AI8" s="35">
        <f t="shared" si="12"/>
        <v>0</v>
      </c>
      <c r="AJ8" s="35">
        <f t="shared" si="12"/>
        <v>0</v>
      </c>
      <c r="AK8" s="35">
        <f t="shared" si="12"/>
        <v>0</v>
      </c>
      <c r="AL8" s="35">
        <f t="shared" si="12"/>
        <v>0</v>
      </c>
      <c r="AN8" s="39">
        <f t="shared" ref="AN8:AN39" si="13">(AI8-X8)+(AK8-AA8)+(AC8-AG8)+(AJ8-Y8)+(AL8-AB8)+(AD8-AH8)</f>
        <v>0</v>
      </c>
      <c r="AO8" s="18"/>
    </row>
    <row r="9" ht="15" spans="1:41">
      <c r="A9" s="40" t="s">
        <v>10476</v>
      </c>
      <c r="B9" s="33">
        <f t="shared" si="0"/>
        <v>0</v>
      </c>
      <c r="C9" s="41" t="s">
        <v>10477</v>
      </c>
      <c r="D9" s="95">
        <f t="shared" si="1"/>
        <v>0</v>
      </c>
      <c r="E9" s="35">
        <f t="shared" si="2"/>
        <v>0</v>
      </c>
      <c r="F9" s="43">
        <f t="shared" si="3"/>
        <v>0</v>
      </c>
      <c r="G9" s="37">
        <f t="shared" ref="G9:G39" si="14">Z9</f>
        <v>0</v>
      </c>
      <c r="H9" s="42">
        <v>0</v>
      </c>
      <c r="I9" s="35">
        <f t="shared" si="4"/>
        <v>0</v>
      </c>
      <c r="J9" s="35">
        <f t="shared" si="4"/>
        <v>0</v>
      </c>
      <c r="K9" s="42">
        <v>0</v>
      </c>
      <c r="L9" s="35">
        <f t="shared" si="5"/>
        <v>0</v>
      </c>
      <c r="M9" s="95">
        <f t="shared" si="6"/>
        <v>0</v>
      </c>
      <c r="N9" s="35">
        <f t="shared" ref="N9:N72" si="15">SUMPRODUCT(N$374:N$599*(LEFT($A$374:$A$599,LEN($A9))=$A9))+MIN(SUMPRODUCT(S$374:S$599*(LEFT($A$374:$A$599,LEN($A9))=$A9))+AN9,0)</f>
        <v>0</v>
      </c>
      <c r="O9" s="43">
        <f t="shared" si="7"/>
        <v>0</v>
      </c>
      <c r="P9" s="42">
        <v>0</v>
      </c>
      <c r="Q9" s="44">
        <f t="shared" si="8"/>
        <v>0</v>
      </c>
      <c r="R9" s="35">
        <f t="shared" si="9"/>
        <v>0</v>
      </c>
      <c r="S9" s="35">
        <f t="shared" ref="S9:S72" si="16">MAX(SUMPRODUCT(S$374:S$599*(LEFT($A$374:$A$599,LEN($A9))=$A9))+AN9,0)</f>
        <v>0</v>
      </c>
      <c r="T9" s="42">
        <v>0</v>
      </c>
      <c r="U9" s="35">
        <f t="shared" si="10"/>
        <v>0</v>
      </c>
      <c r="W9" s="35">
        <f t="shared" si="11"/>
        <v>0</v>
      </c>
      <c r="X9" s="35">
        <f t="shared" si="11"/>
        <v>0</v>
      </c>
      <c r="Y9" s="35">
        <f t="shared" si="11"/>
        <v>0</v>
      </c>
      <c r="Z9" s="35">
        <f t="shared" si="11"/>
        <v>0</v>
      </c>
      <c r="AA9" s="35">
        <f t="shared" si="11"/>
        <v>0</v>
      </c>
      <c r="AB9" s="35">
        <f t="shared" si="11"/>
        <v>0</v>
      </c>
      <c r="AC9" s="35">
        <f t="shared" si="11"/>
        <v>0</v>
      </c>
      <c r="AD9" s="35">
        <f t="shared" si="11"/>
        <v>0</v>
      </c>
      <c r="AE9" s="35">
        <f t="shared" si="11"/>
        <v>0</v>
      </c>
      <c r="AG9" s="35">
        <f t="shared" si="12"/>
        <v>0</v>
      </c>
      <c r="AH9" s="35">
        <f t="shared" si="12"/>
        <v>0</v>
      </c>
      <c r="AI9" s="35">
        <f t="shared" si="12"/>
        <v>0</v>
      </c>
      <c r="AJ9" s="35">
        <f t="shared" si="12"/>
        <v>0</v>
      </c>
      <c r="AK9" s="35">
        <f t="shared" si="12"/>
        <v>0</v>
      </c>
      <c r="AL9" s="35">
        <f t="shared" si="12"/>
        <v>0</v>
      </c>
      <c r="AN9" s="39">
        <f t="shared" si="13"/>
        <v>0</v>
      </c>
      <c r="AO9" s="18"/>
    </row>
    <row r="10" ht="15" spans="1:41">
      <c r="A10" s="40" t="s">
        <v>10478</v>
      </c>
      <c r="B10" s="33">
        <f t="shared" si="0"/>
        <v>0</v>
      </c>
      <c r="C10" s="41" t="s">
        <v>10479</v>
      </c>
      <c r="D10" s="95">
        <f t="shared" si="1"/>
        <v>0</v>
      </c>
      <c r="E10" s="35">
        <f t="shared" si="2"/>
        <v>0</v>
      </c>
      <c r="F10" s="43">
        <f t="shared" si="3"/>
        <v>0</v>
      </c>
      <c r="G10" s="37">
        <f t="shared" si="14"/>
        <v>0</v>
      </c>
      <c r="H10" s="42">
        <v>0</v>
      </c>
      <c r="I10" s="35">
        <f t="shared" si="4"/>
        <v>0</v>
      </c>
      <c r="J10" s="35">
        <f t="shared" si="4"/>
        <v>0</v>
      </c>
      <c r="K10" s="42">
        <v>0</v>
      </c>
      <c r="L10" s="35">
        <f t="shared" si="5"/>
        <v>0</v>
      </c>
      <c r="M10" s="95">
        <f t="shared" si="6"/>
        <v>0</v>
      </c>
      <c r="N10" s="35">
        <f t="shared" si="15"/>
        <v>0</v>
      </c>
      <c r="O10" s="43">
        <f t="shared" si="7"/>
        <v>0</v>
      </c>
      <c r="P10" s="42">
        <v>0</v>
      </c>
      <c r="Q10" s="44">
        <f t="shared" si="8"/>
        <v>0</v>
      </c>
      <c r="R10" s="35">
        <f t="shared" si="9"/>
        <v>0</v>
      </c>
      <c r="S10" s="35">
        <f t="shared" si="16"/>
        <v>0</v>
      </c>
      <c r="T10" s="42">
        <v>0</v>
      </c>
      <c r="U10" s="35">
        <f t="shared" si="10"/>
        <v>0</v>
      </c>
      <c r="W10" s="35">
        <f t="shared" si="11"/>
        <v>0</v>
      </c>
      <c r="X10" s="35">
        <f t="shared" si="11"/>
        <v>0</v>
      </c>
      <c r="Y10" s="35">
        <f t="shared" si="11"/>
        <v>0</v>
      </c>
      <c r="Z10" s="35">
        <f t="shared" si="11"/>
        <v>0</v>
      </c>
      <c r="AA10" s="35">
        <f t="shared" si="11"/>
        <v>0</v>
      </c>
      <c r="AB10" s="35">
        <f t="shared" si="11"/>
        <v>0</v>
      </c>
      <c r="AC10" s="35">
        <f t="shared" si="11"/>
        <v>0</v>
      </c>
      <c r="AD10" s="35">
        <f t="shared" si="11"/>
        <v>0</v>
      </c>
      <c r="AE10" s="35">
        <f t="shared" si="11"/>
        <v>0</v>
      </c>
      <c r="AG10" s="35">
        <f t="shared" si="12"/>
        <v>0</v>
      </c>
      <c r="AH10" s="35">
        <f t="shared" si="12"/>
        <v>0</v>
      </c>
      <c r="AI10" s="35">
        <f t="shared" si="12"/>
        <v>0</v>
      </c>
      <c r="AJ10" s="35">
        <f t="shared" si="12"/>
        <v>0</v>
      </c>
      <c r="AK10" s="35">
        <f t="shared" si="12"/>
        <v>0</v>
      </c>
      <c r="AL10" s="35">
        <f t="shared" si="12"/>
        <v>0</v>
      </c>
      <c r="AN10" s="39">
        <f t="shared" si="13"/>
        <v>0</v>
      </c>
      <c r="AO10" s="6"/>
    </row>
    <row r="11" ht="15" spans="1:41">
      <c r="A11" s="40" t="s">
        <v>10480</v>
      </c>
      <c r="B11" s="33">
        <f t="shared" si="0"/>
        <v>0</v>
      </c>
      <c r="C11" s="41" t="s">
        <v>10481</v>
      </c>
      <c r="D11" s="95">
        <f t="shared" si="1"/>
        <v>0</v>
      </c>
      <c r="E11" s="35">
        <f t="shared" si="2"/>
        <v>0</v>
      </c>
      <c r="F11" s="43">
        <f t="shared" si="3"/>
        <v>0</v>
      </c>
      <c r="G11" s="37">
        <f t="shared" si="14"/>
        <v>0</v>
      </c>
      <c r="H11" s="42">
        <v>0</v>
      </c>
      <c r="I11" s="35">
        <f t="shared" si="4"/>
        <v>0</v>
      </c>
      <c r="J11" s="35">
        <f t="shared" si="4"/>
        <v>0</v>
      </c>
      <c r="K11" s="42">
        <v>0</v>
      </c>
      <c r="L11" s="35">
        <f t="shared" si="5"/>
        <v>0</v>
      </c>
      <c r="M11" s="95">
        <f t="shared" si="6"/>
        <v>0</v>
      </c>
      <c r="N11" s="35">
        <f t="shared" si="15"/>
        <v>0</v>
      </c>
      <c r="O11" s="43">
        <f t="shared" si="7"/>
        <v>0</v>
      </c>
      <c r="P11" s="42">
        <v>0</v>
      </c>
      <c r="Q11" s="44">
        <f t="shared" si="8"/>
        <v>0</v>
      </c>
      <c r="R11" s="35">
        <f t="shared" si="9"/>
        <v>0</v>
      </c>
      <c r="S11" s="35">
        <f t="shared" si="16"/>
        <v>0</v>
      </c>
      <c r="T11" s="42">
        <v>0</v>
      </c>
      <c r="U11" s="35">
        <f t="shared" si="10"/>
        <v>0</v>
      </c>
      <c r="W11" s="35">
        <f t="shared" si="11"/>
        <v>0</v>
      </c>
      <c r="X11" s="35">
        <f t="shared" si="11"/>
        <v>0</v>
      </c>
      <c r="Y11" s="35">
        <f t="shared" si="11"/>
        <v>0</v>
      </c>
      <c r="Z11" s="35">
        <f t="shared" si="11"/>
        <v>0</v>
      </c>
      <c r="AA11" s="35">
        <f t="shared" si="11"/>
        <v>0</v>
      </c>
      <c r="AB11" s="35">
        <f t="shared" si="11"/>
        <v>0</v>
      </c>
      <c r="AC11" s="35">
        <f t="shared" si="11"/>
        <v>0</v>
      </c>
      <c r="AD11" s="35">
        <f t="shared" si="11"/>
        <v>0</v>
      </c>
      <c r="AE11" s="35">
        <f t="shared" si="11"/>
        <v>0</v>
      </c>
      <c r="AG11" s="35">
        <f t="shared" si="12"/>
        <v>0</v>
      </c>
      <c r="AH11" s="35">
        <f t="shared" si="12"/>
        <v>0</v>
      </c>
      <c r="AI11" s="35">
        <f t="shared" si="12"/>
        <v>0</v>
      </c>
      <c r="AJ11" s="35">
        <f t="shared" si="12"/>
        <v>0</v>
      </c>
      <c r="AK11" s="35">
        <f t="shared" si="12"/>
        <v>0</v>
      </c>
      <c r="AL11" s="35">
        <f t="shared" si="12"/>
        <v>0</v>
      </c>
      <c r="AN11" s="39">
        <f t="shared" si="13"/>
        <v>0</v>
      </c>
      <c r="AO11" s="6"/>
    </row>
    <row r="12" ht="15" spans="1:41">
      <c r="A12" s="45" t="s">
        <v>10482</v>
      </c>
      <c r="B12" s="33">
        <f t="shared" si="0"/>
        <v>0</v>
      </c>
      <c r="C12" s="41" t="s">
        <v>10483</v>
      </c>
      <c r="D12" s="96">
        <f t="shared" si="1"/>
        <v>0</v>
      </c>
      <c r="E12" s="35">
        <f t="shared" si="2"/>
        <v>0</v>
      </c>
      <c r="F12" s="46">
        <f t="shared" si="3"/>
        <v>0</v>
      </c>
      <c r="G12" s="37">
        <f t="shared" si="14"/>
        <v>0</v>
      </c>
      <c r="H12" s="42">
        <v>0</v>
      </c>
      <c r="I12" s="35">
        <f t="shared" si="4"/>
        <v>0</v>
      </c>
      <c r="J12" s="35">
        <f t="shared" si="4"/>
        <v>0</v>
      </c>
      <c r="K12" s="42">
        <v>0</v>
      </c>
      <c r="L12" s="35">
        <f t="shared" si="5"/>
        <v>0</v>
      </c>
      <c r="M12" s="96">
        <f t="shared" si="6"/>
        <v>0</v>
      </c>
      <c r="N12" s="35">
        <f t="shared" si="15"/>
        <v>0</v>
      </c>
      <c r="O12" s="46">
        <f t="shared" si="7"/>
        <v>0</v>
      </c>
      <c r="P12" s="42">
        <v>0</v>
      </c>
      <c r="Q12" s="44">
        <f t="shared" si="8"/>
        <v>0</v>
      </c>
      <c r="R12" s="35">
        <f t="shared" si="9"/>
        <v>0</v>
      </c>
      <c r="S12" s="35">
        <f t="shared" si="16"/>
        <v>0</v>
      </c>
      <c r="T12" s="42">
        <v>0</v>
      </c>
      <c r="U12" s="35">
        <f t="shared" si="10"/>
        <v>0</v>
      </c>
      <c r="W12" s="35">
        <f t="shared" si="11"/>
        <v>0</v>
      </c>
      <c r="X12" s="35">
        <f t="shared" si="11"/>
        <v>0</v>
      </c>
      <c r="Y12" s="35">
        <f t="shared" si="11"/>
        <v>0</v>
      </c>
      <c r="Z12" s="35">
        <f t="shared" si="11"/>
        <v>0</v>
      </c>
      <c r="AA12" s="35">
        <f t="shared" si="11"/>
        <v>0</v>
      </c>
      <c r="AB12" s="35">
        <f t="shared" si="11"/>
        <v>0</v>
      </c>
      <c r="AC12" s="35">
        <f t="shared" si="11"/>
        <v>0</v>
      </c>
      <c r="AD12" s="35">
        <f t="shared" si="11"/>
        <v>0</v>
      </c>
      <c r="AE12" s="35">
        <f t="shared" si="11"/>
        <v>0</v>
      </c>
      <c r="AG12" s="35">
        <f t="shared" si="12"/>
        <v>0</v>
      </c>
      <c r="AH12" s="35">
        <f t="shared" si="12"/>
        <v>0</v>
      </c>
      <c r="AI12" s="35">
        <f t="shared" si="12"/>
        <v>0</v>
      </c>
      <c r="AJ12" s="35">
        <f t="shared" si="12"/>
        <v>0</v>
      </c>
      <c r="AK12" s="35">
        <f t="shared" si="12"/>
        <v>0</v>
      </c>
      <c r="AL12" s="35">
        <f t="shared" si="12"/>
        <v>0</v>
      </c>
      <c r="AN12" s="39">
        <f t="shared" si="13"/>
        <v>0</v>
      </c>
      <c r="AO12" s="18"/>
    </row>
    <row r="13" ht="15" spans="1:41">
      <c r="A13" s="45" t="s">
        <v>10484</v>
      </c>
      <c r="B13" s="33">
        <f t="shared" si="0"/>
        <v>0</v>
      </c>
      <c r="C13" s="41" t="s">
        <v>10485</v>
      </c>
      <c r="D13" s="96">
        <f t="shared" si="1"/>
        <v>0</v>
      </c>
      <c r="E13" s="35">
        <f t="shared" si="2"/>
        <v>0</v>
      </c>
      <c r="F13" s="46">
        <f t="shared" si="3"/>
        <v>0</v>
      </c>
      <c r="G13" s="37">
        <f t="shared" si="14"/>
        <v>0</v>
      </c>
      <c r="H13" s="42">
        <v>0</v>
      </c>
      <c r="I13" s="35">
        <f t="shared" si="4"/>
        <v>0</v>
      </c>
      <c r="J13" s="35">
        <f t="shared" si="4"/>
        <v>0</v>
      </c>
      <c r="K13" s="42">
        <v>0</v>
      </c>
      <c r="L13" s="35">
        <f t="shared" si="5"/>
        <v>0</v>
      </c>
      <c r="M13" s="96">
        <f t="shared" si="6"/>
        <v>0</v>
      </c>
      <c r="N13" s="35">
        <f t="shared" si="15"/>
        <v>0</v>
      </c>
      <c r="O13" s="46">
        <f t="shared" si="7"/>
        <v>0</v>
      </c>
      <c r="P13" s="42">
        <v>0</v>
      </c>
      <c r="Q13" s="44">
        <f t="shared" si="8"/>
        <v>0</v>
      </c>
      <c r="R13" s="35">
        <f t="shared" si="9"/>
        <v>0</v>
      </c>
      <c r="S13" s="35">
        <f t="shared" si="16"/>
        <v>0</v>
      </c>
      <c r="T13" s="42">
        <v>0</v>
      </c>
      <c r="U13" s="35">
        <f t="shared" si="10"/>
        <v>0</v>
      </c>
      <c r="W13" s="35">
        <f t="shared" si="11"/>
        <v>0</v>
      </c>
      <c r="X13" s="35">
        <f t="shared" si="11"/>
        <v>0</v>
      </c>
      <c r="Y13" s="35">
        <f t="shared" si="11"/>
        <v>0</v>
      </c>
      <c r="Z13" s="35">
        <f t="shared" si="11"/>
        <v>0</v>
      </c>
      <c r="AA13" s="35">
        <f t="shared" si="11"/>
        <v>0</v>
      </c>
      <c r="AB13" s="35">
        <f t="shared" si="11"/>
        <v>0</v>
      </c>
      <c r="AC13" s="35">
        <f t="shared" si="11"/>
        <v>0</v>
      </c>
      <c r="AD13" s="35">
        <f t="shared" si="11"/>
        <v>0</v>
      </c>
      <c r="AE13" s="35">
        <f t="shared" si="11"/>
        <v>0</v>
      </c>
      <c r="AG13" s="35">
        <f t="shared" si="12"/>
        <v>0</v>
      </c>
      <c r="AH13" s="35">
        <f t="shared" si="12"/>
        <v>0</v>
      </c>
      <c r="AI13" s="35">
        <f t="shared" si="12"/>
        <v>0</v>
      </c>
      <c r="AJ13" s="35">
        <f t="shared" si="12"/>
        <v>0</v>
      </c>
      <c r="AK13" s="35">
        <f t="shared" si="12"/>
        <v>0</v>
      </c>
      <c r="AL13" s="35">
        <f t="shared" si="12"/>
        <v>0</v>
      </c>
      <c r="AN13" s="39">
        <f t="shared" si="13"/>
        <v>0</v>
      </c>
      <c r="AO13" s="18"/>
    </row>
    <row r="14" ht="15" spans="1:41">
      <c r="A14" s="45" t="s">
        <v>10486</v>
      </c>
      <c r="B14" s="33">
        <f t="shared" si="0"/>
        <v>0</v>
      </c>
      <c r="C14" s="41" t="s">
        <v>10487</v>
      </c>
      <c r="D14" s="96">
        <f t="shared" si="1"/>
        <v>0</v>
      </c>
      <c r="E14" s="35">
        <f t="shared" si="2"/>
        <v>0</v>
      </c>
      <c r="F14" s="46">
        <f t="shared" si="3"/>
        <v>0</v>
      </c>
      <c r="G14" s="37">
        <f t="shared" si="14"/>
        <v>0</v>
      </c>
      <c r="H14" s="42">
        <v>0</v>
      </c>
      <c r="I14" s="35">
        <f t="shared" si="4"/>
        <v>0</v>
      </c>
      <c r="J14" s="35">
        <f t="shared" si="4"/>
        <v>0</v>
      </c>
      <c r="K14" s="42">
        <v>0</v>
      </c>
      <c r="L14" s="35">
        <f t="shared" si="5"/>
        <v>0</v>
      </c>
      <c r="M14" s="96">
        <f t="shared" si="6"/>
        <v>0</v>
      </c>
      <c r="N14" s="35">
        <f t="shared" si="15"/>
        <v>0</v>
      </c>
      <c r="O14" s="46">
        <f t="shared" si="7"/>
        <v>0</v>
      </c>
      <c r="P14" s="42">
        <v>0</v>
      </c>
      <c r="Q14" s="44">
        <f t="shared" si="8"/>
        <v>0</v>
      </c>
      <c r="R14" s="35">
        <f t="shared" si="9"/>
        <v>0</v>
      </c>
      <c r="S14" s="35">
        <f t="shared" si="16"/>
        <v>0</v>
      </c>
      <c r="T14" s="42">
        <v>0</v>
      </c>
      <c r="U14" s="35">
        <f t="shared" si="10"/>
        <v>0</v>
      </c>
      <c r="W14" s="35">
        <f t="shared" si="11"/>
        <v>0</v>
      </c>
      <c r="X14" s="35">
        <f t="shared" si="11"/>
        <v>0</v>
      </c>
      <c r="Y14" s="35">
        <f t="shared" si="11"/>
        <v>0</v>
      </c>
      <c r="Z14" s="35">
        <f t="shared" si="11"/>
        <v>0</v>
      </c>
      <c r="AA14" s="35">
        <f t="shared" si="11"/>
        <v>0</v>
      </c>
      <c r="AB14" s="35">
        <f t="shared" si="11"/>
        <v>0</v>
      </c>
      <c r="AC14" s="35">
        <f t="shared" si="11"/>
        <v>0</v>
      </c>
      <c r="AD14" s="35">
        <f t="shared" si="11"/>
        <v>0</v>
      </c>
      <c r="AE14" s="35">
        <f t="shared" si="11"/>
        <v>0</v>
      </c>
      <c r="AG14" s="35">
        <f t="shared" si="12"/>
        <v>0</v>
      </c>
      <c r="AH14" s="35">
        <f t="shared" si="12"/>
        <v>0</v>
      </c>
      <c r="AI14" s="35">
        <f t="shared" si="12"/>
        <v>0</v>
      </c>
      <c r="AJ14" s="35">
        <f t="shared" si="12"/>
        <v>0</v>
      </c>
      <c r="AK14" s="35">
        <f t="shared" si="12"/>
        <v>0</v>
      </c>
      <c r="AL14" s="35">
        <f t="shared" si="12"/>
        <v>0</v>
      </c>
      <c r="AN14" s="39">
        <f t="shared" si="13"/>
        <v>0</v>
      </c>
      <c r="AO14" s="6"/>
    </row>
    <row r="15" ht="15" spans="1:41">
      <c r="A15" s="45" t="s">
        <v>10488</v>
      </c>
      <c r="B15" s="33">
        <f t="shared" si="0"/>
        <v>0</v>
      </c>
      <c r="C15" s="41" t="s">
        <v>10489</v>
      </c>
      <c r="D15" s="96">
        <f t="shared" si="1"/>
        <v>0</v>
      </c>
      <c r="E15" s="35">
        <f t="shared" si="2"/>
        <v>0</v>
      </c>
      <c r="F15" s="46">
        <f t="shared" si="3"/>
        <v>0</v>
      </c>
      <c r="G15" s="37">
        <f t="shared" si="14"/>
        <v>0</v>
      </c>
      <c r="H15" s="42">
        <v>0</v>
      </c>
      <c r="I15" s="35">
        <f t="shared" si="4"/>
        <v>0</v>
      </c>
      <c r="J15" s="35">
        <f t="shared" si="4"/>
        <v>0</v>
      </c>
      <c r="K15" s="42">
        <v>0</v>
      </c>
      <c r="L15" s="35">
        <f t="shared" si="5"/>
        <v>0</v>
      </c>
      <c r="M15" s="96">
        <f t="shared" si="6"/>
        <v>0</v>
      </c>
      <c r="N15" s="35">
        <f t="shared" si="15"/>
        <v>0</v>
      </c>
      <c r="O15" s="46">
        <f t="shared" si="7"/>
        <v>0</v>
      </c>
      <c r="P15" s="42">
        <v>0</v>
      </c>
      <c r="Q15" s="44">
        <f t="shared" si="8"/>
        <v>0</v>
      </c>
      <c r="R15" s="35">
        <f t="shared" si="9"/>
        <v>0</v>
      </c>
      <c r="S15" s="35">
        <f t="shared" si="16"/>
        <v>0</v>
      </c>
      <c r="T15" s="42">
        <v>0</v>
      </c>
      <c r="U15" s="35">
        <f t="shared" si="10"/>
        <v>0</v>
      </c>
      <c r="W15" s="35">
        <f t="shared" si="11"/>
        <v>0</v>
      </c>
      <c r="X15" s="35">
        <f t="shared" si="11"/>
        <v>0</v>
      </c>
      <c r="Y15" s="35">
        <f t="shared" si="11"/>
        <v>0</v>
      </c>
      <c r="Z15" s="35">
        <f t="shared" si="11"/>
        <v>0</v>
      </c>
      <c r="AA15" s="35">
        <f t="shared" si="11"/>
        <v>0</v>
      </c>
      <c r="AB15" s="35">
        <f t="shared" si="11"/>
        <v>0</v>
      </c>
      <c r="AC15" s="35">
        <f t="shared" si="11"/>
        <v>0</v>
      </c>
      <c r="AD15" s="35">
        <f t="shared" si="11"/>
        <v>0</v>
      </c>
      <c r="AE15" s="35">
        <f t="shared" si="11"/>
        <v>0</v>
      </c>
      <c r="AG15" s="35">
        <f t="shared" si="12"/>
        <v>0</v>
      </c>
      <c r="AH15" s="35">
        <f t="shared" si="12"/>
        <v>0</v>
      </c>
      <c r="AI15" s="35">
        <f t="shared" si="12"/>
        <v>0</v>
      </c>
      <c r="AJ15" s="35">
        <f t="shared" si="12"/>
        <v>0</v>
      </c>
      <c r="AK15" s="35">
        <f t="shared" si="12"/>
        <v>0</v>
      </c>
      <c r="AL15" s="35">
        <f t="shared" si="12"/>
        <v>0</v>
      </c>
      <c r="AN15" s="39">
        <f t="shared" si="13"/>
        <v>0</v>
      </c>
      <c r="AO15" s="6"/>
    </row>
    <row r="16" ht="15" spans="1:41">
      <c r="A16" s="45" t="s">
        <v>10490</v>
      </c>
      <c r="B16" s="33">
        <f t="shared" si="0"/>
        <v>0</v>
      </c>
      <c r="C16" s="41" t="s">
        <v>10491</v>
      </c>
      <c r="D16" s="96">
        <f t="shared" si="1"/>
        <v>0</v>
      </c>
      <c r="E16" s="35">
        <f t="shared" si="2"/>
        <v>0</v>
      </c>
      <c r="F16" s="46">
        <f t="shared" si="3"/>
        <v>0</v>
      </c>
      <c r="G16" s="37">
        <f t="shared" si="14"/>
        <v>0</v>
      </c>
      <c r="H16" s="42">
        <v>0</v>
      </c>
      <c r="I16" s="35">
        <f t="shared" si="4"/>
        <v>0</v>
      </c>
      <c r="J16" s="35">
        <f t="shared" si="4"/>
        <v>0</v>
      </c>
      <c r="K16" s="42">
        <v>0</v>
      </c>
      <c r="L16" s="35">
        <f t="shared" si="5"/>
        <v>0</v>
      </c>
      <c r="M16" s="96">
        <f t="shared" si="6"/>
        <v>0</v>
      </c>
      <c r="N16" s="35">
        <f t="shared" si="15"/>
        <v>0</v>
      </c>
      <c r="O16" s="46">
        <f t="shared" si="7"/>
        <v>0</v>
      </c>
      <c r="P16" s="42">
        <v>0</v>
      </c>
      <c r="Q16" s="44">
        <f t="shared" si="8"/>
        <v>0</v>
      </c>
      <c r="R16" s="35">
        <f t="shared" si="9"/>
        <v>0</v>
      </c>
      <c r="S16" s="35">
        <f t="shared" si="16"/>
        <v>0</v>
      </c>
      <c r="T16" s="42">
        <v>0</v>
      </c>
      <c r="U16" s="35">
        <f t="shared" si="10"/>
        <v>0</v>
      </c>
      <c r="W16" s="35">
        <f t="shared" si="11"/>
        <v>0</v>
      </c>
      <c r="X16" s="35">
        <f t="shared" si="11"/>
        <v>0</v>
      </c>
      <c r="Y16" s="35">
        <f t="shared" si="11"/>
        <v>0</v>
      </c>
      <c r="Z16" s="35">
        <f t="shared" si="11"/>
        <v>0</v>
      </c>
      <c r="AA16" s="35">
        <f t="shared" si="11"/>
        <v>0</v>
      </c>
      <c r="AB16" s="35">
        <f t="shared" si="11"/>
        <v>0</v>
      </c>
      <c r="AC16" s="35">
        <f t="shared" si="11"/>
        <v>0</v>
      </c>
      <c r="AD16" s="35">
        <f t="shared" si="11"/>
        <v>0</v>
      </c>
      <c r="AE16" s="35">
        <f t="shared" si="11"/>
        <v>0</v>
      </c>
      <c r="AG16" s="35">
        <f t="shared" si="12"/>
        <v>0</v>
      </c>
      <c r="AH16" s="35">
        <f t="shared" si="12"/>
        <v>0</v>
      </c>
      <c r="AI16" s="35">
        <f t="shared" si="12"/>
        <v>0</v>
      </c>
      <c r="AJ16" s="35">
        <f t="shared" si="12"/>
        <v>0</v>
      </c>
      <c r="AK16" s="35">
        <f t="shared" si="12"/>
        <v>0</v>
      </c>
      <c r="AL16" s="35">
        <f t="shared" si="12"/>
        <v>0</v>
      </c>
      <c r="AN16" s="39">
        <f t="shared" si="13"/>
        <v>0</v>
      </c>
      <c r="AO16" s="18"/>
    </row>
    <row r="17" ht="15" spans="1:41">
      <c r="A17" s="45" t="s">
        <v>10492</v>
      </c>
      <c r="B17" s="33">
        <f t="shared" si="0"/>
        <v>0</v>
      </c>
      <c r="C17" s="41" t="s">
        <v>10493</v>
      </c>
      <c r="D17" s="96">
        <f t="shared" si="1"/>
        <v>0</v>
      </c>
      <c r="E17" s="35">
        <f t="shared" si="2"/>
        <v>0</v>
      </c>
      <c r="F17" s="46">
        <f t="shared" si="3"/>
        <v>0</v>
      </c>
      <c r="G17" s="37">
        <f t="shared" si="14"/>
        <v>0</v>
      </c>
      <c r="H17" s="42">
        <v>0</v>
      </c>
      <c r="I17" s="35">
        <f t="shared" si="4"/>
        <v>0</v>
      </c>
      <c r="J17" s="35">
        <f t="shared" si="4"/>
        <v>0</v>
      </c>
      <c r="K17" s="42">
        <v>0</v>
      </c>
      <c r="L17" s="35">
        <f t="shared" si="5"/>
        <v>0</v>
      </c>
      <c r="M17" s="96">
        <f t="shared" si="6"/>
        <v>0</v>
      </c>
      <c r="N17" s="35">
        <f t="shared" si="15"/>
        <v>0</v>
      </c>
      <c r="O17" s="46">
        <f t="shared" si="7"/>
        <v>0</v>
      </c>
      <c r="P17" s="42">
        <v>0</v>
      </c>
      <c r="Q17" s="44">
        <f t="shared" si="8"/>
        <v>0</v>
      </c>
      <c r="R17" s="35">
        <f t="shared" si="9"/>
        <v>0</v>
      </c>
      <c r="S17" s="35">
        <f t="shared" si="16"/>
        <v>0</v>
      </c>
      <c r="T17" s="42">
        <v>0</v>
      </c>
      <c r="U17" s="35">
        <f t="shared" si="10"/>
        <v>0</v>
      </c>
      <c r="W17" s="35">
        <f t="shared" si="11"/>
        <v>0</v>
      </c>
      <c r="X17" s="35">
        <f t="shared" si="11"/>
        <v>0</v>
      </c>
      <c r="Y17" s="35">
        <f t="shared" si="11"/>
        <v>0</v>
      </c>
      <c r="Z17" s="35">
        <f t="shared" si="11"/>
        <v>0</v>
      </c>
      <c r="AA17" s="35">
        <f t="shared" si="11"/>
        <v>0</v>
      </c>
      <c r="AB17" s="35">
        <f t="shared" si="11"/>
        <v>0</v>
      </c>
      <c r="AC17" s="35">
        <f t="shared" si="11"/>
        <v>0</v>
      </c>
      <c r="AD17" s="35">
        <f t="shared" si="11"/>
        <v>0</v>
      </c>
      <c r="AE17" s="35">
        <f t="shared" si="11"/>
        <v>0</v>
      </c>
      <c r="AG17" s="35">
        <f t="shared" si="12"/>
        <v>0</v>
      </c>
      <c r="AH17" s="35">
        <f t="shared" si="12"/>
        <v>0</v>
      </c>
      <c r="AI17" s="35">
        <f t="shared" si="12"/>
        <v>0</v>
      </c>
      <c r="AJ17" s="35">
        <f t="shared" si="12"/>
        <v>0</v>
      </c>
      <c r="AK17" s="35">
        <f t="shared" si="12"/>
        <v>0</v>
      </c>
      <c r="AL17" s="35">
        <f t="shared" si="12"/>
        <v>0</v>
      </c>
      <c r="AN17" s="39">
        <f t="shared" si="13"/>
        <v>0</v>
      </c>
      <c r="AO17" s="18"/>
    </row>
    <row r="18" ht="15" spans="1:41">
      <c r="A18" s="45" t="s">
        <v>10494</v>
      </c>
      <c r="B18" s="33">
        <f t="shared" si="0"/>
        <v>0</v>
      </c>
      <c r="C18" s="41" t="s">
        <v>10495</v>
      </c>
      <c r="D18" s="96">
        <f t="shared" si="1"/>
        <v>0</v>
      </c>
      <c r="E18" s="35">
        <f t="shared" si="2"/>
        <v>0</v>
      </c>
      <c r="F18" s="46">
        <f t="shared" si="3"/>
        <v>0</v>
      </c>
      <c r="G18" s="37">
        <f t="shared" si="14"/>
        <v>0</v>
      </c>
      <c r="H18" s="42">
        <v>0</v>
      </c>
      <c r="I18" s="35">
        <f t="shared" si="4"/>
        <v>0</v>
      </c>
      <c r="J18" s="35">
        <f t="shared" si="4"/>
        <v>0</v>
      </c>
      <c r="K18" s="42">
        <v>0</v>
      </c>
      <c r="L18" s="35">
        <f t="shared" si="5"/>
        <v>0</v>
      </c>
      <c r="M18" s="96">
        <f t="shared" si="6"/>
        <v>0</v>
      </c>
      <c r="N18" s="35">
        <f t="shared" si="15"/>
        <v>0</v>
      </c>
      <c r="O18" s="46">
        <f t="shared" si="7"/>
        <v>0</v>
      </c>
      <c r="P18" s="42">
        <v>0</v>
      </c>
      <c r="Q18" s="44">
        <f t="shared" si="8"/>
        <v>0</v>
      </c>
      <c r="R18" s="35">
        <f t="shared" si="9"/>
        <v>0</v>
      </c>
      <c r="S18" s="35">
        <f t="shared" si="16"/>
        <v>0</v>
      </c>
      <c r="T18" s="42">
        <v>0</v>
      </c>
      <c r="U18" s="35">
        <f t="shared" si="10"/>
        <v>0</v>
      </c>
      <c r="W18" s="35">
        <f t="shared" ref="W18:AE27" si="17">SUMPRODUCT(W$374:W$599*(LEFT($A$374:$A$599,LEN($A18))=$A18))</f>
        <v>0</v>
      </c>
      <c r="X18" s="35">
        <f t="shared" si="17"/>
        <v>0</v>
      </c>
      <c r="Y18" s="35">
        <f t="shared" si="17"/>
        <v>0</v>
      </c>
      <c r="Z18" s="35">
        <f t="shared" si="17"/>
        <v>0</v>
      </c>
      <c r="AA18" s="35">
        <f t="shared" si="17"/>
        <v>0</v>
      </c>
      <c r="AB18" s="35">
        <f t="shared" si="17"/>
        <v>0</v>
      </c>
      <c r="AC18" s="35">
        <f t="shared" si="17"/>
        <v>0</v>
      </c>
      <c r="AD18" s="35">
        <f t="shared" si="17"/>
        <v>0</v>
      </c>
      <c r="AE18" s="35">
        <f t="shared" si="17"/>
        <v>0</v>
      </c>
      <c r="AG18" s="35">
        <f t="shared" ref="AG18:AL27" si="18">SUMPRODUCT(AG$374:AG$599*(LEFT($A$374:$A$599,LEN($A18))=$A18))</f>
        <v>0</v>
      </c>
      <c r="AH18" s="35">
        <f t="shared" si="18"/>
        <v>0</v>
      </c>
      <c r="AI18" s="35">
        <f t="shared" si="18"/>
        <v>0</v>
      </c>
      <c r="AJ18" s="35">
        <f t="shared" si="18"/>
        <v>0</v>
      </c>
      <c r="AK18" s="35">
        <f t="shared" si="18"/>
        <v>0</v>
      </c>
      <c r="AL18" s="35">
        <f t="shared" si="18"/>
        <v>0</v>
      </c>
      <c r="AN18" s="39">
        <f t="shared" si="13"/>
        <v>0</v>
      </c>
      <c r="AO18" s="6"/>
    </row>
    <row r="19" ht="15" spans="1:41">
      <c r="A19" s="45" t="s">
        <v>10496</v>
      </c>
      <c r="B19" s="33">
        <f t="shared" si="0"/>
        <v>0</v>
      </c>
      <c r="C19" s="41" t="s">
        <v>10497</v>
      </c>
      <c r="D19" s="96">
        <f t="shared" si="1"/>
        <v>0</v>
      </c>
      <c r="E19" s="35">
        <f t="shared" si="2"/>
        <v>0</v>
      </c>
      <c r="F19" s="46">
        <f t="shared" si="3"/>
        <v>0</v>
      </c>
      <c r="G19" s="37">
        <f t="shared" si="14"/>
        <v>0</v>
      </c>
      <c r="H19" s="42">
        <v>0</v>
      </c>
      <c r="I19" s="35">
        <f t="shared" si="4"/>
        <v>0</v>
      </c>
      <c r="J19" s="35">
        <f t="shared" si="4"/>
        <v>0</v>
      </c>
      <c r="K19" s="42">
        <v>0</v>
      </c>
      <c r="L19" s="35">
        <f t="shared" si="5"/>
        <v>0</v>
      </c>
      <c r="M19" s="96">
        <f t="shared" si="6"/>
        <v>0</v>
      </c>
      <c r="N19" s="35">
        <f t="shared" si="15"/>
        <v>0</v>
      </c>
      <c r="O19" s="46">
        <f t="shared" si="7"/>
        <v>0</v>
      </c>
      <c r="P19" s="42">
        <v>0</v>
      </c>
      <c r="Q19" s="44">
        <f t="shared" si="8"/>
        <v>0</v>
      </c>
      <c r="R19" s="35">
        <f t="shared" si="9"/>
        <v>0</v>
      </c>
      <c r="S19" s="35">
        <f t="shared" si="16"/>
        <v>0</v>
      </c>
      <c r="T19" s="42">
        <v>0</v>
      </c>
      <c r="U19" s="35">
        <f t="shared" si="10"/>
        <v>0</v>
      </c>
      <c r="W19" s="35">
        <f t="shared" si="17"/>
        <v>0</v>
      </c>
      <c r="X19" s="35">
        <f t="shared" si="17"/>
        <v>0</v>
      </c>
      <c r="Y19" s="35">
        <f t="shared" si="17"/>
        <v>0</v>
      </c>
      <c r="Z19" s="35">
        <f t="shared" si="17"/>
        <v>0</v>
      </c>
      <c r="AA19" s="35">
        <f t="shared" si="17"/>
        <v>0</v>
      </c>
      <c r="AB19" s="35">
        <f t="shared" si="17"/>
        <v>0</v>
      </c>
      <c r="AC19" s="35">
        <f t="shared" si="17"/>
        <v>0</v>
      </c>
      <c r="AD19" s="35">
        <f t="shared" si="17"/>
        <v>0</v>
      </c>
      <c r="AE19" s="35">
        <f t="shared" si="17"/>
        <v>0</v>
      </c>
      <c r="AG19" s="35">
        <f t="shared" si="18"/>
        <v>0</v>
      </c>
      <c r="AH19" s="35">
        <f t="shared" si="18"/>
        <v>0</v>
      </c>
      <c r="AI19" s="35">
        <f t="shared" si="18"/>
        <v>0</v>
      </c>
      <c r="AJ19" s="35">
        <f t="shared" si="18"/>
        <v>0</v>
      </c>
      <c r="AK19" s="35">
        <f t="shared" si="18"/>
        <v>0</v>
      </c>
      <c r="AL19" s="35">
        <f t="shared" si="18"/>
        <v>0</v>
      </c>
      <c r="AN19" s="39">
        <f t="shared" si="13"/>
        <v>0</v>
      </c>
      <c r="AO19" s="6"/>
    </row>
    <row r="20" ht="15" spans="1:41">
      <c r="A20" s="45" t="s">
        <v>10498</v>
      </c>
      <c r="B20" s="33">
        <f t="shared" si="0"/>
        <v>0</v>
      </c>
      <c r="C20" s="41" t="s">
        <v>10499</v>
      </c>
      <c r="D20" s="96">
        <f t="shared" si="1"/>
        <v>0</v>
      </c>
      <c r="E20" s="35">
        <f t="shared" si="2"/>
        <v>0</v>
      </c>
      <c r="F20" s="46">
        <f t="shared" si="3"/>
        <v>0</v>
      </c>
      <c r="G20" s="37">
        <f t="shared" si="14"/>
        <v>0</v>
      </c>
      <c r="H20" s="42">
        <v>0</v>
      </c>
      <c r="I20" s="35">
        <f t="shared" si="4"/>
        <v>0</v>
      </c>
      <c r="J20" s="35">
        <f t="shared" si="4"/>
        <v>0</v>
      </c>
      <c r="K20" s="42">
        <v>0</v>
      </c>
      <c r="L20" s="35">
        <f t="shared" si="5"/>
        <v>0</v>
      </c>
      <c r="M20" s="96">
        <f t="shared" si="6"/>
        <v>0</v>
      </c>
      <c r="N20" s="35">
        <f t="shared" si="15"/>
        <v>0</v>
      </c>
      <c r="O20" s="46">
        <f t="shared" si="7"/>
        <v>0</v>
      </c>
      <c r="P20" s="42">
        <v>0</v>
      </c>
      <c r="Q20" s="44">
        <f t="shared" si="8"/>
        <v>0</v>
      </c>
      <c r="R20" s="35">
        <f t="shared" si="9"/>
        <v>0</v>
      </c>
      <c r="S20" s="35">
        <f t="shared" si="16"/>
        <v>0</v>
      </c>
      <c r="T20" s="42">
        <v>0</v>
      </c>
      <c r="U20" s="35">
        <f t="shared" si="10"/>
        <v>0</v>
      </c>
      <c r="W20" s="35">
        <f t="shared" si="17"/>
        <v>0</v>
      </c>
      <c r="X20" s="35">
        <f t="shared" si="17"/>
        <v>0</v>
      </c>
      <c r="Y20" s="35">
        <f t="shared" si="17"/>
        <v>0</v>
      </c>
      <c r="Z20" s="35">
        <f t="shared" si="17"/>
        <v>0</v>
      </c>
      <c r="AA20" s="35">
        <f t="shared" si="17"/>
        <v>0</v>
      </c>
      <c r="AB20" s="35">
        <f t="shared" si="17"/>
        <v>0</v>
      </c>
      <c r="AC20" s="35">
        <f t="shared" si="17"/>
        <v>0</v>
      </c>
      <c r="AD20" s="35">
        <f t="shared" si="17"/>
        <v>0</v>
      </c>
      <c r="AE20" s="35">
        <f t="shared" si="17"/>
        <v>0</v>
      </c>
      <c r="AG20" s="35">
        <f t="shared" si="18"/>
        <v>0</v>
      </c>
      <c r="AH20" s="35">
        <f t="shared" si="18"/>
        <v>0</v>
      </c>
      <c r="AI20" s="35">
        <f t="shared" si="18"/>
        <v>0</v>
      </c>
      <c r="AJ20" s="35">
        <f t="shared" si="18"/>
        <v>0</v>
      </c>
      <c r="AK20" s="35">
        <f t="shared" si="18"/>
        <v>0</v>
      </c>
      <c r="AL20" s="35">
        <f t="shared" si="18"/>
        <v>0</v>
      </c>
      <c r="AN20" s="39">
        <f t="shared" si="13"/>
        <v>0</v>
      </c>
      <c r="AO20" s="18"/>
    </row>
    <row r="21" ht="15" spans="1:41">
      <c r="A21" s="45" t="s">
        <v>10500</v>
      </c>
      <c r="B21" s="33">
        <f t="shared" si="0"/>
        <v>0</v>
      </c>
      <c r="C21" s="41" t="s">
        <v>10501</v>
      </c>
      <c r="D21" s="96">
        <f t="shared" si="1"/>
        <v>0</v>
      </c>
      <c r="E21" s="35">
        <f t="shared" si="2"/>
        <v>0</v>
      </c>
      <c r="F21" s="46">
        <f t="shared" si="3"/>
        <v>0</v>
      </c>
      <c r="G21" s="37">
        <f t="shared" si="14"/>
        <v>0</v>
      </c>
      <c r="H21" s="42">
        <v>0</v>
      </c>
      <c r="I21" s="35">
        <f t="shared" si="4"/>
        <v>0</v>
      </c>
      <c r="J21" s="35">
        <f t="shared" si="4"/>
        <v>0</v>
      </c>
      <c r="K21" s="42">
        <v>0</v>
      </c>
      <c r="L21" s="35">
        <f t="shared" si="5"/>
        <v>0</v>
      </c>
      <c r="M21" s="96">
        <f t="shared" si="6"/>
        <v>0</v>
      </c>
      <c r="N21" s="35">
        <f t="shared" si="15"/>
        <v>0</v>
      </c>
      <c r="O21" s="46">
        <f t="shared" si="7"/>
        <v>0</v>
      </c>
      <c r="P21" s="42">
        <v>0</v>
      </c>
      <c r="Q21" s="44">
        <f t="shared" si="8"/>
        <v>0</v>
      </c>
      <c r="R21" s="35">
        <f t="shared" si="9"/>
        <v>0</v>
      </c>
      <c r="S21" s="35">
        <f t="shared" si="16"/>
        <v>0</v>
      </c>
      <c r="T21" s="42">
        <v>0</v>
      </c>
      <c r="U21" s="35">
        <f t="shared" si="10"/>
        <v>0</v>
      </c>
      <c r="W21" s="35">
        <f t="shared" si="17"/>
        <v>0</v>
      </c>
      <c r="X21" s="35">
        <f t="shared" si="17"/>
        <v>0</v>
      </c>
      <c r="Y21" s="35">
        <f t="shared" si="17"/>
        <v>0</v>
      </c>
      <c r="Z21" s="35">
        <f t="shared" si="17"/>
        <v>0</v>
      </c>
      <c r="AA21" s="35">
        <f t="shared" si="17"/>
        <v>0</v>
      </c>
      <c r="AB21" s="35">
        <f t="shared" si="17"/>
        <v>0</v>
      </c>
      <c r="AC21" s="35">
        <f t="shared" si="17"/>
        <v>0</v>
      </c>
      <c r="AD21" s="35">
        <f t="shared" si="17"/>
        <v>0</v>
      </c>
      <c r="AE21" s="35">
        <f t="shared" si="17"/>
        <v>0</v>
      </c>
      <c r="AG21" s="35">
        <f t="shared" si="18"/>
        <v>0</v>
      </c>
      <c r="AH21" s="35">
        <f t="shared" si="18"/>
        <v>0</v>
      </c>
      <c r="AI21" s="35">
        <f t="shared" si="18"/>
        <v>0</v>
      </c>
      <c r="AJ21" s="35">
        <f t="shared" si="18"/>
        <v>0</v>
      </c>
      <c r="AK21" s="35">
        <f t="shared" si="18"/>
        <v>0</v>
      </c>
      <c r="AL21" s="35">
        <f t="shared" si="18"/>
        <v>0</v>
      </c>
      <c r="AN21" s="39">
        <f t="shared" si="13"/>
        <v>0</v>
      </c>
      <c r="AO21" s="18"/>
    </row>
    <row r="22" ht="15" spans="1:41">
      <c r="A22" s="45" t="s">
        <v>10502</v>
      </c>
      <c r="B22" s="33">
        <f t="shared" si="0"/>
        <v>0</v>
      </c>
      <c r="C22" s="41" t="s">
        <v>10503</v>
      </c>
      <c r="D22" s="96">
        <f t="shared" si="1"/>
        <v>0</v>
      </c>
      <c r="E22" s="35">
        <f t="shared" si="2"/>
        <v>0</v>
      </c>
      <c r="F22" s="46">
        <f t="shared" si="3"/>
        <v>0</v>
      </c>
      <c r="G22" s="37">
        <f t="shared" si="14"/>
        <v>0</v>
      </c>
      <c r="H22" s="42">
        <v>0</v>
      </c>
      <c r="I22" s="35">
        <f t="shared" si="4"/>
        <v>0</v>
      </c>
      <c r="J22" s="35">
        <f t="shared" si="4"/>
        <v>0</v>
      </c>
      <c r="K22" s="42">
        <v>0</v>
      </c>
      <c r="L22" s="35">
        <f t="shared" si="5"/>
        <v>0</v>
      </c>
      <c r="M22" s="96">
        <f t="shared" si="6"/>
        <v>0</v>
      </c>
      <c r="N22" s="35">
        <f t="shared" si="15"/>
        <v>0</v>
      </c>
      <c r="O22" s="46">
        <f t="shared" si="7"/>
        <v>0</v>
      </c>
      <c r="P22" s="42">
        <v>0</v>
      </c>
      <c r="Q22" s="44">
        <f t="shared" si="8"/>
        <v>0</v>
      </c>
      <c r="R22" s="35">
        <f t="shared" si="9"/>
        <v>0</v>
      </c>
      <c r="S22" s="35">
        <f t="shared" si="16"/>
        <v>0</v>
      </c>
      <c r="T22" s="42">
        <v>0</v>
      </c>
      <c r="U22" s="35">
        <f t="shared" si="10"/>
        <v>0</v>
      </c>
      <c r="W22" s="35">
        <f t="shared" si="17"/>
        <v>0</v>
      </c>
      <c r="X22" s="35">
        <f t="shared" si="17"/>
        <v>0</v>
      </c>
      <c r="Y22" s="35">
        <f t="shared" si="17"/>
        <v>0</v>
      </c>
      <c r="Z22" s="35">
        <f t="shared" si="17"/>
        <v>0</v>
      </c>
      <c r="AA22" s="35">
        <f t="shared" si="17"/>
        <v>0</v>
      </c>
      <c r="AB22" s="35">
        <f t="shared" si="17"/>
        <v>0</v>
      </c>
      <c r="AC22" s="35">
        <f t="shared" si="17"/>
        <v>0</v>
      </c>
      <c r="AD22" s="35">
        <f t="shared" si="17"/>
        <v>0</v>
      </c>
      <c r="AE22" s="35">
        <f t="shared" si="17"/>
        <v>0</v>
      </c>
      <c r="AG22" s="35">
        <f t="shared" si="18"/>
        <v>0</v>
      </c>
      <c r="AH22" s="35">
        <f t="shared" si="18"/>
        <v>0</v>
      </c>
      <c r="AI22" s="35">
        <f t="shared" si="18"/>
        <v>0</v>
      </c>
      <c r="AJ22" s="35">
        <f t="shared" si="18"/>
        <v>0</v>
      </c>
      <c r="AK22" s="35">
        <f t="shared" si="18"/>
        <v>0</v>
      </c>
      <c r="AL22" s="35">
        <f t="shared" si="18"/>
        <v>0</v>
      </c>
      <c r="AN22" s="39">
        <f t="shared" si="13"/>
        <v>0</v>
      </c>
      <c r="AO22" s="6"/>
    </row>
    <row r="23" ht="15" spans="1:41">
      <c r="A23" s="45" t="s">
        <v>10504</v>
      </c>
      <c r="B23" s="33">
        <f t="shared" si="0"/>
        <v>0</v>
      </c>
      <c r="C23" s="41" t="s">
        <v>10505</v>
      </c>
      <c r="D23" s="96">
        <f t="shared" si="1"/>
        <v>0</v>
      </c>
      <c r="E23" s="35">
        <f t="shared" si="2"/>
        <v>0</v>
      </c>
      <c r="F23" s="46">
        <f t="shared" si="3"/>
        <v>0</v>
      </c>
      <c r="G23" s="37">
        <f t="shared" si="14"/>
        <v>0</v>
      </c>
      <c r="H23" s="42">
        <v>0</v>
      </c>
      <c r="I23" s="35">
        <f t="shared" si="4"/>
        <v>0</v>
      </c>
      <c r="J23" s="35">
        <f t="shared" si="4"/>
        <v>0</v>
      </c>
      <c r="K23" s="42">
        <v>0</v>
      </c>
      <c r="L23" s="35">
        <f t="shared" si="5"/>
        <v>0</v>
      </c>
      <c r="M23" s="96">
        <f t="shared" si="6"/>
        <v>0</v>
      </c>
      <c r="N23" s="35">
        <f t="shared" si="15"/>
        <v>0</v>
      </c>
      <c r="O23" s="46">
        <f t="shared" si="7"/>
        <v>0</v>
      </c>
      <c r="P23" s="42">
        <v>0</v>
      </c>
      <c r="Q23" s="44">
        <f t="shared" si="8"/>
        <v>0</v>
      </c>
      <c r="R23" s="35">
        <f t="shared" si="9"/>
        <v>0</v>
      </c>
      <c r="S23" s="35">
        <f t="shared" si="16"/>
        <v>0</v>
      </c>
      <c r="T23" s="42">
        <v>0</v>
      </c>
      <c r="U23" s="35">
        <f t="shared" si="10"/>
        <v>0</v>
      </c>
      <c r="W23" s="35">
        <f t="shared" si="17"/>
        <v>0</v>
      </c>
      <c r="X23" s="35">
        <f t="shared" si="17"/>
        <v>0</v>
      </c>
      <c r="Y23" s="35">
        <f t="shared" si="17"/>
        <v>0</v>
      </c>
      <c r="Z23" s="35">
        <f t="shared" si="17"/>
        <v>0</v>
      </c>
      <c r="AA23" s="35">
        <f t="shared" si="17"/>
        <v>0</v>
      </c>
      <c r="AB23" s="35">
        <f t="shared" si="17"/>
        <v>0</v>
      </c>
      <c r="AC23" s="35">
        <f t="shared" si="17"/>
        <v>0</v>
      </c>
      <c r="AD23" s="35">
        <f t="shared" si="17"/>
        <v>0</v>
      </c>
      <c r="AE23" s="35">
        <f t="shared" si="17"/>
        <v>0</v>
      </c>
      <c r="AG23" s="35">
        <f t="shared" si="18"/>
        <v>0</v>
      </c>
      <c r="AH23" s="35">
        <f t="shared" si="18"/>
        <v>0</v>
      </c>
      <c r="AI23" s="35">
        <f t="shared" si="18"/>
        <v>0</v>
      </c>
      <c r="AJ23" s="35">
        <f t="shared" si="18"/>
        <v>0</v>
      </c>
      <c r="AK23" s="35">
        <f t="shared" si="18"/>
        <v>0</v>
      </c>
      <c r="AL23" s="35">
        <f t="shared" si="18"/>
        <v>0</v>
      </c>
      <c r="AN23" s="39">
        <f t="shared" si="13"/>
        <v>0</v>
      </c>
      <c r="AO23" s="6"/>
    </row>
    <row r="24" ht="15" spans="1:41">
      <c r="A24" s="45" t="s">
        <v>10506</v>
      </c>
      <c r="B24" s="33">
        <f t="shared" si="0"/>
        <v>0</v>
      </c>
      <c r="C24" s="41" t="s">
        <v>10507</v>
      </c>
      <c r="D24" s="96">
        <f t="shared" si="1"/>
        <v>0</v>
      </c>
      <c r="E24" s="35">
        <f t="shared" si="2"/>
        <v>0</v>
      </c>
      <c r="F24" s="46">
        <f t="shared" si="3"/>
        <v>0</v>
      </c>
      <c r="G24" s="37">
        <f t="shared" si="14"/>
        <v>0</v>
      </c>
      <c r="H24" s="42">
        <v>0</v>
      </c>
      <c r="I24" s="35">
        <f t="shared" si="4"/>
        <v>0</v>
      </c>
      <c r="J24" s="35">
        <f t="shared" si="4"/>
        <v>0</v>
      </c>
      <c r="K24" s="42">
        <v>0</v>
      </c>
      <c r="L24" s="35">
        <f t="shared" si="5"/>
        <v>0</v>
      </c>
      <c r="M24" s="96">
        <f t="shared" si="6"/>
        <v>0</v>
      </c>
      <c r="N24" s="35">
        <f t="shared" si="15"/>
        <v>0</v>
      </c>
      <c r="O24" s="46">
        <f t="shared" si="7"/>
        <v>0</v>
      </c>
      <c r="P24" s="42">
        <v>0</v>
      </c>
      <c r="Q24" s="44">
        <f t="shared" si="8"/>
        <v>0</v>
      </c>
      <c r="R24" s="35">
        <f t="shared" si="9"/>
        <v>0</v>
      </c>
      <c r="S24" s="35">
        <f t="shared" si="16"/>
        <v>0</v>
      </c>
      <c r="T24" s="42">
        <v>0</v>
      </c>
      <c r="U24" s="35">
        <f t="shared" si="10"/>
        <v>0</v>
      </c>
      <c r="W24" s="35">
        <f t="shared" si="17"/>
        <v>0</v>
      </c>
      <c r="X24" s="35">
        <f t="shared" si="17"/>
        <v>0</v>
      </c>
      <c r="Y24" s="35">
        <f t="shared" si="17"/>
        <v>0</v>
      </c>
      <c r="Z24" s="35">
        <f t="shared" si="17"/>
        <v>0</v>
      </c>
      <c r="AA24" s="35">
        <f t="shared" si="17"/>
        <v>0</v>
      </c>
      <c r="AB24" s="35">
        <f t="shared" si="17"/>
        <v>0</v>
      </c>
      <c r="AC24" s="35">
        <f t="shared" si="17"/>
        <v>0</v>
      </c>
      <c r="AD24" s="35">
        <f t="shared" si="17"/>
        <v>0</v>
      </c>
      <c r="AE24" s="35">
        <f t="shared" si="17"/>
        <v>0</v>
      </c>
      <c r="AG24" s="35">
        <f t="shared" si="18"/>
        <v>0</v>
      </c>
      <c r="AH24" s="35">
        <f t="shared" si="18"/>
        <v>0</v>
      </c>
      <c r="AI24" s="35">
        <f t="shared" si="18"/>
        <v>0</v>
      </c>
      <c r="AJ24" s="35">
        <f t="shared" si="18"/>
        <v>0</v>
      </c>
      <c r="AK24" s="35">
        <f t="shared" si="18"/>
        <v>0</v>
      </c>
      <c r="AL24" s="35">
        <f t="shared" si="18"/>
        <v>0</v>
      </c>
      <c r="AN24" s="39">
        <f t="shared" si="13"/>
        <v>0</v>
      </c>
      <c r="AO24" s="18"/>
    </row>
    <row r="25" ht="15" spans="1:41">
      <c r="A25" s="45" t="s">
        <v>10508</v>
      </c>
      <c r="B25" s="33">
        <f t="shared" si="0"/>
        <v>0</v>
      </c>
      <c r="C25" s="41" t="s">
        <v>10509</v>
      </c>
      <c r="D25" s="96">
        <f t="shared" si="1"/>
        <v>0</v>
      </c>
      <c r="E25" s="35">
        <f t="shared" si="2"/>
        <v>0</v>
      </c>
      <c r="F25" s="46">
        <f t="shared" si="3"/>
        <v>0</v>
      </c>
      <c r="G25" s="37">
        <f t="shared" si="14"/>
        <v>0</v>
      </c>
      <c r="H25" s="42">
        <v>0</v>
      </c>
      <c r="I25" s="35">
        <f t="shared" si="4"/>
        <v>0</v>
      </c>
      <c r="J25" s="35">
        <f t="shared" si="4"/>
        <v>0</v>
      </c>
      <c r="K25" s="42">
        <v>0</v>
      </c>
      <c r="L25" s="35">
        <f t="shared" si="5"/>
        <v>0</v>
      </c>
      <c r="M25" s="96">
        <f t="shared" si="6"/>
        <v>0</v>
      </c>
      <c r="N25" s="35">
        <f t="shared" si="15"/>
        <v>0</v>
      </c>
      <c r="O25" s="46">
        <f t="shared" si="7"/>
        <v>0</v>
      </c>
      <c r="P25" s="42">
        <v>0</v>
      </c>
      <c r="Q25" s="44">
        <f t="shared" si="8"/>
        <v>0</v>
      </c>
      <c r="R25" s="35">
        <f t="shared" si="9"/>
        <v>0</v>
      </c>
      <c r="S25" s="35">
        <f t="shared" si="16"/>
        <v>0</v>
      </c>
      <c r="T25" s="42">
        <v>0</v>
      </c>
      <c r="U25" s="35">
        <f t="shared" si="10"/>
        <v>0</v>
      </c>
      <c r="W25" s="35">
        <f t="shared" si="17"/>
        <v>0</v>
      </c>
      <c r="X25" s="35">
        <f t="shared" si="17"/>
        <v>0</v>
      </c>
      <c r="Y25" s="35">
        <f t="shared" si="17"/>
        <v>0</v>
      </c>
      <c r="Z25" s="35">
        <f t="shared" si="17"/>
        <v>0</v>
      </c>
      <c r="AA25" s="35">
        <f t="shared" si="17"/>
        <v>0</v>
      </c>
      <c r="AB25" s="35">
        <f t="shared" si="17"/>
        <v>0</v>
      </c>
      <c r="AC25" s="35">
        <f t="shared" si="17"/>
        <v>0</v>
      </c>
      <c r="AD25" s="35">
        <f t="shared" si="17"/>
        <v>0</v>
      </c>
      <c r="AE25" s="35">
        <f t="shared" si="17"/>
        <v>0</v>
      </c>
      <c r="AG25" s="35">
        <f t="shared" si="18"/>
        <v>0</v>
      </c>
      <c r="AH25" s="35">
        <f t="shared" si="18"/>
        <v>0</v>
      </c>
      <c r="AI25" s="35">
        <f t="shared" si="18"/>
        <v>0</v>
      </c>
      <c r="AJ25" s="35">
        <f t="shared" si="18"/>
        <v>0</v>
      </c>
      <c r="AK25" s="35">
        <f t="shared" si="18"/>
        <v>0</v>
      </c>
      <c r="AL25" s="35">
        <f t="shared" si="18"/>
        <v>0</v>
      </c>
      <c r="AN25" s="39">
        <f t="shared" si="13"/>
        <v>0</v>
      </c>
      <c r="AO25" s="18"/>
    </row>
    <row r="26" ht="15" spans="1:41">
      <c r="A26" s="45" t="s">
        <v>10510</v>
      </c>
      <c r="B26" s="33">
        <f t="shared" si="0"/>
        <v>0</v>
      </c>
      <c r="C26" s="41" t="s">
        <v>10511</v>
      </c>
      <c r="D26" s="96">
        <f t="shared" si="1"/>
        <v>0</v>
      </c>
      <c r="E26" s="35">
        <f t="shared" si="2"/>
        <v>0</v>
      </c>
      <c r="F26" s="46">
        <f t="shared" si="3"/>
        <v>0</v>
      </c>
      <c r="G26" s="37">
        <f t="shared" si="14"/>
        <v>0</v>
      </c>
      <c r="H26" s="38">
        <v>0</v>
      </c>
      <c r="I26" s="35">
        <f t="shared" si="4"/>
        <v>0</v>
      </c>
      <c r="J26" s="35">
        <f t="shared" si="4"/>
        <v>0</v>
      </c>
      <c r="K26" s="38">
        <v>0</v>
      </c>
      <c r="L26" s="35">
        <f t="shared" si="5"/>
        <v>0</v>
      </c>
      <c r="M26" s="96">
        <f t="shared" si="6"/>
        <v>0</v>
      </c>
      <c r="N26" s="35">
        <f t="shared" si="15"/>
        <v>0</v>
      </c>
      <c r="O26" s="46">
        <f t="shared" si="7"/>
        <v>0</v>
      </c>
      <c r="P26" s="38">
        <v>0</v>
      </c>
      <c r="Q26" s="37">
        <f t="shared" si="8"/>
        <v>0</v>
      </c>
      <c r="R26" s="35">
        <f t="shared" si="9"/>
        <v>0</v>
      </c>
      <c r="S26" s="35">
        <f t="shared" si="16"/>
        <v>0</v>
      </c>
      <c r="T26" s="38">
        <v>0</v>
      </c>
      <c r="U26" s="35">
        <f t="shared" si="10"/>
        <v>0</v>
      </c>
      <c r="W26" s="35">
        <f t="shared" si="17"/>
        <v>0</v>
      </c>
      <c r="X26" s="35">
        <f t="shared" si="17"/>
        <v>0</v>
      </c>
      <c r="Y26" s="35">
        <f t="shared" si="17"/>
        <v>0</v>
      </c>
      <c r="Z26" s="35">
        <f t="shared" si="17"/>
        <v>0</v>
      </c>
      <c r="AA26" s="35">
        <f t="shared" si="17"/>
        <v>0</v>
      </c>
      <c r="AB26" s="35">
        <f t="shared" si="17"/>
        <v>0</v>
      </c>
      <c r="AC26" s="35">
        <f t="shared" si="17"/>
        <v>0</v>
      </c>
      <c r="AD26" s="35">
        <f t="shared" si="17"/>
        <v>0</v>
      </c>
      <c r="AE26" s="35">
        <f t="shared" si="17"/>
        <v>0</v>
      </c>
      <c r="AG26" s="35">
        <f t="shared" si="18"/>
        <v>0</v>
      </c>
      <c r="AH26" s="35">
        <f t="shared" si="18"/>
        <v>0</v>
      </c>
      <c r="AI26" s="35">
        <f t="shared" si="18"/>
        <v>0</v>
      </c>
      <c r="AJ26" s="35">
        <f t="shared" si="18"/>
        <v>0</v>
      </c>
      <c r="AK26" s="35">
        <f t="shared" si="18"/>
        <v>0</v>
      </c>
      <c r="AL26" s="35">
        <f t="shared" si="18"/>
        <v>0</v>
      </c>
      <c r="AN26" s="39">
        <f t="shared" si="13"/>
        <v>0</v>
      </c>
      <c r="AO26" s="6"/>
    </row>
    <row r="27" ht="15" spans="1:41">
      <c r="A27" s="45" t="s">
        <v>10512</v>
      </c>
      <c r="B27" s="33">
        <f t="shared" si="0"/>
        <v>0</v>
      </c>
      <c r="C27" s="41" t="s">
        <v>10513</v>
      </c>
      <c r="D27" s="96">
        <f t="shared" si="1"/>
        <v>0</v>
      </c>
      <c r="E27" s="35">
        <f t="shared" si="2"/>
        <v>0</v>
      </c>
      <c r="F27" s="46">
        <f t="shared" si="3"/>
        <v>0</v>
      </c>
      <c r="G27" s="37">
        <f t="shared" si="14"/>
        <v>0</v>
      </c>
      <c r="H27" s="42">
        <v>0</v>
      </c>
      <c r="I27" s="35">
        <f t="shared" si="4"/>
        <v>0</v>
      </c>
      <c r="J27" s="35">
        <f t="shared" si="4"/>
        <v>0</v>
      </c>
      <c r="K27" s="42">
        <v>0</v>
      </c>
      <c r="L27" s="35">
        <f t="shared" si="5"/>
        <v>0</v>
      </c>
      <c r="M27" s="96">
        <f t="shared" si="6"/>
        <v>0</v>
      </c>
      <c r="N27" s="35">
        <f t="shared" si="15"/>
        <v>0</v>
      </c>
      <c r="O27" s="46">
        <f t="shared" si="7"/>
        <v>0</v>
      </c>
      <c r="P27" s="42">
        <v>0</v>
      </c>
      <c r="Q27" s="44">
        <f t="shared" si="8"/>
        <v>0</v>
      </c>
      <c r="R27" s="35">
        <f t="shared" si="9"/>
        <v>0</v>
      </c>
      <c r="S27" s="35">
        <f t="shared" si="16"/>
        <v>0</v>
      </c>
      <c r="T27" s="42">
        <v>0</v>
      </c>
      <c r="U27" s="35">
        <f t="shared" si="10"/>
        <v>0</v>
      </c>
      <c r="W27" s="35">
        <f t="shared" si="17"/>
        <v>0</v>
      </c>
      <c r="X27" s="35">
        <f t="shared" si="17"/>
        <v>0</v>
      </c>
      <c r="Y27" s="35">
        <f t="shared" si="17"/>
        <v>0</v>
      </c>
      <c r="Z27" s="35">
        <f t="shared" si="17"/>
        <v>0</v>
      </c>
      <c r="AA27" s="35">
        <f t="shared" si="17"/>
        <v>0</v>
      </c>
      <c r="AB27" s="35">
        <f t="shared" si="17"/>
        <v>0</v>
      </c>
      <c r="AC27" s="35">
        <f t="shared" si="17"/>
        <v>0</v>
      </c>
      <c r="AD27" s="35">
        <f t="shared" si="17"/>
        <v>0</v>
      </c>
      <c r="AE27" s="35">
        <f t="shared" si="17"/>
        <v>0</v>
      </c>
      <c r="AG27" s="35">
        <f t="shared" si="18"/>
        <v>0</v>
      </c>
      <c r="AH27" s="35">
        <f t="shared" si="18"/>
        <v>0</v>
      </c>
      <c r="AI27" s="35">
        <f t="shared" si="18"/>
        <v>0</v>
      </c>
      <c r="AJ27" s="35">
        <f t="shared" si="18"/>
        <v>0</v>
      </c>
      <c r="AK27" s="35">
        <f t="shared" si="18"/>
        <v>0</v>
      </c>
      <c r="AL27" s="35">
        <f t="shared" si="18"/>
        <v>0</v>
      </c>
      <c r="AN27" s="39">
        <f t="shared" si="13"/>
        <v>0</v>
      </c>
      <c r="AO27" s="6"/>
    </row>
    <row r="28" ht="15" spans="1:41">
      <c r="A28" s="45" t="s">
        <v>10514</v>
      </c>
      <c r="B28" s="33">
        <f t="shared" si="0"/>
        <v>0</v>
      </c>
      <c r="C28" s="41" t="s">
        <v>10515</v>
      </c>
      <c r="D28" s="96">
        <f t="shared" si="1"/>
        <v>0</v>
      </c>
      <c r="E28" s="35">
        <f t="shared" si="2"/>
        <v>0</v>
      </c>
      <c r="F28" s="46">
        <f t="shared" si="3"/>
        <v>0</v>
      </c>
      <c r="G28" s="37">
        <f t="shared" si="14"/>
        <v>0</v>
      </c>
      <c r="H28" s="42">
        <v>0</v>
      </c>
      <c r="I28" s="35">
        <f t="shared" ref="I28:J47" si="19">SUMPRODUCT(I$374:I$599*(LEFT($A$374:$A$599,LEN($A28))=$A28))</f>
        <v>0</v>
      </c>
      <c r="J28" s="35">
        <f t="shared" si="19"/>
        <v>0</v>
      </c>
      <c r="K28" s="42">
        <v>0</v>
      </c>
      <c r="L28" s="35">
        <f t="shared" si="5"/>
        <v>0</v>
      </c>
      <c r="M28" s="96">
        <f t="shared" si="6"/>
        <v>0</v>
      </c>
      <c r="N28" s="35">
        <f t="shared" si="15"/>
        <v>0</v>
      </c>
      <c r="O28" s="46">
        <f t="shared" si="7"/>
        <v>0</v>
      </c>
      <c r="P28" s="42">
        <v>0</v>
      </c>
      <c r="Q28" s="44">
        <f t="shared" si="8"/>
        <v>0</v>
      </c>
      <c r="R28" s="35">
        <f t="shared" si="9"/>
        <v>0</v>
      </c>
      <c r="S28" s="35">
        <f t="shared" si="16"/>
        <v>0</v>
      </c>
      <c r="T28" s="42">
        <v>0</v>
      </c>
      <c r="U28" s="35">
        <f t="shared" si="10"/>
        <v>0</v>
      </c>
      <c r="W28" s="35">
        <f t="shared" ref="W28:AE37" si="20">SUMPRODUCT(W$374:W$599*(LEFT($A$374:$A$599,LEN($A28))=$A28))</f>
        <v>0</v>
      </c>
      <c r="X28" s="35">
        <f t="shared" si="20"/>
        <v>0</v>
      </c>
      <c r="Y28" s="35">
        <f t="shared" si="20"/>
        <v>0</v>
      </c>
      <c r="Z28" s="35">
        <f t="shared" si="20"/>
        <v>0</v>
      </c>
      <c r="AA28" s="35">
        <f t="shared" si="20"/>
        <v>0</v>
      </c>
      <c r="AB28" s="35">
        <f t="shared" si="20"/>
        <v>0</v>
      </c>
      <c r="AC28" s="35">
        <f t="shared" si="20"/>
        <v>0</v>
      </c>
      <c r="AD28" s="35">
        <f t="shared" si="20"/>
        <v>0</v>
      </c>
      <c r="AE28" s="35">
        <f t="shared" si="20"/>
        <v>0</v>
      </c>
      <c r="AG28" s="35">
        <f t="shared" ref="AG28:AL37" si="21">SUMPRODUCT(AG$374:AG$599*(LEFT($A$374:$A$599,LEN($A28))=$A28))</f>
        <v>0</v>
      </c>
      <c r="AH28" s="35">
        <f t="shared" si="21"/>
        <v>0</v>
      </c>
      <c r="AI28" s="35">
        <f t="shared" si="21"/>
        <v>0</v>
      </c>
      <c r="AJ28" s="35">
        <f t="shared" si="21"/>
        <v>0</v>
      </c>
      <c r="AK28" s="35">
        <f t="shared" si="21"/>
        <v>0</v>
      </c>
      <c r="AL28" s="35">
        <f t="shared" si="21"/>
        <v>0</v>
      </c>
      <c r="AN28" s="39">
        <f t="shared" si="13"/>
        <v>0</v>
      </c>
      <c r="AO28" s="18"/>
    </row>
    <row r="29" ht="15" spans="1:41">
      <c r="A29" s="45" t="s">
        <v>10516</v>
      </c>
      <c r="B29" s="33">
        <f t="shared" si="0"/>
        <v>0</v>
      </c>
      <c r="C29" s="41" t="s">
        <v>10517</v>
      </c>
      <c r="D29" s="96">
        <f t="shared" si="1"/>
        <v>0</v>
      </c>
      <c r="E29" s="35">
        <f t="shared" si="2"/>
        <v>0</v>
      </c>
      <c r="F29" s="46">
        <f t="shared" si="3"/>
        <v>0</v>
      </c>
      <c r="G29" s="37">
        <f t="shared" si="14"/>
        <v>0</v>
      </c>
      <c r="H29" s="42">
        <v>0</v>
      </c>
      <c r="I29" s="35">
        <f t="shared" si="19"/>
        <v>0</v>
      </c>
      <c r="J29" s="35">
        <f t="shared" si="19"/>
        <v>0</v>
      </c>
      <c r="K29" s="42">
        <v>0</v>
      </c>
      <c r="L29" s="35">
        <f t="shared" si="5"/>
        <v>0</v>
      </c>
      <c r="M29" s="96">
        <f t="shared" si="6"/>
        <v>0</v>
      </c>
      <c r="N29" s="35">
        <f t="shared" si="15"/>
        <v>0</v>
      </c>
      <c r="O29" s="46">
        <f t="shared" si="7"/>
        <v>0</v>
      </c>
      <c r="P29" s="42">
        <v>0</v>
      </c>
      <c r="Q29" s="44">
        <f t="shared" si="8"/>
        <v>0</v>
      </c>
      <c r="R29" s="35">
        <f t="shared" si="9"/>
        <v>0</v>
      </c>
      <c r="S29" s="35">
        <f t="shared" si="16"/>
        <v>0</v>
      </c>
      <c r="T29" s="42">
        <v>0</v>
      </c>
      <c r="U29" s="35">
        <f t="shared" si="10"/>
        <v>0</v>
      </c>
      <c r="W29" s="35">
        <f t="shared" si="20"/>
        <v>0</v>
      </c>
      <c r="X29" s="35">
        <f t="shared" si="20"/>
        <v>0</v>
      </c>
      <c r="Y29" s="35">
        <f t="shared" si="20"/>
        <v>0</v>
      </c>
      <c r="Z29" s="35">
        <f t="shared" si="20"/>
        <v>0</v>
      </c>
      <c r="AA29" s="35">
        <f t="shared" si="20"/>
        <v>0</v>
      </c>
      <c r="AB29" s="35">
        <f t="shared" si="20"/>
        <v>0</v>
      </c>
      <c r="AC29" s="35">
        <f t="shared" si="20"/>
        <v>0</v>
      </c>
      <c r="AD29" s="35">
        <f t="shared" si="20"/>
        <v>0</v>
      </c>
      <c r="AE29" s="35">
        <f t="shared" si="20"/>
        <v>0</v>
      </c>
      <c r="AG29" s="35">
        <f t="shared" si="21"/>
        <v>0</v>
      </c>
      <c r="AH29" s="35">
        <f t="shared" si="21"/>
        <v>0</v>
      </c>
      <c r="AI29" s="35">
        <f t="shared" si="21"/>
        <v>0</v>
      </c>
      <c r="AJ29" s="35">
        <f t="shared" si="21"/>
        <v>0</v>
      </c>
      <c r="AK29" s="35">
        <f t="shared" si="21"/>
        <v>0</v>
      </c>
      <c r="AL29" s="35">
        <f t="shared" si="21"/>
        <v>0</v>
      </c>
      <c r="AN29" s="39">
        <f t="shared" si="13"/>
        <v>0</v>
      </c>
      <c r="AO29" s="18"/>
    </row>
    <row r="30" ht="15" spans="1:41">
      <c r="A30" s="45" t="s">
        <v>10518</v>
      </c>
      <c r="B30" s="33">
        <f t="shared" si="0"/>
        <v>0</v>
      </c>
      <c r="C30" s="41" t="s">
        <v>10519</v>
      </c>
      <c r="D30" s="96">
        <f t="shared" si="1"/>
        <v>0</v>
      </c>
      <c r="E30" s="35">
        <f t="shared" si="2"/>
        <v>0</v>
      </c>
      <c r="F30" s="46">
        <f t="shared" si="3"/>
        <v>0</v>
      </c>
      <c r="G30" s="37">
        <f t="shared" si="14"/>
        <v>0</v>
      </c>
      <c r="H30" s="42">
        <v>0</v>
      </c>
      <c r="I30" s="35">
        <f t="shared" si="19"/>
        <v>0</v>
      </c>
      <c r="J30" s="35">
        <f t="shared" si="19"/>
        <v>0</v>
      </c>
      <c r="K30" s="42">
        <v>0</v>
      </c>
      <c r="L30" s="35">
        <f t="shared" si="5"/>
        <v>0</v>
      </c>
      <c r="M30" s="96">
        <f t="shared" si="6"/>
        <v>0</v>
      </c>
      <c r="N30" s="35">
        <f t="shared" si="15"/>
        <v>0</v>
      </c>
      <c r="O30" s="46">
        <f t="shared" si="7"/>
        <v>0</v>
      </c>
      <c r="P30" s="42">
        <v>0</v>
      </c>
      <c r="Q30" s="44">
        <f t="shared" si="8"/>
        <v>0</v>
      </c>
      <c r="R30" s="35">
        <f t="shared" si="9"/>
        <v>0</v>
      </c>
      <c r="S30" s="35">
        <f t="shared" si="16"/>
        <v>0</v>
      </c>
      <c r="T30" s="42">
        <v>0</v>
      </c>
      <c r="U30" s="35">
        <f t="shared" si="10"/>
        <v>0</v>
      </c>
      <c r="W30" s="35">
        <f t="shared" si="20"/>
        <v>0</v>
      </c>
      <c r="X30" s="35">
        <f t="shared" si="20"/>
        <v>0</v>
      </c>
      <c r="Y30" s="35">
        <f t="shared" si="20"/>
        <v>0</v>
      </c>
      <c r="Z30" s="35">
        <f t="shared" si="20"/>
        <v>0</v>
      </c>
      <c r="AA30" s="35">
        <f t="shared" si="20"/>
        <v>0</v>
      </c>
      <c r="AB30" s="35">
        <f t="shared" si="20"/>
        <v>0</v>
      </c>
      <c r="AC30" s="35">
        <f t="shared" si="20"/>
        <v>0</v>
      </c>
      <c r="AD30" s="35">
        <f t="shared" si="20"/>
        <v>0</v>
      </c>
      <c r="AE30" s="35">
        <f t="shared" si="20"/>
        <v>0</v>
      </c>
      <c r="AG30" s="35">
        <f t="shared" si="21"/>
        <v>0</v>
      </c>
      <c r="AH30" s="35">
        <f t="shared" si="21"/>
        <v>0</v>
      </c>
      <c r="AI30" s="35">
        <f t="shared" si="21"/>
        <v>0</v>
      </c>
      <c r="AJ30" s="35">
        <f t="shared" si="21"/>
        <v>0</v>
      </c>
      <c r="AK30" s="35">
        <f t="shared" si="21"/>
        <v>0</v>
      </c>
      <c r="AL30" s="35">
        <f t="shared" si="21"/>
        <v>0</v>
      </c>
      <c r="AN30" s="39">
        <f t="shared" si="13"/>
        <v>0</v>
      </c>
      <c r="AO30" s="6"/>
    </row>
    <row r="31" ht="15" spans="1:41">
      <c r="A31" s="45" t="s">
        <v>10520</v>
      </c>
      <c r="B31" s="33">
        <f t="shared" si="0"/>
        <v>0</v>
      </c>
      <c r="C31" s="41" t="s">
        <v>10521</v>
      </c>
      <c r="D31" s="96">
        <f t="shared" si="1"/>
        <v>0</v>
      </c>
      <c r="E31" s="35">
        <f t="shared" si="2"/>
        <v>0</v>
      </c>
      <c r="F31" s="46">
        <f t="shared" si="3"/>
        <v>0</v>
      </c>
      <c r="G31" s="37">
        <f t="shared" si="14"/>
        <v>0</v>
      </c>
      <c r="H31" s="42">
        <v>0</v>
      </c>
      <c r="I31" s="35">
        <f t="shared" si="19"/>
        <v>0</v>
      </c>
      <c r="J31" s="35">
        <f t="shared" si="19"/>
        <v>0</v>
      </c>
      <c r="K31" s="42">
        <v>0</v>
      </c>
      <c r="L31" s="35">
        <f t="shared" si="5"/>
        <v>0</v>
      </c>
      <c r="M31" s="96">
        <f t="shared" si="6"/>
        <v>0</v>
      </c>
      <c r="N31" s="35">
        <f t="shared" si="15"/>
        <v>0</v>
      </c>
      <c r="O31" s="46">
        <f t="shared" si="7"/>
        <v>0</v>
      </c>
      <c r="P31" s="42">
        <v>0</v>
      </c>
      <c r="Q31" s="44">
        <f t="shared" si="8"/>
        <v>0</v>
      </c>
      <c r="R31" s="35">
        <f t="shared" si="9"/>
        <v>0</v>
      </c>
      <c r="S31" s="35">
        <f t="shared" si="16"/>
        <v>0</v>
      </c>
      <c r="T31" s="42">
        <v>0</v>
      </c>
      <c r="U31" s="35">
        <f t="shared" si="10"/>
        <v>0</v>
      </c>
      <c r="W31" s="35">
        <f t="shared" si="20"/>
        <v>0</v>
      </c>
      <c r="X31" s="35">
        <f t="shared" si="20"/>
        <v>0</v>
      </c>
      <c r="Y31" s="35">
        <f t="shared" si="20"/>
        <v>0</v>
      </c>
      <c r="Z31" s="35">
        <f t="shared" si="20"/>
        <v>0</v>
      </c>
      <c r="AA31" s="35">
        <f t="shared" si="20"/>
        <v>0</v>
      </c>
      <c r="AB31" s="35">
        <f t="shared" si="20"/>
        <v>0</v>
      </c>
      <c r="AC31" s="35">
        <f t="shared" si="20"/>
        <v>0</v>
      </c>
      <c r="AD31" s="35">
        <f t="shared" si="20"/>
        <v>0</v>
      </c>
      <c r="AE31" s="35">
        <f t="shared" si="20"/>
        <v>0</v>
      </c>
      <c r="AG31" s="35">
        <f t="shared" si="21"/>
        <v>0</v>
      </c>
      <c r="AH31" s="35">
        <f t="shared" si="21"/>
        <v>0</v>
      </c>
      <c r="AI31" s="35">
        <f t="shared" si="21"/>
        <v>0</v>
      </c>
      <c r="AJ31" s="35">
        <f t="shared" si="21"/>
        <v>0</v>
      </c>
      <c r="AK31" s="35">
        <f t="shared" si="21"/>
        <v>0</v>
      </c>
      <c r="AL31" s="35">
        <f t="shared" si="21"/>
        <v>0</v>
      </c>
      <c r="AN31" s="39">
        <f t="shared" si="13"/>
        <v>0</v>
      </c>
      <c r="AO31" s="6"/>
    </row>
    <row r="32" ht="15" spans="1:41">
      <c r="A32" s="45" t="s">
        <v>10522</v>
      </c>
      <c r="B32" s="33">
        <f t="shared" si="0"/>
        <v>0</v>
      </c>
      <c r="C32" s="41" t="s">
        <v>10523</v>
      </c>
      <c r="D32" s="96">
        <f t="shared" si="1"/>
        <v>0</v>
      </c>
      <c r="E32" s="35">
        <f t="shared" si="2"/>
        <v>0</v>
      </c>
      <c r="F32" s="46">
        <f t="shared" si="3"/>
        <v>0</v>
      </c>
      <c r="G32" s="37">
        <f t="shared" si="14"/>
        <v>0</v>
      </c>
      <c r="H32" s="42">
        <v>0</v>
      </c>
      <c r="I32" s="35">
        <f t="shared" si="19"/>
        <v>0</v>
      </c>
      <c r="J32" s="35">
        <f t="shared" si="19"/>
        <v>0</v>
      </c>
      <c r="K32" s="42">
        <v>0</v>
      </c>
      <c r="L32" s="35">
        <f t="shared" si="5"/>
        <v>0</v>
      </c>
      <c r="M32" s="96">
        <f t="shared" si="6"/>
        <v>0</v>
      </c>
      <c r="N32" s="35">
        <f t="shared" si="15"/>
        <v>0</v>
      </c>
      <c r="O32" s="46">
        <f t="shared" si="7"/>
        <v>0</v>
      </c>
      <c r="P32" s="42">
        <v>0</v>
      </c>
      <c r="Q32" s="44">
        <f t="shared" si="8"/>
        <v>0</v>
      </c>
      <c r="R32" s="35">
        <f t="shared" si="9"/>
        <v>0</v>
      </c>
      <c r="S32" s="35">
        <f t="shared" si="16"/>
        <v>0</v>
      </c>
      <c r="T32" s="42">
        <v>0</v>
      </c>
      <c r="U32" s="35">
        <f t="shared" si="10"/>
        <v>0</v>
      </c>
      <c r="W32" s="35">
        <f t="shared" si="20"/>
        <v>0</v>
      </c>
      <c r="X32" s="35">
        <f t="shared" si="20"/>
        <v>0</v>
      </c>
      <c r="Y32" s="35">
        <f t="shared" si="20"/>
        <v>0</v>
      </c>
      <c r="Z32" s="35">
        <f t="shared" si="20"/>
        <v>0</v>
      </c>
      <c r="AA32" s="35">
        <f t="shared" si="20"/>
        <v>0</v>
      </c>
      <c r="AB32" s="35">
        <f t="shared" si="20"/>
        <v>0</v>
      </c>
      <c r="AC32" s="35">
        <f t="shared" si="20"/>
        <v>0</v>
      </c>
      <c r="AD32" s="35">
        <f t="shared" si="20"/>
        <v>0</v>
      </c>
      <c r="AE32" s="35">
        <f t="shared" si="20"/>
        <v>0</v>
      </c>
      <c r="AG32" s="35">
        <f t="shared" si="21"/>
        <v>0</v>
      </c>
      <c r="AH32" s="35">
        <f t="shared" si="21"/>
        <v>0</v>
      </c>
      <c r="AI32" s="35">
        <f t="shared" si="21"/>
        <v>0</v>
      </c>
      <c r="AJ32" s="35">
        <f t="shared" si="21"/>
        <v>0</v>
      </c>
      <c r="AK32" s="35">
        <f t="shared" si="21"/>
        <v>0</v>
      </c>
      <c r="AL32" s="35">
        <f t="shared" si="21"/>
        <v>0</v>
      </c>
      <c r="AN32" s="39">
        <f t="shared" si="13"/>
        <v>0</v>
      </c>
      <c r="AO32" s="18"/>
    </row>
    <row r="33" ht="15" spans="1:41">
      <c r="A33" s="45" t="s">
        <v>10524</v>
      </c>
      <c r="B33" s="33">
        <f t="shared" si="0"/>
        <v>0</v>
      </c>
      <c r="C33" s="41" t="s">
        <v>10525</v>
      </c>
      <c r="D33" s="96">
        <f t="shared" si="1"/>
        <v>0</v>
      </c>
      <c r="E33" s="35">
        <f t="shared" si="2"/>
        <v>0</v>
      </c>
      <c r="F33" s="46">
        <f t="shared" si="3"/>
        <v>0</v>
      </c>
      <c r="G33" s="37">
        <f t="shared" si="14"/>
        <v>0</v>
      </c>
      <c r="H33" s="42">
        <v>0</v>
      </c>
      <c r="I33" s="35">
        <f t="shared" si="19"/>
        <v>0</v>
      </c>
      <c r="J33" s="35">
        <f t="shared" si="19"/>
        <v>0</v>
      </c>
      <c r="K33" s="42">
        <v>0</v>
      </c>
      <c r="L33" s="35">
        <f t="shared" si="5"/>
        <v>0</v>
      </c>
      <c r="M33" s="96">
        <f t="shared" si="6"/>
        <v>0</v>
      </c>
      <c r="N33" s="35">
        <f t="shared" si="15"/>
        <v>0</v>
      </c>
      <c r="O33" s="46">
        <f t="shared" si="7"/>
        <v>0</v>
      </c>
      <c r="P33" s="42">
        <v>0</v>
      </c>
      <c r="Q33" s="44">
        <f t="shared" si="8"/>
        <v>0</v>
      </c>
      <c r="R33" s="35">
        <f t="shared" si="9"/>
        <v>0</v>
      </c>
      <c r="S33" s="35">
        <f t="shared" si="16"/>
        <v>0</v>
      </c>
      <c r="T33" s="42">
        <v>0</v>
      </c>
      <c r="U33" s="35">
        <f t="shared" si="10"/>
        <v>0</v>
      </c>
      <c r="W33" s="35">
        <f t="shared" si="20"/>
        <v>0</v>
      </c>
      <c r="X33" s="35">
        <f t="shared" si="20"/>
        <v>0</v>
      </c>
      <c r="Y33" s="35">
        <f t="shared" si="20"/>
        <v>0</v>
      </c>
      <c r="Z33" s="35">
        <f t="shared" si="20"/>
        <v>0</v>
      </c>
      <c r="AA33" s="35">
        <f t="shared" si="20"/>
        <v>0</v>
      </c>
      <c r="AB33" s="35">
        <f t="shared" si="20"/>
        <v>0</v>
      </c>
      <c r="AC33" s="35">
        <f t="shared" si="20"/>
        <v>0</v>
      </c>
      <c r="AD33" s="35">
        <f t="shared" si="20"/>
        <v>0</v>
      </c>
      <c r="AE33" s="35">
        <f t="shared" si="20"/>
        <v>0</v>
      </c>
      <c r="AG33" s="35">
        <f t="shared" si="21"/>
        <v>0</v>
      </c>
      <c r="AH33" s="35">
        <f t="shared" si="21"/>
        <v>0</v>
      </c>
      <c r="AI33" s="35">
        <f t="shared" si="21"/>
        <v>0</v>
      </c>
      <c r="AJ33" s="35">
        <f t="shared" si="21"/>
        <v>0</v>
      </c>
      <c r="AK33" s="35">
        <f t="shared" si="21"/>
        <v>0</v>
      </c>
      <c r="AL33" s="35">
        <f t="shared" si="21"/>
        <v>0</v>
      </c>
      <c r="AN33" s="39">
        <f t="shared" si="13"/>
        <v>0</v>
      </c>
      <c r="AO33" s="18"/>
    </row>
    <row r="34" ht="15" spans="1:41">
      <c r="A34" s="45" t="s">
        <v>10526</v>
      </c>
      <c r="B34" s="33">
        <f t="shared" si="0"/>
        <v>0</v>
      </c>
      <c r="C34" s="41" t="s">
        <v>10527</v>
      </c>
      <c r="D34" s="96">
        <f t="shared" si="1"/>
        <v>0</v>
      </c>
      <c r="E34" s="35">
        <f t="shared" si="2"/>
        <v>0</v>
      </c>
      <c r="F34" s="46">
        <f t="shared" si="3"/>
        <v>0</v>
      </c>
      <c r="G34" s="37">
        <f t="shared" si="14"/>
        <v>0</v>
      </c>
      <c r="H34" s="42">
        <v>0</v>
      </c>
      <c r="I34" s="35">
        <f t="shared" si="19"/>
        <v>0</v>
      </c>
      <c r="J34" s="35">
        <f t="shared" si="19"/>
        <v>0</v>
      </c>
      <c r="K34" s="42">
        <v>0</v>
      </c>
      <c r="L34" s="35">
        <f t="shared" si="5"/>
        <v>0</v>
      </c>
      <c r="M34" s="96">
        <f t="shared" si="6"/>
        <v>0</v>
      </c>
      <c r="N34" s="35">
        <f t="shared" si="15"/>
        <v>0</v>
      </c>
      <c r="O34" s="46">
        <f t="shared" si="7"/>
        <v>0</v>
      </c>
      <c r="P34" s="42">
        <v>0</v>
      </c>
      <c r="Q34" s="44">
        <f t="shared" si="8"/>
        <v>0</v>
      </c>
      <c r="R34" s="35">
        <f t="shared" si="9"/>
        <v>0</v>
      </c>
      <c r="S34" s="35">
        <f t="shared" si="16"/>
        <v>0</v>
      </c>
      <c r="T34" s="42">
        <v>0</v>
      </c>
      <c r="U34" s="35">
        <f t="shared" si="10"/>
        <v>0</v>
      </c>
      <c r="W34" s="35">
        <f t="shared" si="20"/>
        <v>0</v>
      </c>
      <c r="X34" s="35">
        <f t="shared" si="20"/>
        <v>0</v>
      </c>
      <c r="Y34" s="35">
        <f t="shared" si="20"/>
        <v>0</v>
      </c>
      <c r="Z34" s="35">
        <f t="shared" si="20"/>
        <v>0</v>
      </c>
      <c r="AA34" s="35">
        <f t="shared" si="20"/>
        <v>0</v>
      </c>
      <c r="AB34" s="35">
        <f t="shared" si="20"/>
        <v>0</v>
      </c>
      <c r="AC34" s="35">
        <f t="shared" si="20"/>
        <v>0</v>
      </c>
      <c r="AD34" s="35">
        <f t="shared" si="20"/>
        <v>0</v>
      </c>
      <c r="AE34" s="35">
        <f t="shared" si="20"/>
        <v>0</v>
      </c>
      <c r="AG34" s="35">
        <f t="shared" si="21"/>
        <v>0</v>
      </c>
      <c r="AH34" s="35">
        <f t="shared" si="21"/>
        <v>0</v>
      </c>
      <c r="AI34" s="35">
        <f t="shared" si="21"/>
        <v>0</v>
      </c>
      <c r="AJ34" s="35">
        <f t="shared" si="21"/>
        <v>0</v>
      </c>
      <c r="AK34" s="35">
        <f t="shared" si="21"/>
        <v>0</v>
      </c>
      <c r="AL34" s="35">
        <f t="shared" si="21"/>
        <v>0</v>
      </c>
      <c r="AN34" s="39">
        <f t="shared" si="13"/>
        <v>0</v>
      </c>
      <c r="AO34" s="6"/>
    </row>
    <row r="35" ht="15" spans="1:41">
      <c r="A35" s="45" t="s">
        <v>10528</v>
      </c>
      <c r="B35" s="33">
        <f t="shared" si="0"/>
        <v>0</v>
      </c>
      <c r="C35" s="41" t="s">
        <v>10529</v>
      </c>
      <c r="D35" s="96">
        <f t="shared" si="1"/>
        <v>0</v>
      </c>
      <c r="E35" s="35">
        <f t="shared" si="2"/>
        <v>0</v>
      </c>
      <c r="F35" s="46">
        <f t="shared" si="3"/>
        <v>0</v>
      </c>
      <c r="G35" s="37">
        <f t="shared" si="14"/>
        <v>0</v>
      </c>
      <c r="H35" s="42">
        <v>0</v>
      </c>
      <c r="I35" s="35">
        <f t="shared" si="19"/>
        <v>0</v>
      </c>
      <c r="J35" s="35">
        <f t="shared" si="19"/>
        <v>0</v>
      </c>
      <c r="K35" s="42">
        <v>0</v>
      </c>
      <c r="L35" s="35">
        <f t="shared" si="5"/>
        <v>0</v>
      </c>
      <c r="M35" s="96">
        <f t="shared" si="6"/>
        <v>0</v>
      </c>
      <c r="N35" s="35">
        <f t="shared" si="15"/>
        <v>0</v>
      </c>
      <c r="O35" s="46">
        <f t="shared" si="7"/>
        <v>0</v>
      </c>
      <c r="P35" s="42">
        <v>0</v>
      </c>
      <c r="Q35" s="44">
        <f t="shared" si="8"/>
        <v>0</v>
      </c>
      <c r="R35" s="35">
        <f t="shared" si="9"/>
        <v>0</v>
      </c>
      <c r="S35" s="35">
        <f t="shared" si="16"/>
        <v>0</v>
      </c>
      <c r="T35" s="42">
        <v>0</v>
      </c>
      <c r="U35" s="35">
        <f t="shared" si="10"/>
        <v>0</v>
      </c>
      <c r="W35" s="35">
        <f t="shared" si="20"/>
        <v>0</v>
      </c>
      <c r="X35" s="35">
        <f t="shared" si="20"/>
        <v>0</v>
      </c>
      <c r="Y35" s="35">
        <f t="shared" si="20"/>
        <v>0</v>
      </c>
      <c r="Z35" s="35">
        <f t="shared" si="20"/>
        <v>0</v>
      </c>
      <c r="AA35" s="35">
        <f t="shared" si="20"/>
        <v>0</v>
      </c>
      <c r="AB35" s="35">
        <f t="shared" si="20"/>
        <v>0</v>
      </c>
      <c r="AC35" s="35">
        <f t="shared" si="20"/>
        <v>0</v>
      </c>
      <c r="AD35" s="35">
        <f t="shared" si="20"/>
        <v>0</v>
      </c>
      <c r="AE35" s="35">
        <f t="shared" si="20"/>
        <v>0</v>
      </c>
      <c r="AG35" s="35">
        <f t="shared" si="21"/>
        <v>0</v>
      </c>
      <c r="AH35" s="35">
        <f t="shared" si="21"/>
        <v>0</v>
      </c>
      <c r="AI35" s="35">
        <f t="shared" si="21"/>
        <v>0</v>
      </c>
      <c r="AJ35" s="35">
        <f t="shared" si="21"/>
        <v>0</v>
      </c>
      <c r="AK35" s="35">
        <f t="shared" si="21"/>
        <v>0</v>
      </c>
      <c r="AL35" s="35">
        <f t="shared" si="21"/>
        <v>0</v>
      </c>
      <c r="AN35" s="39">
        <f t="shared" si="13"/>
        <v>0</v>
      </c>
      <c r="AO35" s="6"/>
    </row>
    <row r="36" ht="15" spans="1:41">
      <c r="A36" s="45" t="s">
        <v>10530</v>
      </c>
      <c r="B36" s="33">
        <f t="shared" si="0"/>
        <v>0</v>
      </c>
      <c r="C36" s="41" t="s">
        <v>10531</v>
      </c>
      <c r="D36" s="96">
        <f t="shared" si="1"/>
        <v>0</v>
      </c>
      <c r="E36" s="35">
        <f t="shared" si="2"/>
        <v>0</v>
      </c>
      <c r="F36" s="46">
        <f t="shared" si="3"/>
        <v>0</v>
      </c>
      <c r="G36" s="37">
        <f t="shared" si="14"/>
        <v>0</v>
      </c>
      <c r="H36" s="42">
        <v>0</v>
      </c>
      <c r="I36" s="35">
        <f t="shared" si="19"/>
        <v>0</v>
      </c>
      <c r="J36" s="35">
        <f t="shared" si="19"/>
        <v>0</v>
      </c>
      <c r="K36" s="42">
        <v>0</v>
      </c>
      <c r="L36" s="35">
        <f t="shared" si="5"/>
        <v>0</v>
      </c>
      <c r="M36" s="96">
        <f t="shared" si="6"/>
        <v>0</v>
      </c>
      <c r="N36" s="35">
        <f t="shared" si="15"/>
        <v>0</v>
      </c>
      <c r="O36" s="46">
        <f t="shared" si="7"/>
        <v>0</v>
      </c>
      <c r="P36" s="42">
        <v>0</v>
      </c>
      <c r="Q36" s="44">
        <f t="shared" si="8"/>
        <v>0</v>
      </c>
      <c r="R36" s="35">
        <f t="shared" si="9"/>
        <v>0</v>
      </c>
      <c r="S36" s="35">
        <f t="shared" si="16"/>
        <v>0</v>
      </c>
      <c r="T36" s="42">
        <v>0</v>
      </c>
      <c r="U36" s="35">
        <f t="shared" si="10"/>
        <v>0</v>
      </c>
      <c r="W36" s="35">
        <f t="shared" si="20"/>
        <v>0</v>
      </c>
      <c r="X36" s="35">
        <f t="shared" si="20"/>
        <v>0</v>
      </c>
      <c r="Y36" s="35">
        <f t="shared" si="20"/>
        <v>0</v>
      </c>
      <c r="Z36" s="35">
        <f t="shared" si="20"/>
        <v>0</v>
      </c>
      <c r="AA36" s="35">
        <f t="shared" si="20"/>
        <v>0</v>
      </c>
      <c r="AB36" s="35">
        <f t="shared" si="20"/>
        <v>0</v>
      </c>
      <c r="AC36" s="35">
        <f t="shared" si="20"/>
        <v>0</v>
      </c>
      <c r="AD36" s="35">
        <f t="shared" si="20"/>
        <v>0</v>
      </c>
      <c r="AE36" s="35">
        <f t="shared" si="20"/>
        <v>0</v>
      </c>
      <c r="AG36" s="35">
        <f t="shared" si="21"/>
        <v>0</v>
      </c>
      <c r="AH36" s="35">
        <f t="shared" si="21"/>
        <v>0</v>
      </c>
      <c r="AI36" s="35">
        <f t="shared" si="21"/>
        <v>0</v>
      </c>
      <c r="AJ36" s="35">
        <f t="shared" si="21"/>
        <v>0</v>
      </c>
      <c r="AK36" s="35">
        <f t="shared" si="21"/>
        <v>0</v>
      </c>
      <c r="AL36" s="35">
        <f t="shared" si="21"/>
        <v>0</v>
      </c>
      <c r="AN36" s="39">
        <f t="shared" si="13"/>
        <v>0</v>
      </c>
      <c r="AO36" s="18"/>
    </row>
    <row r="37" ht="15" spans="1:41">
      <c r="A37" s="45" t="s">
        <v>10532</v>
      </c>
      <c r="B37" s="33">
        <f t="shared" si="0"/>
        <v>0</v>
      </c>
      <c r="C37" s="41" t="s">
        <v>10533</v>
      </c>
      <c r="D37" s="96">
        <f t="shared" si="1"/>
        <v>0</v>
      </c>
      <c r="E37" s="35">
        <f t="shared" si="2"/>
        <v>0</v>
      </c>
      <c r="F37" s="46">
        <f t="shared" si="3"/>
        <v>0</v>
      </c>
      <c r="G37" s="37">
        <f t="shared" si="14"/>
        <v>0</v>
      </c>
      <c r="H37" s="42">
        <v>0</v>
      </c>
      <c r="I37" s="35">
        <f t="shared" si="19"/>
        <v>0</v>
      </c>
      <c r="J37" s="35">
        <f t="shared" si="19"/>
        <v>0</v>
      </c>
      <c r="K37" s="42">
        <v>0</v>
      </c>
      <c r="L37" s="35">
        <f t="shared" si="5"/>
        <v>0</v>
      </c>
      <c r="M37" s="96">
        <f t="shared" si="6"/>
        <v>0</v>
      </c>
      <c r="N37" s="35">
        <f t="shared" si="15"/>
        <v>0</v>
      </c>
      <c r="O37" s="46">
        <f t="shared" si="7"/>
        <v>0</v>
      </c>
      <c r="P37" s="42">
        <v>0</v>
      </c>
      <c r="Q37" s="44">
        <f t="shared" si="8"/>
        <v>0</v>
      </c>
      <c r="R37" s="35">
        <f t="shared" si="9"/>
        <v>0</v>
      </c>
      <c r="S37" s="35">
        <f t="shared" si="16"/>
        <v>0</v>
      </c>
      <c r="T37" s="42">
        <v>0</v>
      </c>
      <c r="U37" s="35">
        <f t="shared" si="10"/>
        <v>0</v>
      </c>
      <c r="W37" s="35">
        <f t="shared" si="20"/>
        <v>0</v>
      </c>
      <c r="X37" s="35">
        <f t="shared" si="20"/>
        <v>0</v>
      </c>
      <c r="Y37" s="35">
        <f t="shared" si="20"/>
        <v>0</v>
      </c>
      <c r="Z37" s="35">
        <f t="shared" si="20"/>
        <v>0</v>
      </c>
      <c r="AA37" s="35">
        <f t="shared" si="20"/>
        <v>0</v>
      </c>
      <c r="AB37" s="35">
        <f t="shared" si="20"/>
        <v>0</v>
      </c>
      <c r="AC37" s="35">
        <f t="shared" si="20"/>
        <v>0</v>
      </c>
      <c r="AD37" s="35">
        <f t="shared" si="20"/>
        <v>0</v>
      </c>
      <c r="AE37" s="35">
        <f t="shared" si="20"/>
        <v>0</v>
      </c>
      <c r="AG37" s="35">
        <f t="shared" si="21"/>
        <v>0</v>
      </c>
      <c r="AH37" s="35">
        <f t="shared" si="21"/>
        <v>0</v>
      </c>
      <c r="AI37" s="35">
        <f t="shared" si="21"/>
        <v>0</v>
      </c>
      <c r="AJ37" s="35">
        <f t="shared" si="21"/>
        <v>0</v>
      </c>
      <c r="AK37" s="35">
        <f t="shared" si="21"/>
        <v>0</v>
      </c>
      <c r="AL37" s="35">
        <f t="shared" si="21"/>
        <v>0</v>
      </c>
      <c r="AN37" s="39">
        <f t="shared" si="13"/>
        <v>0</v>
      </c>
      <c r="AO37" s="18"/>
    </row>
    <row r="38" ht="15" spans="1:41">
      <c r="A38" s="45" t="s">
        <v>10534</v>
      </c>
      <c r="B38" s="33">
        <f t="shared" si="0"/>
        <v>0</v>
      </c>
      <c r="C38" s="41" t="s">
        <v>10535</v>
      </c>
      <c r="D38" s="96">
        <f t="shared" si="1"/>
        <v>0</v>
      </c>
      <c r="E38" s="35">
        <f t="shared" si="2"/>
        <v>0</v>
      </c>
      <c r="F38" s="46">
        <f t="shared" si="3"/>
        <v>0</v>
      </c>
      <c r="G38" s="37">
        <f t="shared" si="14"/>
        <v>0</v>
      </c>
      <c r="H38" s="42">
        <v>0</v>
      </c>
      <c r="I38" s="35">
        <f t="shared" si="19"/>
        <v>0</v>
      </c>
      <c r="J38" s="35">
        <f t="shared" si="19"/>
        <v>0</v>
      </c>
      <c r="K38" s="42">
        <v>0</v>
      </c>
      <c r="L38" s="35">
        <f t="shared" si="5"/>
        <v>0</v>
      </c>
      <c r="M38" s="96">
        <f t="shared" si="6"/>
        <v>0</v>
      </c>
      <c r="N38" s="35">
        <f t="shared" si="15"/>
        <v>0</v>
      </c>
      <c r="O38" s="46">
        <f t="shared" si="7"/>
        <v>0</v>
      </c>
      <c r="P38" s="42">
        <v>0</v>
      </c>
      <c r="Q38" s="44">
        <f t="shared" si="8"/>
        <v>0</v>
      </c>
      <c r="R38" s="35">
        <f t="shared" si="9"/>
        <v>0</v>
      </c>
      <c r="S38" s="35">
        <f t="shared" si="16"/>
        <v>0</v>
      </c>
      <c r="T38" s="42">
        <v>0</v>
      </c>
      <c r="U38" s="35">
        <f t="shared" si="10"/>
        <v>0</v>
      </c>
      <c r="W38" s="35">
        <f t="shared" ref="W38:AE47" si="22">SUMPRODUCT(W$374:W$599*(LEFT($A$374:$A$599,LEN($A38))=$A38))</f>
        <v>0</v>
      </c>
      <c r="X38" s="35">
        <f t="shared" si="22"/>
        <v>0</v>
      </c>
      <c r="Y38" s="35">
        <f t="shared" si="22"/>
        <v>0</v>
      </c>
      <c r="Z38" s="35">
        <f t="shared" si="22"/>
        <v>0</v>
      </c>
      <c r="AA38" s="35">
        <f t="shared" si="22"/>
        <v>0</v>
      </c>
      <c r="AB38" s="35">
        <f t="shared" si="22"/>
        <v>0</v>
      </c>
      <c r="AC38" s="35">
        <f t="shared" si="22"/>
        <v>0</v>
      </c>
      <c r="AD38" s="35">
        <f t="shared" si="22"/>
        <v>0</v>
      </c>
      <c r="AE38" s="35">
        <f t="shared" si="22"/>
        <v>0</v>
      </c>
      <c r="AG38" s="35">
        <f t="shared" ref="AG38:AL47" si="23">SUMPRODUCT(AG$374:AG$599*(LEFT($A$374:$A$599,LEN($A38))=$A38))</f>
        <v>0</v>
      </c>
      <c r="AH38" s="35">
        <f t="shared" si="23"/>
        <v>0</v>
      </c>
      <c r="AI38" s="35">
        <f t="shared" si="23"/>
        <v>0</v>
      </c>
      <c r="AJ38" s="35">
        <f t="shared" si="23"/>
        <v>0</v>
      </c>
      <c r="AK38" s="35">
        <f t="shared" si="23"/>
        <v>0</v>
      </c>
      <c r="AL38" s="35">
        <f t="shared" si="23"/>
        <v>0</v>
      </c>
      <c r="AN38" s="39">
        <f t="shared" si="13"/>
        <v>0</v>
      </c>
      <c r="AO38" s="6"/>
    </row>
    <row r="39" ht="15" spans="1:41">
      <c r="A39" s="251" t="s">
        <v>10536</v>
      </c>
      <c r="B39" s="33">
        <f t="shared" si="0"/>
        <v>0</v>
      </c>
      <c r="C39" s="41" t="s">
        <v>10537</v>
      </c>
      <c r="D39" s="96">
        <f t="shared" si="1"/>
        <v>0</v>
      </c>
      <c r="E39" s="35">
        <f t="shared" si="2"/>
        <v>0</v>
      </c>
      <c r="F39" s="46">
        <f t="shared" si="3"/>
        <v>0</v>
      </c>
      <c r="G39" s="37">
        <f t="shared" si="14"/>
        <v>0</v>
      </c>
      <c r="H39" s="42">
        <v>0</v>
      </c>
      <c r="I39" s="35">
        <f t="shared" si="19"/>
        <v>0</v>
      </c>
      <c r="J39" s="35">
        <f t="shared" si="19"/>
        <v>0</v>
      </c>
      <c r="K39" s="42">
        <v>0</v>
      </c>
      <c r="L39" s="35">
        <f t="shared" si="5"/>
        <v>0</v>
      </c>
      <c r="M39" s="96">
        <f t="shared" si="6"/>
        <v>0</v>
      </c>
      <c r="N39" s="35">
        <f t="shared" si="15"/>
        <v>0</v>
      </c>
      <c r="O39" s="46">
        <f t="shared" si="7"/>
        <v>0</v>
      </c>
      <c r="P39" s="42">
        <v>0</v>
      </c>
      <c r="Q39" s="44">
        <f t="shared" si="8"/>
        <v>0</v>
      </c>
      <c r="R39" s="35">
        <f t="shared" si="9"/>
        <v>0</v>
      </c>
      <c r="S39" s="35">
        <f t="shared" si="16"/>
        <v>0</v>
      </c>
      <c r="T39" s="42">
        <v>0</v>
      </c>
      <c r="U39" s="35">
        <f t="shared" si="10"/>
        <v>0</v>
      </c>
      <c r="W39" s="35">
        <f t="shared" si="22"/>
        <v>0</v>
      </c>
      <c r="X39" s="35">
        <f t="shared" si="22"/>
        <v>0</v>
      </c>
      <c r="Y39" s="35">
        <f t="shared" si="22"/>
        <v>0</v>
      </c>
      <c r="Z39" s="35">
        <f t="shared" si="22"/>
        <v>0</v>
      </c>
      <c r="AA39" s="35">
        <f t="shared" si="22"/>
        <v>0</v>
      </c>
      <c r="AB39" s="35">
        <f t="shared" si="22"/>
        <v>0</v>
      </c>
      <c r="AC39" s="35">
        <f t="shared" si="22"/>
        <v>0</v>
      </c>
      <c r="AD39" s="35">
        <f t="shared" si="22"/>
        <v>0</v>
      </c>
      <c r="AE39" s="35">
        <f t="shared" si="22"/>
        <v>0</v>
      </c>
      <c r="AG39" s="35">
        <f t="shared" si="23"/>
        <v>0</v>
      </c>
      <c r="AH39" s="35">
        <f t="shared" si="23"/>
        <v>0</v>
      </c>
      <c r="AI39" s="35">
        <f t="shared" si="23"/>
        <v>0</v>
      </c>
      <c r="AJ39" s="35">
        <f t="shared" si="23"/>
        <v>0</v>
      </c>
      <c r="AK39" s="35">
        <f t="shared" si="23"/>
        <v>0</v>
      </c>
      <c r="AL39" s="35">
        <f t="shared" si="23"/>
        <v>0</v>
      </c>
      <c r="AN39" s="39">
        <f t="shared" si="13"/>
        <v>0</v>
      </c>
      <c r="AO39" s="6"/>
    </row>
    <row r="40" ht="15" spans="1:41">
      <c r="A40" s="40" t="s">
        <v>10538</v>
      </c>
      <c r="B40" s="33">
        <f t="shared" si="0"/>
        <v>0</v>
      </c>
      <c r="C40" s="41" t="s">
        <v>10539</v>
      </c>
      <c r="D40" s="95">
        <f t="shared" si="1"/>
        <v>0</v>
      </c>
      <c r="E40" s="35">
        <f t="shared" si="2"/>
        <v>0</v>
      </c>
      <c r="F40" s="43">
        <f t="shared" si="3"/>
        <v>0</v>
      </c>
      <c r="G40" s="37">
        <f>Z40+X40</f>
        <v>0</v>
      </c>
      <c r="H40" s="42">
        <v>0</v>
      </c>
      <c r="I40" s="35">
        <f t="shared" si="19"/>
        <v>0</v>
      </c>
      <c r="J40" s="35">
        <f t="shared" si="19"/>
        <v>0</v>
      </c>
      <c r="K40" s="44">
        <f t="shared" ref="K40:K103" si="24">AA40</f>
        <v>0</v>
      </c>
      <c r="L40" s="35">
        <f t="shared" si="5"/>
        <v>0</v>
      </c>
      <c r="M40" s="95">
        <f t="shared" si="6"/>
        <v>0</v>
      </c>
      <c r="N40" s="35">
        <f t="shared" si="15"/>
        <v>0</v>
      </c>
      <c r="O40" s="43">
        <f t="shared" si="7"/>
        <v>0</v>
      </c>
      <c r="P40" s="42">
        <v>0</v>
      </c>
      <c r="Q40" s="44">
        <f>AC40+AE40</f>
        <v>0</v>
      </c>
      <c r="R40" s="35">
        <f t="shared" si="9"/>
        <v>0</v>
      </c>
      <c r="S40" s="35">
        <f t="shared" si="16"/>
        <v>0</v>
      </c>
      <c r="T40" s="42">
        <v>0</v>
      </c>
      <c r="U40" s="35">
        <f t="shared" si="10"/>
        <v>0</v>
      </c>
      <c r="W40" s="35">
        <f t="shared" si="22"/>
        <v>0</v>
      </c>
      <c r="X40" s="35">
        <f t="shared" si="22"/>
        <v>0</v>
      </c>
      <c r="Y40" s="35">
        <f t="shared" si="22"/>
        <v>0</v>
      </c>
      <c r="Z40" s="35">
        <f t="shared" si="22"/>
        <v>0</v>
      </c>
      <c r="AA40" s="35">
        <f t="shared" si="22"/>
        <v>0</v>
      </c>
      <c r="AB40" s="35">
        <f t="shared" si="22"/>
        <v>0</v>
      </c>
      <c r="AC40" s="35">
        <f t="shared" si="22"/>
        <v>0</v>
      </c>
      <c r="AD40" s="35">
        <f t="shared" si="22"/>
        <v>0</v>
      </c>
      <c r="AE40" s="35">
        <f t="shared" si="22"/>
        <v>0</v>
      </c>
      <c r="AG40" s="35">
        <f t="shared" si="23"/>
        <v>0</v>
      </c>
      <c r="AH40" s="35">
        <f t="shared" si="23"/>
        <v>0</v>
      </c>
      <c r="AI40" s="35">
        <f t="shared" si="23"/>
        <v>0</v>
      </c>
      <c r="AJ40" s="35">
        <f t="shared" si="23"/>
        <v>0</v>
      </c>
      <c r="AK40" s="35">
        <f t="shared" si="23"/>
        <v>0</v>
      </c>
      <c r="AL40" s="35">
        <f t="shared" si="23"/>
        <v>0</v>
      </c>
      <c r="AN40" s="47">
        <f t="shared" ref="AN40:AN103" si="25">+(AJ40-Y40)+(AL40-AB40)+(AD40-AH40)</f>
        <v>0</v>
      </c>
      <c r="AO40" s="18"/>
    </row>
    <row r="41" ht="15" spans="1:41">
      <c r="A41" s="40" t="s">
        <v>10540</v>
      </c>
      <c r="B41" s="33">
        <f t="shared" si="0"/>
        <v>0</v>
      </c>
      <c r="C41" s="41" t="s">
        <v>10541</v>
      </c>
      <c r="D41" s="95">
        <f t="shared" si="1"/>
        <v>0</v>
      </c>
      <c r="E41" s="35">
        <f t="shared" si="2"/>
        <v>0</v>
      </c>
      <c r="F41" s="43">
        <f t="shared" si="3"/>
        <v>0</v>
      </c>
      <c r="G41" s="37">
        <f t="shared" ref="G41:G104" si="26">Z41+X41</f>
        <v>0</v>
      </c>
      <c r="H41" s="42">
        <v>0</v>
      </c>
      <c r="I41" s="35">
        <f t="shared" si="19"/>
        <v>0</v>
      </c>
      <c r="J41" s="35">
        <f t="shared" si="19"/>
        <v>0</v>
      </c>
      <c r="K41" s="44">
        <f t="shared" si="24"/>
        <v>0</v>
      </c>
      <c r="L41" s="35">
        <f t="shared" si="5"/>
        <v>0</v>
      </c>
      <c r="M41" s="95">
        <f t="shared" si="6"/>
        <v>0</v>
      </c>
      <c r="N41" s="35">
        <f t="shared" si="15"/>
        <v>0</v>
      </c>
      <c r="O41" s="43">
        <f t="shared" si="7"/>
        <v>0</v>
      </c>
      <c r="P41" s="42">
        <v>0</v>
      </c>
      <c r="Q41" s="44">
        <f t="shared" ref="Q41:Q104" si="27">AC41+AE41</f>
        <v>0</v>
      </c>
      <c r="R41" s="35">
        <f t="shared" si="9"/>
        <v>0</v>
      </c>
      <c r="S41" s="35">
        <f t="shared" si="16"/>
        <v>0</v>
      </c>
      <c r="T41" s="42">
        <v>0</v>
      </c>
      <c r="U41" s="35">
        <f t="shared" si="10"/>
        <v>0</v>
      </c>
      <c r="W41" s="35">
        <f t="shared" si="22"/>
        <v>0</v>
      </c>
      <c r="X41" s="35">
        <f t="shared" si="22"/>
        <v>0</v>
      </c>
      <c r="Y41" s="35">
        <f t="shared" si="22"/>
        <v>0</v>
      </c>
      <c r="Z41" s="35">
        <f t="shared" si="22"/>
        <v>0</v>
      </c>
      <c r="AA41" s="35">
        <f t="shared" si="22"/>
        <v>0</v>
      </c>
      <c r="AB41" s="35">
        <f t="shared" si="22"/>
        <v>0</v>
      </c>
      <c r="AC41" s="35">
        <f t="shared" si="22"/>
        <v>0</v>
      </c>
      <c r="AD41" s="35">
        <f t="shared" si="22"/>
        <v>0</v>
      </c>
      <c r="AE41" s="35">
        <f t="shared" si="22"/>
        <v>0</v>
      </c>
      <c r="AG41" s="35">
        <f t="shared" si="23"/>
        <v>0</v>
      </c>
      <c r="AH41" s="35">
        <f t="shared" si="23"/>
        <v>0</v>
      </c>
      <c r="AI41" s="35">
        <f t="shared" si="23"/>
        <v>0</v>
      </c>
      <c r="AJ41" s="35">
        <f t="shared" si="23"/>
        <v>0</v>
      </c>
      <c r="AK41" s="35">
        <f t="shared" si="23"/>
        <v>0</v>
      </c>
      <c r="AL41" s="35">
        <f t="shared" si="23"/>
        <v>0</v>
      </c>
      <c r="AN41" s="47">
        <f t="shared" si="25"/>
        <v>0</v>
      </c>
      <c r="AO41" s="18"/>
    </row>
    <row r="42" ht="15" spans="1:41">
      <c r="A42" s="40" t="s">
        <v>10542</v>
      </c>
      <c r="B42" s="33">
        <f t="shared" si="0"/>
        <v>0</v>
      </c>
      <c r="C42" s="41" t="s">
        <v>10543</v>
      </c>
      <c r="D42" s="95">
        <f t="shared" si="1"/>
        <v>0</v>
      </c>
      <c r="E42" s="35">
        <f t="shared" si="2"/>
        <v>0</v>
      </c>
      <c r="F42" s="43">
        <f t="shared" si="3"/>
        <v>0</v>
      </c>
      <c r="G42" s="37">
        <f t="shared" si="26"/>
        <v>0</v>
      </c>
      <c r="H42" s="42">
        <v>0</v>
      </c>
      <c r="I42" s="35">
        <f t="shared" si="19"/>
        <v>0</v>
      </c>
      <c r="J42" s="35">
        <f t="shared" si="19"/>
        <v>0</v>
      </c>
      <c r="K42" s="44">
        <f t="shared" si="24"/>
        <v>0</v>
      </c>
      <c r="L42" s="35">
        <f t="shared" si="5"/>
        <v>0</v>
      </c>
      <c r="M42" s="95">
        <f t="shared" si="6"/>
        <v>0</v>
      </c>
      <c r="N42" s="35">
        <f t="shared" si="15"/>
        <v>0</v>
      </c>
      <c r="O42" s="43">
        <f t="shared" si="7"/>
        <v>0</v>
      </c>
      <c r="P42" s="42">
        <v>0</v>
      </c>
      <c r="Q42" s="44">
        <f t="shared" si="27"/>
        <v>0</v>
      </c>
      <c r="R42" s="35">
        <f t="shared" si="9"/>
        <v>0</v>
      </c>
      <c r="S42" s="35">
        <f t="shared" si="16"/>
        <v>0</v>
      </c>
      <c r="T42" s="42">
        <v>0</v>
      </c>
      <c r="U42" s="35">
        <f t="shared" si="10"/>
        <v>0</v>
      </c>
      <c r="W42" s="35">
        <f t="shared" si="22"/>
        <v>0</v>
      </c>
      <c r="X42" s="35">
        <f t="shared" si="22"/>
        <v>0</v>
      </c>
      <c r="Y42" s="35">
        <f t="shared" si="22"/>
        <v>0</v>
      </c>
      <c r="Z42" s="35">
        <f t="shared" si="22"/>
        <v>0</v>
      </c>
      <c r="AA42" s="35">
        <f t="shared" si="22"/>
        <v>0</v>
      </c>
      <c r="AB42" s="35">
        <f t="shared" si="22"/>
        <v>0</v>
      </c>
      <c r="AC42" s="35">
        <f t="shared" si="22"/>
        <v>0</v>
      </c>
      <c r="AD42" s="35">
        <f t="shared" si="22"/>
        <v>0</v>
      </c>
      <c r="AE42" s="35">
        <f t="shared" si="22"/>
        <v>0</v>
      </c>
      <c r="AG42" s="35">
        <f t="shared" si="23"/>
        <v>0</v>
      </c>
      <c r="AH42" s="35">
        <f t="shared" si="23"/>
        <v>0</v>
      </c>
      <c r="AI42" s="35">
        <f t="shared" si="23"/>
        <v>0</v>
      </c>
      <c r="AJ42" s="35">
        <f t="shared" si="23"/>
        <v>0</v>
      </c>
      <c r="AK42" s="35">
        <f t="shared" si="23"/>
        <v>0</v>
      </c>
      <c r="AL42" s="35">
        <f t="shared" si="23"/>
        <v>0</v>
      </c>
      <c r="AN42" s="47">
        <f t="shared" si="25"/>
        <v>0</v>
      </c>
      <c r="AO42" s="6"/>
    </row>
    <row r="43" ht="15" spans="1:41">
      <c r="A43" s="40" t="s">
        <v>10544</v>
      </c>
      <c r="B43" s="33">
        <f t="shared" si="0"/>
        <v>0</v>
      </c>
      <c r="C43" s="41" t="s">
        <v>10545</v>
      </c>
      <c r="D43" s="95">
        <f t="shared" si="1"/>
        <v>0</v>
      </c>
      <c r="E43" s="35">
        <f t="shared" si="2"/>
        <v>0</v>
      </c>
      <c r="F43" s="43">
        <f t="shared" si="3"/>
        <v>0</v>
      </c>
      <c r="G43" s="37">
        <f t="shared" si="26"/>
        <v>0</v>
      </c>
      <c r="H43" s="42">
        <v>0</v>
      </c>
      <c r="I43" s="35">
        <f t="shared" si="19"/>
        <v>0</v>
      </c>
      <c r="J43" s="35">
        <f t="shared" si="19"/>
        <v>0</v>
      </c>
      <c r="K43" s="44">
        <f t="shared" si="24"/>
        <v>0</v>
      </c>
      <c r="L43" s="35">
        <f t="shared" si="5"/>
        <v>0</v>
      </c>
      <c r="M43" s="95">
        <f t="shared" si="6"/>
        <v>0</v>
      </c>
      <c r="N43" s="35">
        <f t="shared" si="15"/>
        <v>0</v>
      </c>
      <c r="O43" s="43">
        <f t="shared" si="7"/>
        <v>0</v>
      </c>
      <c r="P43" s="42">
        <v>0</v>
      </c>
      <c r="Q43" s="44">
        <f t="shared" si="27"/>
        <v>0</v>
      </c>
      <c r="R43" s="35">
        <f t="shared" si="9"/>
        <v>0</v>
      </c>
      <c r="S43" s="35">
        <f t="shared" si="16"/>
        <v>0</v>
      </c>
      <c r="T43" s="42">
        <v>0</v>
      </c>
      <c r="U43" s="35">
        <f t="shared" si="10"/>
        <v>0</v>
      </c>
      <c r="W43" s="35">
        <f t="shared" si="22"/>
        <v>0</v>
      </c>
      <c r="X43" s="35">
        <f t="shared" si="22"/>
        <v>0</v>
      </c>
      <c r="Y43" s="35">
        <f t="shared" si="22"/>
        <v>0</v>
      </c>
      <c r="Z43" s="35">
        <f t="shared" si="22"/>
        <v>0</v>
      </c>
      <c r="AA43" s="35">
        <f t="shared" si="22"/>
        <v>0</v>
      </c>
      <c r="AB43" s="35">
        <f t="shared" si="22"/>
        <v>0</v>
      </c>
      <c r="AC43" s="35">
        <f t="shared" si="22"/>
        <v>0</v>
      </c>
      <c r="AD43" s="35">
        <f t="shared" si="22"/>
        <v>0</v>
      </c>
      <c r="AE43" s="35">
        <f t="shared" si="22"/>
        <v>0</v>
      </c>
      <c r="AG43" s="35">
        <f t="shared" si="23"/>
        <v>0</v>
      </c>
      <c r="AH43" s="35">
        <f t="shared" si="23"/>
        <v>0</v>
      </c>
      <c r="AI43" s="35">
        <f t="shared" si="23"/>
        <v>0</v>
      </c>
      <c r="AJ43" s="35">
        <f t="shared" si="23"/>
        <v>0</v>
      </c>
      <c r="AK43" s="35">
        <f t="shared" si="23"/>
        <v>0</v>
      </c>
      <c r="AL43" s="35">
        <f t="shared" si="23"/>
        <v>0</v>
      </c>
      <c r="AN43" s="47">
        <f t="shared" si="25"/>
        <v>0</v>
      </c>
      <c r="AO43" s="6"/>
    </row>
    <row r="44" ht="15" spans="1:41">
      <c r="A44" s="48" t="s">
        <v>10546</v>
      </c>
      <c r="B44" s="33">
        <f t="shared" si="0"/>
        <v>0</v>
      </c>
      <c r="C44" s="49" t="s">
        <v>10547</v>
      </c>
      <c r="D44" s="95">
        <f t="shared" si="1"/>
        <v>0</v>
      </c>
      <c r="E44" s="35">
        <f t="shared" si="2"/>
        <v>0</v>
      </c>
      <c r="F44" s="43">
        <f t="shared" si="3"/>
        <v>0</v>
      </c>
      <c r="G44" s="37">
        <f t="shared" si="26"/>
        <v>0</v>
      </c>
      <c r="H44" s="38">
        <v>0</v>
      </c>
      <c r="I44" s="35">
        <f t="shared" si="19"/>
        <v>0</v>
      </c>
      <c r="J44" s="35">
        <f t="shared" si="19"/>
        <v>0</v>
      </c>
      <c r="K44" s="37">
        <f t="shared" si="24"/>
        <v>0</v>
      </c>
      <c r="L44" s="35">
        <f t="shared" si="5"/>
        <v>0</v>
      </c>
      <c r="M44" s="95">
        <f t="shared" si="6"/>
        <v>0</v>
      </c>
      <c r="N44" s="35">
        <f t="shared" si="15"/>
        <v>0</v>
      </c>
      <c r="O44" s="43">
        <f t="shared" si="7"/>
        <v>0</v>
      </c>
      <c r="P44" s="38">
        <v>0</v>
      </c>
      <c r="Q44" s="44">
        <f t="shared" si="27"/>
        <v>0</v>
      </c>
      <c r="R44" s="35">
        <f t="shared" si="9"/>
        <v>0</v>
      </c>
      <c r="S44" s="35">
        <f t="shared" si="16"/>
        <v>0</v>
      </c>
      <c r="T44" s="38">
        <v>0</v>
      </c>
      <c r="U44" s="35">
        <f t="shared" si="10"/>
        <v>0</v>
      </c>
      <c r="W44" s="35">
        <f t="shared" si="22"/>
        <v>0</v>
      </c>
      <c r="X44" s="35">
        <f t="shared" si="22"/>
        <v>0</v>
      </c>
      <c r="Y44" s="35">
        <f t="shared" si="22"/>
        <v>0</v>
      </c>
      <c r="Z44" s="35">
        <f t="shared" si="22"/>
        <v>0</v>
      </c>
      <c r="AA44" s="35">
        <f t="shared" si="22"/>
        <v>0</v>
      </c>
      <c r="AB44" s="35">
        <f t="shared" si="22"/>
        <v>0</v>
      </c>
      <c r="AC44" s="35">
        <f t="shared" si="22"/>
        <v>0</v>
      </c>
      <c r="AD44" s="35">
        <f t="shared" si="22"/>
        <v>0</v>
      </c>
      <c r="AE44" s="35">
        <f t="shared" si="22"/>
        <v>0</v>
      </c>
      <c r="AG44" s="35">
        <f t="shared" si="23"/>
        <v>0</v>
      </c>
      <c r="AH44" s="35">
        <f t="shared" si="23"/>
        <v>0</v>
      </c>
      <c r="AI44" s="35">
        <f t="shared" si="23"/>
        <v>0</v>
      </c>
      <c r="AJ44" s="35">
        <f t="shared" si="23"/>
        <v>0</v>
      </c>
      <c r="AK44" s="35">
        <f t="shared" si="23"/>
        <v>0</v>
      </c>
      <c r="AL44" s="35">
        <f t="shared" si="23"/>
        <v>0</v>
      </c>
      <c r="AN44" s="47">
        <f t="shared" si="25"/>
        <v>0</v>
      </c>
      <c r="AO44" s="18"/>
    </row>
    <row r="45" ht="15" spans="1:41">
      <c r="A45" s="40" t="s">
        <v>10548</v>
      </c>
      <c r="B45" s="33">
        <f t="shared" si="0"/>
        <v>0</v>
      </c>
      <c r="C45" s="41" t="s">
        <v>10549</v>
      </c>
      <c r="D45" s="95">
        <f t="shared" si="1"/>
        <v>0</v>
      </c>
      <c r="E45" s="35">
        <f t="shared" si="2"/>
        <v>0</v>
      </c>
      <c r="F45" s="43">
        <f t="shared" si="3"/>
        <v>0</v>
      </c>
      <c r="G45" s="37">
        <f t="shared" si="26"/>
        <v>0</v>
      </c>
      <c r="H45" s="42">
        <v>0</v>
      </c>
      <c r="I45" s="35">
        <f t="shared" si="19"/>
        <v>0</v>
      </c>
      <c r="J45" s="35">
        <f t="shared" si="19"/>
        <v>0</v>
      </c>
      <c r="K45" s="44">
        <f t="shared" si="24"/>
        <v>0</v>
      </c>
      <c r="L45" s="35">
        <f t="shared" si="5"/>
        <v>0</v>
      </c>
      <c r="M45" s="95">
        <f t="shared" si="6"/>
        <v>0</v>
      </c>
      <c r="N45" s="35">
        <f t="shared" si="15"/>
        <v>0</v>
      </c>
      <c r="O45" s="43">
        <f t="shared" si="7"/>
        <v>0</v>
      </c>
      <c r="P45" s="42">
        <v>0</v>
      </c>
      <c r="Q45" s="44">
        <f t="shared" si="27"/>
        <v>0</v>
      </c>
      <c r="R45" s="35">
        <f t="shared" si="9"/>
        <v>0</v>
      </c>
      <c r="S45" s="35">
        <f t="shared" si="16"/>
        <v>0</v>
      </c>
      <c r="T45" s="42">
        <v>0</v>
      </c>
      <c r="U45" s="35">
        <f t="shared" si="10"/>
        <v>0</v>
      </c>
      <c r="W45" s="35">
        <f t="shared" si="22"/>
        <v>0</v>
      </c>
      <c r="X45" s="35">
        <f t="shared" si="22"/>
        <v>0</v>
      </c>
      <c r="Y45" s="35">
        <f t="shared" si="22"/>
        <v>0</v>
      </c>
      <c r="Z45" s="35">
        <f t="shared" si="22"/>
        <v>0</v>
      </c>
      <c r="AA45" s="35">
        <f t="shared" si="22"/>
        <v>0</v>
      </c>
      <c r="AB45" s="35">
        <f t="shared" si="22"/>
        <v>0</v>
      </c>
      <c r="AC45" s="35">
        <f t="shared" si="22"/>
        <v>0</v>
      </c>
      <c r="AD45" s="35">
        <f t="shared" si="22"/>
        <v>0</v>
      </c>
      <c r="AE45" s="35">
        <f t="shared" si="22"/>
        <v>0</v>
      </c>
      <c r="AG45" s="35">
        <f t="shared" si="23"/>
        <v>0</v>
      </c>
      <c r="AH45" s="35">
        <f t="shared" si="23"/>
        <v>0</v>
      </c>
      <c r="AI45" s="35">
        <f t="shared" si="23"/>
        <v>0</v>
      </c>
      <c r="AJ45" s="35">
        <f t="shared" si="23"/>
        <v>0</v>
      </c>
      <c r="AK45" s="35">
        <f t="shared" si="23"/>
        <v>0</v>
      </c>
      <c r="AL45" s="35">
        <f t="shared" si="23"/>
        <v>0</v>
      </c>
      <c r="AN45" s="47">
        <f t="shared" si="25"/>
        <v>0</v>
      </c>
      <c r="AO45" s="18"/>
    </row>
    <row r="46" ht="15" spans="1:41">
      <c r="A46" s="40" t="s">
        <v>10550</v>
      </c>
      <c r="B46" s="33">
        <f t="shared" si="0"/>
        <v>0</v>
      </c>
      <c r="C46" s="41" t="s">
        <v>10551</v>
      </c>
      <c r="D46" s="95">
        <f t="shared" si="1"/>
        <v>0</v>
      </c>
      <c r="E46" s="35">
        <f t="shared" si="2"/>
        <v>0</v>
      </c>
      <c r="F46" s="43">
        <f t="shared" si="3"/>
        <v>0</v>
      </c>
      <c r="G46" s="37">
        <f t="shared" si="26"/>
        <v>0</v>
      </c>
      <c r="H46" s="38">
        <v>0</v>
      </c>
      <c r="I46" s="35">
        <f t="shared" si="19"/>
        <v>0</v>
      </c>
      <c r="J46" s="35">
        <f t="shared" si="19"/>
        <v>0</v>
      </c>
      <c r="K46" s="44">
        <f t="shared" si="24"/>
        <v>0</v>
      </c>
      <c r="L46" s="35">
        <f t="shared" si="5"/>
        <v>0</v>
      </c>
      <c r="M46" s="95">
        <f t="shared" si="6"/>
        <v>0</v>
      </c>
      <c r="N46" s="35">
        <f t="shared" si="15"/>
        <v>0</v>
      </c>
      <c r="O46" s="43">
        <f t="shared" si="7"/>
        <v>0</v>
      </c>
      <c r="P46" s="42">
        <v>0</v>
      </c>
      <c r="Q46" s="44">
        <f t="shared" si="27"/>
        <v>0</v>
      </c>
      <c r="R46" s="35">
        <f t="shared" si="9"/>
        <v>0</v>
      </c>
      <c r="S46" s="35">
        <f t="shared" si="16"/>
        <v>0</v>
      </c>
      <c r="T46" s="42">
        <v>0</v>
      </c>
      <c r="U46" s="35">
        <f t="shared" si="10"/>
        <v>0</v>
      </c>
      <c r="W46" s="35">
        <f t="shared" si="22"/>
        <v>0</v>
      </c>
      <c r="X46" s="35">
        <f t="shared" si="22"/>
        <v>0</v>
      </c>
      <c r="Y46" s="35">
        <f t="shared" si="22"/>
        <v>0</v>
      </c>
      <c r="Z46" s="35">
        <f t="shared" si="22"/>
        <v>0</v>
      </c>
      <c r="AA46" s="35">
        <f t="shared" si="22"/>
        <v>0</v>
      </c>
      <c r="AB46" s="35">
        <f t="shared" si="22"/>
        <v>0</v>
      </c>
      <c r="AC46" s="35">
        <f t="shared" si="22"/>
        <v>0</v>
      </c>
      <c r="AD46" s="35">
        <f t="shared" si="22"/>
        <v>0</v>
      </c>
      <c r="AE46" s="35">
        <f t="shared" si="22"/>
        <v>0</v>
      </c>
      <c r="AG46" s="35">
        <f t="shared" si="23"/>
        <v>0</v>
      </c>
      <c r="AH46" s="35">
        <f t="shared" si="23"/>
        <v>0</v>
      </c>
      <c r="AI46" s="35">
        <f t="shared" si="23"/>
        <v>0</v>
      </c>
      <c r="AJ46" s="35">
        <f t="shared" si="23"/>
        <v>0</v>
      </c>
      <c r="AK46" s="35">
        <f t="shared" si="23"/>
        <v>0</v>
      </c>
      <c r="AL46" s="35">
        <f t="shared" si="23"/>
        <v>0</v>
      </c>
      <c r="AN46" s="47">
        <f t="shared" si="25"/>
        <v>0</v>
      </c>
      <c r="AO46" s="6"/>
    </row>
    <row r="47" ht="15" spans="1:41">
      <c r="A47" s="40" t="s">
        <v>10552</v>
      </c>
      <c r="B47" s="33">
        <f t="shared" si="0"/>
        <v>0</v>
      </c>
      <c r="C47" s="41" t="s">
        <v>10553</v>
      </c>
      <c r="D47" s="95">
        <f t="shared" si="1"/>
        <v>0</v>
      </c>
      <c r="E47" s="35">
        <f t="shared" si="2"/>
        <v>0</v>
      </c>
      <c r="F47" s="43">
        <f t="shared" si="3"/>
        <v>0</v>
      </c>
      <c r="G47" s="37">
        <f t="shared" si="26"/>
        <v>0</v>
      </c>
      <c r="H47" s="42">
        <v>0</v>
      </c>
      <c r="I47" s="35">
        <f t="shared" si="19"/>
        <v>0</v>
      </c>
      <c r="J47" s="35">
        <f t="shared" si="19"/>
        <v>0</v>
      </c>
      <c r="K47" s="44">
        <f t="shared" si="24"/>
        <v>0</v>
      </c>
      <c r="L47" s="35">
        <f t="shared" si="5"/>
        <v>0</v>
      </c>
      <c r="M47" s="95">
        <f t="shared" si="6"/>
        <v>0</v>
      </c>
      <c r="N47" s="35">
        <f t="shared" si="15"/>
        <v>0</v>
      </c>
      <c r="O47" s="43">
        <f t="shared" si="7"/>
        <v>0</v>
      </c>
      <c r="P47" s="42">
        <v>0</v>
      </c>
      <c r="Q47" s="44">
        <f t="shared" si="27"/>
        <v>0</v>
      </c>
      <c r="R47" s="35">
        <f t="shared" si="9"/>
        <v>0</v>
      </c>
      <c r="S47" s="35">
        <f t="shared" si="16"/>
        <v>0</v>
      </c>
      <c r="T47" s="42">
        <v>0</v>
      </c>
      <c r="U47" s="35">
        <f t="shared" si="10"/>
        <v>0</v>
      </c>
      <c r="W47" s="35">
        <f t="shared" si="22"/>
        <v>0</v>
      </c>
      <c r="X47" s="35">
        <f t="shared" si="22"/>
        <v>0</v>
      </c>
      <c r="Y47" s="35">
        <f t="shared" si="22"/>
        <v>0</v>
      </c>
      <c r="Z47" s="35">
        <f t="shared" si="22"/>
        <v>0</v>
      </c>
      <c r="AA47" s="35">
        <f t="shared" si="22"/>
        <v>0</v>
      </c>
      <c r="AB47" s="35">
        <f t="shared" si="22"/>
        <v>0</v>
      </c>
      <c r="AC47" s="35">
        <f t="shared" si="22"/>
        <v>0</v>
      </c>
      <c r="AD47" s="35">
        <f t="shared" si="22"/>
        <v>0</v>
      </c>
      <c r="AE47" s="35">
        <f t="shared" si="22"/>
        <v>0</v>
      </c>
      <c r="AG47" s="35">
        <f t="shared" si="23"/>
        <v>0</v>
      </c>
      <c r="AH47" s="35">
        <f t="shared" si="23"/>
        <v>0</v>
      </c>
      <c r="AI47" s="35">
        <f t="shared" si="23"/>
        <v>0</v>
      </c>
      <c r="AJ47" s="35">
        <f t="shared" si="23"/>
        <v>0</v>
      </c>
      <c r="AK47" s="35">
        <f t="shared" si="23"/>
        <v>0</v>
      </c>
      <c r="AL47" s="35">
        <f t="shared" si="23"/>
        <v>0</v>
      </c>
      <c r="AN47" s="47">
        <f t="shared" si="25"/>
        <v>0</v>
      </c>
      <c r="AO47" s="6"/>
    </row>
    <row r="48" ht="15" spans="1:41">
      <c r="A48" s="40" t="s">
        <v>10554</v>
      </c>
      <c r="B48" s="33">
        <f t="shared" si="0"/>
        <v>0</v>
      </c>
      <c r="C48" s="41" t="s">
        <v>10555</v>
      </c>
      <c r="D48" s="95">
        <f t="shared" si="1"/>
        <v>0</v>
      </c>
      <c r="E48" s="35">
        <f t="shared" si="2"/>
        <v>0</v>
      </c>
      <c r="F48" s="43">
        <f t="shared" si="3"/>
        <v>0</v>
      </c>
      <c r="G48" s="37">
        <f t="shared" si="26"/>
        <v>0</v>
      </c>
      <c r="H48" s="42">
        <v>0</v>
      </c>
      <c r="I48" s="35">
        <f t="shared" ref="I48:J67" si="28">SUMPRODUCT(I$374:I$599*(LEFT($A$374:$A$599,LEN($A48))=$A48))</f>
        <v>0</v>
      </c>
      <c r="J48" s="35">
        <f t="shared" si="28"/>
        <v>0</v>
      </c>
      <c r="K48" s="44">
        <f t="shared" si="24"/>
        <v>0</v>
      </c>
      <c r="L48" s="35">
        <f t="shared" si="5"/>
        <v>0</v>
      </c>
      <c r="M48" s="95">
        <f t="shared" si="6"/>
        <v>0</v>
      </c>
      <c r="N48" s="35">
        <f t="shared" si="15"/>
        <v>0</v>
      </c>
      <c r="O48" s="43">
        <f t="shared" si="7"/>
        <v>0</v>
      </c>
      <c r="P48" s="42">
        <v>0</v>
      </c>
      <c r="Q48" s="44">
        <f t="shared" si="27"/>
        <v>0</v>
      </c>
      <c r="R48" s="35">
        <f t="shared" si="9"/>
        <v>0</v>
      </c>
      <c r="S48" s="35">
        <f t="shared" si="16"/>
        <v>0</v>
      </c>
      <c r="T48" s="42">
        <v>0</v>
      </c>
      <c r="U48" s="35">
        <f t="shared" si="10"/>
        <v>0</v>
      </c>
      <c r="W48" s="35">
        <f t="shared" ref="W48:AE57" si="29">SUMPRODUCT(W$374:W$599*(LEFT($A$374:$A$599,LEN($A48))=$A48))</f>
        <v>0</v>
      </c>
      <c r="X48" s="35">
        <f t="shared" si="29"/>
        <v>0</v>
      </c>
      <c r="Y48" s="35">
        <f t="shared" si="29"/>
        <v>0</v>
      </c>
      <c r="Z48" s="35">
        <f t="shared" si="29"/>
        <v>0</v>
      </c>
      <c r="AA48" s="35">
        <f t="shared" si="29"/>
        <v>0</v>
      </c>
      <c r="AB48" s="35">
        <f t="shared" si="29"/>
        <v>0</v>
      </c>
      <c r="AC48" s="35">
        <f t="shared" si="29"/>
        <v>0</v>
      </c>
      <c r="AD48" s="35">
        <f t="shared" si="29"/>
        <v>0</v>
      </c>
      <c r="AE48" s="35">
        <f t="shared" si="29"/>
        <v>0</v>
      </c>
      <c r="AG48" s="35">
        <f t="shared" ref="AG48:AL57" si="30">SUMPRODUCT(AG$374:AG$599*(LEFT($A$374:$A$599,LEN($A48))=$A48))</f>
        <v>0</v>
      </c>
      <c r="AH48" s="35">
        <f t="shared" si="30"/>
        <v>0</v>
      </c>
      <c r="AI48" s="35">
        <f t="shared" si="30"/>
        <v>0</v>
      </c>
      <c r="AJ48" s="35">
        <f t="shared" si="30"/>
        <v>0</v>
      </c>
      <c r="AK48" s="35">
        <f t="shared" si="30"/>
        <v>0</v>
      </c>
      <c r="AL48" s="35">
        <f t="shared" si="30"/>
        <v>0</v>
      </c>
      <c r="AN48" s="47">
        <f t="shared" si="25"/>
        <v>0</v>
      </c>
      <c r="AO48" s="18"/>
    </row>
    <row r="49" ht="15" spans="1:41">
      <c r="A49" s="50" t="s">
        <v>10556</v>
      </c>
      <c r="B49" s="33">
        <f t="shared" si="0"/>
        <v>0</v>
      </c>
      <c r="C49" s="41" t="s">
        <v>10557</v>
      </c>
      <c r="D49" s="95">
        <f t="shared" si="1"/>
        <v>0</v>
      </c>
      <c r="E49" s="35">
        <f t="shared" si="2"/>
        <v>0</v>
      </c>
      <c r="F49" s="43">
        <f t="shared" si="3"/>
        <v>0</v>
      </c>
      <c r="G49" s="37">
        <f t="shared" si="26"/>
        <v>0</v>
      </c>
      <c r="H49" s="42">
        <v>0</v>
      </c>
      <c r="I49" s="35">
        <f t="shared" si="28"/>
        <v>0</v>
      </c>
      <c r="J49" s="35">
        <f t="shared" si="28"/>
        <v>0</v>
      </c>
      <c r="K49" s="44">
        <f t="shared" si="24"/>
        <v>0</v>
      </c>
      <c r="L49" s="35">
        <f t="shared" si="5"/>
        <v>0</v>
      </c>
      <c r="M49" s="95">
        <f t="shared" si="6"/>
        <v>0</v>
      </c>
      <c r="N49" s="35">
        <f t="shared" si="15"/>
        <v>0</v>
      </c>
      <c r="O49" s="43">
        <f t="shared" si="7"/>
        <v>0</v>
      </c>
      <c r="P49" s="42">
        <v>0</v>
      </c>
      <c r="Q49" s="44">
        <f t="shared" si="27"/>
        <v>0</v>
      </c>
      <c r="R49" s="35">
        <f t="shared" si="9"/>
        <v>0</v>
      </c>
      <c r="S49" s="35">
        <f t="shared" si="16"/>
        <v>0</v>
      </c>
      <c r="T49" s="42">
        <v>0</v>
      </c>
      <c r="U49" s="35">
        <f t="shared" si="10"/>
        <v>0</v>
      </c>
      <c r="W49" s="35">
        <f t="shared" si="29"/>
        <v>0</v>
      </c>
      <c r="X49" s="35">
        <f t="shared" si="29"/>
        <v>0</v>
      </c>
      <c r="Y49" s="35">
        <f t="shared" si="29"/>
        <v>0</v>
      </c>
      <c r="Z49" s="35">
        <f t="shared" si="29"/>
        <v>0</v>
      </c>
      <c r="AA49" s="35">
        <f t="shared" si="29"/>
        <v>0</v>
      </c>
      <c r="AB49" s="35">
        <f t="shared" si="29"/>
        <v>0</v>
      </c>
      <c r="AC49" s="35">
        <f t="shared" si="29"/>
        <v>0</v>
      </c>
      <c r="AD49" s="35">
        <f t="shared" si="29"/>
        <v>0</v>
      </c>
      <c r="AE49" s="35">
        <f t="shared" si="29"/>
        <v>0</v>
      </c>
      <c r="AG49" s="35">
        <f t="shared" si="30"/>
        <v>0</v>
      </c>
      <c r="AH49" s="35">
        <f t="shared" si="30"/>
        <v>0</v>
      </c>
      <c r="AI49" s="35">
        <f t="shared" si="30"/>
        <v>0</v>
      </c>
      <c r="AJ49" s="35">
        <f t="shared" si="30"/>
        <v>0</v>
      </c>
      <c r="AK49" s="35">
        <f t="shared" si="30"/>
        <v>0</v>
      </c>
      <c r="AL49" s="35">
        <f t="shared" si="30"/>
        <v>0</v>
      </c>
      <c r="AN49" s="47">
        <f t="shared" si="25"/>
        <v>0</v>
      </c>
      <c r="AO49" s="18"/>
    </row>
    <row r="50" ht="15" spans="1:41">
      <c r="A50" s="40" t="s">
        <v>10558</v>
      </c>
      <c r="B50" s="33">
        <f t="shared" si="0"/>
        <v>0</v>
      </c>
      <c r="C50" s="41" t="s">
        <v>10559</v>
      </c>
      <c r="D50" s="95">
        <f t="shared" si="1"/>
        <v>0</v>
      </c>
      <c r="E50" s="35">
        <f t="shared" si="2"/>
        <v>0</v>
      </c>
      <c r="F50" s="43">
        <f t="shared" si="3"/>
        <v>0</v>
      </c>
      <c r="G50" s="37">
        <f t="shared" si="26"/>
        <v>0</v>
      </c>
      <c r="H50" s="42">
        <v>0</v>
      </c>
      <c r="I50" s="35">
        <f t="shared" si="28"/>
        <v>0</v>
      </c>
      <c r="J50" s="35">
        <f t="shared" si="28"/>
        <v>0</v>
      </c>
      <c r="K50" s="44">
        <f t="shared" si="24"/>
        <v>0</v>
      </c>
      <c r="L50" s="35">
        <f t="shared" si="5"/>
        <v>0</v>
      </c>
      <c r="M50" s="95">
        <f t="shared" si="6"/>
        <v>0</v>
      </c>
      <c r="N50" s="35">
        <f t="shared" si="15"/>
        <v>0</v>
      </c>
      <c r="O50" s="43">
        <f t="shared" si="7"/>
        <v>0</v>
      </c>
      <c r="P50" s="42">
        <v>0</v>
      </c>
      <c r="Q50" s="44">
        <f t="shared" si="27"/>
        <v>0</v>
      </c>
      <c r="R50" s="35">
        <f t="shared" si="9"/>
        <v>0</v>
      </c>
      <c r="S50" s="35">
        <f t="shared" si="16"/>
        <v>0</v>
      </c>
      <c r="T50" s="42">
        <v>0</v>
      </c>
      <c r="U50" s="35">
        <f t="shared" si="10"/>
        <v>0</v>
      </c>
      <c r="W50" s="35">
        <f t="shared" si="29"/>
        <v>0</v>
      </c>
      <c r="X50" s="35">
        <f t="shared" si="29"/>
        <v>0</v>
      </c>
      <c r="Y50" s="35">
        <f t="shared" si="29"/>
        <v>0</v>
      </c>
      <c r="Z50" s="35">
        <f t="shared" si="29"/>
        <v>0</v>
      </c>
      <c r="AA50" s="35">
        <f t="shared" si="29"/>
        <v>0</v>
      </c>
      <c r="AB50" s="35">
        <f t="shared" si="29"/>
        <v>0</v>
      </c>
      <c r="AC50" s="35">
        <f t="shared" si="29"/>
        <v>0</v>
      </c>
      <c r="AD50" s="35">
        <f t="shared" si="29"/>
        <v>0</v>
      </c>
      <c r="AE50" s="35">
        <f t="shared" si="29"/>
        <v>0</v>
      </c>
      <c r="AG50" s="35">
        <f t="shared" si="30"/>
        <v>0</v>
      </c>
      <c r="AH50" s="35">
        <f t="shared" si="30"/>
        <v>0</v>
      </c>
      <c r="AI50" s="35">
        <f t="shared" si="30"/>
        <v>0</v>
      </c>
      <c r="AJ50" s="35">
        <f t="shared" si="30"/>
        <v>0</v>
      </c>
      <c r="AK50" s="35">
        <f t="shared" si="30"/>
        <v>0</v>
      </c>
      <c r="AL50" s="35">
        <f t="shared" si="30"/>
        <v>0</v>
      </c>
      <c r="AN50" s="47">
        <f t="shared" si="25"/>
        <v>0</v>
      </c>
      <c r="AO50" s="6"/>
    </row>
    <row r="51" ht="15" spans="1:41">
      <c r="A51" s="40" t="s">
        <v>10560</v>
      </c>
      <c r="B51" s="33">
        <f t="shared" si="0"/>
        <v>0</v>
      </c>
      <c r="C51" s="41" t="s">
        <v>10561</v>
      </c>
      <c r="D51" s="95">
        <f t="shared" si="1"/>
        <v>0</v>
      </c>
      <c r="E51" s="35">
        <f t="shared" si="2"/>
        <v>0</v>
      </c>
      <c r="F51" s="43">
        <f t="shared" si="3"/>
        <v>0</v>
      </c>
      <c r="G51" s="37">
        <f t="shared" si="26"/>
        <v>0</v>
      </c>
      <c r="H51" s="42">
        <v>0</v>
      </c>
      <c r="I51" s="35">
        <f t="shared" si="28"/>
        <v>0</v>
      </c>
      <c r="J51" s="35">
        <f t="shared" si="28"/>
        <v>0</v>
      </c>
      <c r="K51" s="44">
        <f t="shared" si="24"/>
        <v>0</v>
      </c>
      <c r="L51" s="35">
        <f t="shared" si="5"/>
        <v>0</v>
      </c>
      <c r="M51" s="95">
        <f t="shared" si="6"/>
        <v>0</v>
      </c>
      <c r="N51" s="35">
        <f t="shared" si="15"/>
        <v>0</v>
      </c>
      <c r="O51" s="43">
        <f t="shared" si="7"/>
        <v>0</v>
      </c>
      <c r="P51" s="42">
        <v>0</v>
      </c>
      <c r="Q51" s="44">
        <f t="shared" si="27"/>
        <v>0</v>
      </c>
      <c r="R51" s="35">
        <f t="shared" si="9"/>
        <v>0</v>
      </c>
      <c r="S51" s="35">
        <f t="shared" si="16"/>
        <v>0</v>
      </c>
      <c r="T51" s="42">
        <v>0</v>
      </c>
      <c r="U51" s="35">
        <f t="shared" si="10"/>
        <v>0</v>
      </c>
      <c r="W51" s="35">
        <f t="shared" si="29"/>
        <v>0</v>
      </c>
      <c r="X51" s="35">
        <f t="shared" si="29"/>
        <v>0</v>
      </c>
      <c r="Y51" s="35">
        <f t="shared" si="29"/>
        <v>0</v>
      </c>
      <c r="Z51" s="35">
        <f t="shared" si="29"/>
        <v>0</v>
      </c>
      <c r="AA51" s="35">
        <f t="shared" si="29"/>
        <v>0</v>
      </c>
      <c r="AB51" s="35">
        <f t="shared" si="29"/>
        <v>0</v>
      </c>
      <c r="AC51" s="35">
        <f t="shared" si="29"/>
        <v>0</v>
      </c>
      <c r="AD51" s="35">
        <f t="shared" si="29"/>
        <v>0</v>
      </c>
      <c r="AE51" s="35">
        <f t="shared" si="29"/>
        <v>0</v>
      </c>
      <c r="AG51" s="35">
        <f t="shared" si="30"/>
        <v>0</v>
      </c>
      <c r="AH51" s="35">
        <f t="shared" si="30"/>
        <v>0</v>
      </c>
      <c r="AI51" s="35">
        <f t="shared" si="30"/>
        <v>0</v>
      </c>
      <c r="AJ51" s="35">
        <f t="shared" si="30"/>
        <v>0</v>
      </c>
      <c r="AK51" s="35">
        <f t="shared" si="30"/>
        <v>0</v>
      </c>
      <c r="AL51" s="35">
        <f t="shared" si="30"/>
        <v>0</v>
      </c>
      <c r="AN51" s="47">
        <f t="shared" si="25"/>
        <v>0</v>
      </c>
      <c r="AO51" s="6"/>
    </row>
    <row r="52" ht="15" spans="1:41">
      <c r="A52" s="40" t="s">
        <v>10562</v>
      </c>
      <c r="B52" s="33">
        <f t="shared" si="0"/>
        <v>0</v>
      </c>
      <c r="C52" s="41" t="s">
        <v>10563</v>
      </c>
      <c r="D52" s="95">
        <f t="shared" si="1"/>
        <v>0</v>
      </c>
      <c r="E52" s="35">
        <f t="shared" si="2"/>
        <v>0</v>
      </c>
      <c r="F52" s="43">
        <f t="shared" si="3"/>
        <v>0</v>
      </c>
      <c r="G52" s="37">
        <f t="shared" si="26"/>
        <v>0</v>
      </c>
      <c r="H52" s="42">
        <v>0</v>
      </c>
      <c r="I52" s="35">
        <f t="shared" si="28"/>
        <v>0</v>
      </c>
      <c r="J52" s="35">
        <f t="shared" si="28"/>
        <v>0</v>
      </c>
      <c r="K52" s="44">
        <f t="shared" si="24"/>
        <v>0</v>
      </c>
      <c r="L52" s="35">
        <f t="shared" si="5"/>
        <v>0</v>
      </c>
      <c r="M52" s="95">
        <f t="shared" si="6"/>
        <v>0</v>
      </c>
      <c r="N52" s="35">
        <f t="shared" si="15"/>
        <v>0</v>
      </c>
      <c r="O52" s="43">
        <f t="shared" si="7"/>
        <v>0</v>
      </c>
      <c r="P52" s="42">
        <v>0</v>
      </c>
      <c r="Q52" s="44">
        <f t="shared" si="27"/>
        <v>0</v>
      </c>
      <c r="R52" s="35">
        <f t="shared" si="9"/>
        <v>0</v>
      </c>
      <c r="S52" s="35">
        <f t="shared" si="16"/>
        <v>0</v>
      </c>
      <c r="T52" s="42">
        <v>0</v>
      </c>
      <c r="U52" s="35">
        <f t="shared" si="10"/>
        <v>0</v>
      </c>
      <c r="W52" s="35">
        <f t="shared" si="29"/>
        <v>0</v>
      </c>
      <c r="X52" s="35">
        <f t="shared" si="29"/>
        <v>0</v>
      </c>
      <c r="Y52" s="35">
        <f t="shared" si="29"/>
        <v>0</v>
      </c>
      <c r="Z52" s="35">
        <f t="shared" si="29"/>
        <v>0</v>
      </c>
      <c r="AA52" s="35">
        <f t="shared" si="29"/>
        <v>0</v>
      </c>
      <c r="AB52" s="35">
        <f t="shared" si="29"/>
        <v>0</v>
      </c>
      <c r="AC52" s="35">
        <f t="shared" si="29"/>
        <v>0</v>
      </c>
      <c r="AD52" s="35">
        <f t="shared" si="29"/>
        <v>0</v>
      </c>
      <c r="AE52" s="35">
        <f t="shared" si="29"/>
        <v>0</v>
      </c>
      <c r="AG52" s="35">
        <f t="shared" si="30"/>
        <v>0</v>
      </c>
      <c r="AH52" s="35">
        <f t="shared" si="30"/>
        <v>0</v>
      </c>
      <c r="AI52" s="35">
        <f t="shared" si="30"/>
        <v>0</v>
      </c>
      <c r="AJ52" s="35">
        <f t="shared" si="30"/>
        <v>0</v>
      </c>
      <c r="AK52" s="35">
        <f t="shared" si="30"/>
        <v>0</v>
      </c>
      <c r="AL52" s="35">
        <f t="shared" si="30"/>
        <v>0</v>
      </c>
      <c r="AN52" s="47">
        <f t="shared" si="25"/>
        <v>0</v>
      </c>
      <c r="AO52" s="18"/>
    </row>
    <row r="53" ht="15" spans="1:41">
      <c r="A53" s="45" t="s">
        <v>10564</v>
      </c>
      <c r="B53" s="33">
        <f t="shared" si="0"/>
        <v>0</v>
      </c>
      <c r="C53" s="41" t="s">
        <v>10565</v>
      </c>
      <c r="D53" s="96">
        <f t="shared" si="1"/>
        <v>0</v>
      </c>
      <c r="E53" s="35">
        <f t="shared" si="2"/>
        <v>0</v>
      </c>
      <c r="F53" s="46">
        <f t="shared" si="3"/>
        <v>0</v>
      </c>
      <c r="G53" s="37">
        <f t="shared" si="26"/>
        <v>0</v>
      </c>
      <c r="H53" s="42">
        <v>0</v>
      </c>
      <c r="I53" s="35">
        <f t="shared" si="28"/>
        <v>0</v>
      </c>
      <c r="J53" s="35">
        <f t="shared" si="28"/>
        <v>0</v>
      </c>
      <c r="K53" s="97">
        <f t="shared" si="24"/>
        <v>0</v>
      </c>
      <c r="L53" s="35">
        <f t="shared" si="5"/>
        <v>0</v>
      </c>
      <c r="M53" s="96">
        <f t="shared" si="6"/>
        <v>0</v>
      </c>
      <c r="N53" s="35">
        <f t="shared" si="15"/>
        <v>0</v>
      </c>
      <c r="O53" s="46">
        <f t="shared" si="7"/>
        <v>0</v>
      </c>
      <c r="P53" s="51">
        <v>0</v>
      </c>
      <c r="Q53" s="44">
        <f t="shared" si="27"/>
        <v>0</v>
      </c>
      <c r="R53" s="35">
        <f t="shared" si="9"/>
        <v>0</v>
      </c>
      <c r="S53" s="35">
        <f t="shared" si="16"/>
        <v>0</v>
      </c>
      <c r="T53" s="42">
        <v>0</v>
      </c>
      <c r="U53" s="35">
        <f t="shared" si="10"/>
        <v>0</v>
      </c>
      <c r="W53" s="35">
        <f t="shared" si="29"/>
        <v>0</v>
      </c>
      <c r="X53" s="35">
        <f t="shared" si="29"/>
        <v>0</v>
      </c>
      <c r="Y53" s="35">
        <f t="shared" si="29"/>
        <v>0</v>
      </c>
      <c r="Z53" s="35">
        <f t="shared" si="29"/>
        <v>0</v>
      </c>
      <c r="AA53" s="35">
        <f t="shared" si="29"/>
        <v>0</v>
      </c>
      <c r="AB53" s="35">
        <f t="shared" si="29"/>
        <v>0</v>
      </c>
      <c r="AC53" s="35">
        <f t="shared" si="29"/>
        <v>0</v>
      </c>
      <c r="AD53" s="35">
        <f t="shared" si="29"/>
        <v>0</v>
      </c>
      <c r="AE53" s="35">
        <f t="shared" si="29"/>
        <v>0</v>
      </c>
      <c r="AG53" s="35">
        <f t="shared" si="30"/>
        <v>0</v>
      </c>
      <c r="AH53" s="35">
        <f t="shared" si="30"/>
        <v>0</v>
      </c>
      <c r="AI53" s="35">
        <f t="shared" si="30"/>
        <v>0</v>
      </c>
      <c r="AJ53" s="35">
        <f t="shared" si="30"/>
        <v>0</v>
      </c>
      <c r="AK53" s="35">
        <f t="shared" si="30"/>
        <v>0</v>
      </c>
      <c r="AL53" s="35">
        <f t="shared" si="30"/>
        <v>0</v>
      </c>
      <c r="AN53" s="47">
        <f t="shared" si="25"/>
        <v>0</v>
      </c>
      <c r="AO53" s="18"/>
    </row>
    <row r="54" ht="15" spans="1:41">
      <c r="A54" s="45" t="s">
        <v>10566</v>
      </c>
      <c r="B54" s="33">
        <f t="shared" si="0"/>
        <v>0</v>
      </c>
      <c r="C54" s="41" t="s">
        <v>10567</v>
      </c>
      <c r="D54" s="96">
        <f t="shared" si="1"/>
        <v>0</v>
      </c>
      <c r="E54" s="35">
        <f t="shared" si="2"/>
        <v>0</v>
      </c>
      <c r="F54" s="46">
        <f t="shared" si="3"/>
        <v>0</v>
      </c>
      <c r="G54" s="37">
        <f t="shared" si="26"/>
        <v>0</v>
      </c>
      <c r="H54" s="42">
        <v>0</v>
      </c>
      <c r="I54" s="35">
        <f t="shared" si="28"/>
        <v>0</v>
      </c>
      <c r="J54" s="35">
        <f t="shared" si="28"/>
        <v>0</v>
      </c>
      <c r="K54" s="97">
        <f t="shared" si="24"/>
        <v>0</v>
      </c>
      <c r="L54" s="35">
        <f t="shared" si="5"/>
        <v>0</v>
      </c>
      <c r="M54" s="96">
        <f t="shared" si="6"/>
        <v>0</v>
      </c>
      <c r="N54" s="35">
        <f t="shared" si="15"/>
        <v>0</v>
      </c>
      <c r="O54" s="46">
        <f t="shared" si="7"/>
        <v>0</v>
      </c>
      <c r="P54" s="51">
        <v>0</v>
      </c>
      <c r="Q54" s="44">
        <f t="shared" si="27"/>
        <v>0</v>
      </c>
      <c r="R54" s="35">
        <f t="shared" si="9"/>
        <v>0</v>
      </c>
      <c r="S54" s="35">
        <f t="shared" si="16"/>
        <v>0</v>
      </c>
      <c r="T54" s="42">
        <v>0</v>
      </c>
      <c r="U54" s="35">
        <f t="shared" si="10"/>
        <v>0</v>
      </c>
      <c r="W54" s="35">
        <f t="shared" si="29"/>
        <v>0</v>
      </c>
      <c r="X54" s="35">
        <f t="shared" si="29"/>
        <v>0</v>
      </c>
      <c r="Y54" s="35">
        <f t="shared" si="29"/>
        <v>0</v>
      </c>
      <c r="Z54" s="35">
        <f t="shared" si="29"/>
        <v>0</v>
      </c>
      <c r="AA54" s="35">
        <f t="shared" si="29"/>
        <v>0</v>
      </c>
      <c r="AB54" s="35">
        <f t="shared" si="29"/>
        <v>0</v>
      </c>
      <c r="AC54" s="35">
        <f t="shared" si="29"/>
        <v>0</v>
      </c>
      <c r="AD54" s="35">
        <f t="shared" si="29"/>
        <v>0</v>
      </c>
      <c r="AE54" s="35">
        <f t="shared" si="29"/>
        <v>0</v>
      </c>
      <c r="AG54" s="35">
        <f t="shared" si="30"/>
        <v>0</v>
      </c>
      <c r="AH54" s="35">
        <f t="shared" si="30"/>
        <v>0</v>
      </c>
      <c r="AI54" s="35">
        <f t="shared" si="30"/>
        <v>0</v>
      </c>
      <c r="AJ54" s="35">
        <f t="shared" si="30"/>
        <v>0</v>
      </c>
      <c r="AK54" s="35">
        <f t="shared" si="30"/>
        <v>0</v>
      </c>
      <c r="AL54" s="35">
        <f t="shared" si="30"/>
        <v>0</v>
      </c>
      <c r="AN54" s="47">
        <f t="shared" si="25"/>
        <v>0</v>
      </c>
      <c r="AO54" s="6"/>
    </row>
    <row r="55" ht="15" spans="1:41">
      <c r="A55" s="45" t="s">
        <v>10568</v>
      </c>
      <c r="B55" s="33">
        <f t="shared" si="0"/>
        <v>0</v>
      </c>
      <c r="C55" s="41" t="s">
        <v>10569</v>
      </c>
      <c r="D55" s="96">
        <f t="shared" si="1"/>
        <v>0</v>
      </c>
      <c r="E55" s="35">
        <f t="shared" si="2"/>
        <v>0</v>
      </c>
      <c r="F55" s="46">
        <f t="shared" si="3"/>
        <v>0</v>
      </c>
      <c r="G55" s="37">
        <f t="shared" si="26"/>
        <v>0</v>
      </c>
      <c r="H55" s="42">
        <v>0</v>
      </c>
      <c r="I55" s="35">
        <f t="shared" si="28"/>
        <v>0</v>
      </c>
      <c r="J55" s="35">
        <f t="shared" si="28"/>
        <v>0</v>
      </c>
      <c r="K55" s="97">
        <f t="shared" si="24"/>
        <v>0</v>
      </c>
      <c r="L55" s="35">
        <f t="shared" si="5"/>
        <v>0</v>
      </c>
      <c r="M55" s="96">
        <f t="shared" si="6"/>
        <v>0</v>
      </c>
      <c r="N55" s="35">
        <f t="shared" si="15"/>
        <v>0</v>
      </c>
      <c r="O55" s="46">
        <f t="shared" si="7"/>
        <v>0</v>
      </c>
      <c r="P55" s="51">
        <v>0</v>
      </c>
      <c r="Q55" s="44">
        <f t="shared" si="27"/>
        <v>0</v>
      </c>
      <c r="R55" s="35">
        <f t="shared" si="9"/>
        <v>0</v>
      </c>
      <c r="S55" s="35">
        <f t="shared" si="16"/>
        <v>0</v>
      </c>
      <c r="T55" s="42">
        <v>0</v>
      </c>
      <c r="U55" s="35">
        <f t="shared" si="10"/>
        <v>0</v>
      </c>
      <c r="W55" s="35">
        <f t="shared" si="29"/>
        <v>0</v>
      </c>
      <c r="X55" s="35">
        <f t="shared" si="29"/>
        <v>0</v>
      </c>
      <c r="Y55" s="35">
        <f t="shared" si="29"/>
        <v>0</v>
      </c>
      <c r="Z55" s="35">
        <f t="shared" si="29"/>
        <v>0</v>
      </c>
      <c r="AA55" s="35">
        <f t="shared" si="29"/>
        <v>0</v>
      </c>
      <c r="AB55" s="35">
        <f t="shared" si="29"/>
        <v>0</v>
      </c>
      <c r="AC55" s="35">
        <f t="shared" si="29"/>
        <v>0</v>
      </c>
      <c r="AD55" s="35">
        <f t="shared" si="29"/>
        <v>0</v>
      </c>
      <c r="AE55" s="35">
        <f t="shared" si="29"/>
        <v>0</v>
      </c>
      <c r="AG55" s="35">
        <f t="shared" si="30"/>
        <v>0</v>
      </c>
      <c r="AH55" s="35">
        <f t="shared" si="30"/>
        <v>0</v>
      </c>
      <c r="AI55" s="35">
        <f t="shared" si="30"/>
        <v>0</v>
      </c>
      <c r="AJ55" s="35">
        <f t="shared" si="30"/>
        <v>0</v>
      </c>
      <c r="AK55" s="35">
        <f t="shared" si="30"/>
        <v>0</v>
      </c>
      <c r="AL55" s="35">
        <f t="shared" si="30"/>
        <v>0</v>
      </c>
      <c r="AN55" s="47">
        <f t="shared" si="25"/>
        <v>0</v>
      </c>
      <c r="AO55" s="6"/>
    </row>
    <row r="56" ht="15" spans="1:41">
      <c r="A56" s="45" t="s">
        <v>10570</v>
      </c>
      <c r="B56" s="33">
        <f t="shared" si="0"/>
        <v>0</v>
      </c>
      <c r="C56" s="41" t="s">
        <v>10571</v>
      </c>
      <c r="D56" s="96">
        <f t="shared" si="1"/>
        <v>0</v>
      </c>
      <c r="E56" s="35">
        <f t="shared" si="2"/>
        <v>0</v>
      </c>
      <c r="F56" s="46">
        <f t="shared" si="3"/>
        <v>0</v>
      </c>
      <c r="G56" s="37">
        <f t="shared" si="26"/>
        <v>0</v>
      </c>
      <c r="H56" s="42">
        <v>0</v>
      </c>
      <c r="I56" s="35">
        <f t="shared" si="28"/>
        <v>0</v>
      </c>
      <c r="J56" s="35">
        <f t="shared" si="28"/>
        <v>0</v>
      </c>
      <c r="K56" s="97">
        <f t="shared" si="24"/>
        <v>0</v>
      </c>
      <c r="L56" s="35">
        <f t="shared" si="5"/>
        <v>0</v>
      </c>
      <c r="M56" s="96">
        <f t="shared" si="6"/>
        <v>0</v>
      </c>
      <c r="N56" s="35">
        <f t="shared" si="15"/>
        <v>0</v>
      </c>
      <c r="O56" s="46">
        <f t="shared" si="7"/>
        <v>0</v>
      </c>
      <c r="P56" s="51">
        <v>0</v>
      </c>
      <c r="Q56" s="44">
        <f t="shared" si="27"/>
        <v>0</v>
      </c>
      <c r="R56" s="35">
        <f t="shared" si="9"/>
        <v>0</v>
      </c>
      <c r="S56" s="35">
        <f t="shared" si="16"/>
        <v>0</v>
      </c>
      <c r="T56" s="42">
        <v>0</v>
      </c>
      <c r="U56" s="35">
        <f t="shared" si="10"/>
        <v>0</v>
      </c>
      <c r="W56" s="35">
        <f t="shared" si="29"/>
        <v>0</v>
      </c>
      <c r="X56" s="35">
        <f t="shared" si="29"/>
        <v>0</v>
      </c>
      <c r="Y56" s="35">
        <f t="shared" si="29"/>
        <v>0</v>
      </c>
      <c r="Z56" s="35">
        <f t="shared" si="29"/>
        <v>0</v>
      </c>
      <c r="AA56" s="35">
        <f t="shared" si="29"/>
        <v>0</v>
      </c>
      <c r="AB56" s="35">
        <f t="shared" si="29"/>
        <v>0</v>
      </c>
      <c r="AC56" s="35">
        <f t="shared" si="29"/>
        <v>0</v>
      </c>
      <c r="AD56" s="35">
        <f t="shared" si="29"/>
        <v>0</v>
      </c>
      <c r="AE56" s="35">
        <f t="shared" si="29"/>
        <v>0</v>
      </c>
      <c r="AG56" s="35">
        <f t="shared" si="30"/>
        <v>0</v>
      </c>
      <c r="AH56" s="35">
        <f t="shared" si="30"/>
        <v>0</v>
      </c>
      <c r="AI56" s="35">
        <f t="shared" si="30"/>
        <v>0</v>
      </c>
      <c r="AJ56" s="35">
        <f t="shared" si="30"/>
        <v>0</v>
      </c>
      <c r="AK56" s="35">
        <f t="shared" si="30"/>
        <v>0</v>
      </c>
      <c r="AL56" s="35">
        <f t="shared" si="30"/>
        <v>0</v>
      </c>
      <c r="AN56" s="47">
        <f t="shared" si="25"/>
        <v>0</v>
      </c>
      <c r="AO56" s="18"/>
    </row>
    <row r="57" ht="15" spans="1:41">
      <c r="A57" s="45" t="s">
        <v>10572</v>
      </c>
      <c r="B57" s="33">
        <f t="shared" si="0"/>
        <v>0</v>
      </c>
      <c r="C57" s="41" t="s">
        <v>10573</v>
      </c>
      <c r="D57" s="96">
        <f t="shared" si="1"/>
        <v>0</v>
      </c>
      <c r="E57" s="35">
        <f t="shared" si="2"/>
        <v>0</v>
      </c>
      <c r="F57" s="46">
        <f t="shared" si="3"/>
        <v>0</v>
      </c>
      <c r="G57" s="37">
        <f t="shared" si="26"/>
        <v>0</v>
      </c>
      <c r="H57" s="42">
        <v>0</v>
      </c>
      <c r="I57" s="35">
        <f t="shared" si="28"/>
        <v>0</v>
      </c>
      <c r="J57" s="35">
        <f t="shared" si="28"/>
        <v>0</v>
      </c>
      <c r="K57" s="97">
        <f t="shared" si="24"/>
        <v>0</v>
      </c>
      <c r="L57" s="35">
        <f t="shared" si="5"/>
        <v>0</v>
      </c>
      <c r="M57" s="96">
        <f t="shared" si="6"/>
        <v>0</v>
      </c>
      <c r="N57" s="35">
        <f t="shared" si="15"/>
        <v>0</v>
      </c>
      <c r="O57" s="46">
        <f t="shared" si="7"/>
        <v>0</v>
      </c>
      <c r="P57" s="51">
        <v>0</v>
      </c>
      <c r="Q57" s="44">
        <f t="shared" si="27"/>
        <v>0</v>
      </c>
      <c r="R57" s="35">
        <f t="shared" si="9"/>
        <v>0</v>
      </c>
      <c r="S57" s="35">
        <f t="shared" si="16"/>
        <v>0</v>
      </c>
      <c r="T57" s="42">
        <v>0</v>
      </c>
      <c r="U57" s="35">
        <f t="shared" si="10"/>
        <v>0</v>
      </c>
      <c r="W57" s="35">
        <f t="shared" si="29"/>
        <v>0</v>
      </c>
      <c r="X57" s="35">
        <f t="shared" si="29"/>
        <v>0</v>
      </c>
      <c r="Y57" s="35">
        <f t="shared" si="29"/>
        <v>0</v>
      </c>
      <c r="Z57" s="35">
        <f t="shared" si="29"/>
        <v>0</v>
      </c>
      <c r="AA57" s="35">
        <f t="shared" si="29"/>
        <v>0</v>
      </c>
      <c r="AB57" s="35">
        <f t="shared" si="29"/>
        <v>0</v>
      </c>
      <c r="AC57" s="35">
        <f t="shared" si="29"/>
        <v>0</v>
      </c>
      <c r="AD57" s="35">
        <f t="shared" si="29"/>
        <v>0</v>
      </c>
      <c r="AE57" s="35">
        <f t="shared" si="29"/>
        <v>0</v>
      </c>
      <c r="AG57" s="35">
        <f t="shared" si="30"/>
        <v>0</v>
      </c>
      <c r="AH57" s="35">
        <f t="shared" si="30"/>
        <v>0</v>
      </c>
      <c r="AI57" s="35">
        <f t="shared" si="30"/>
        <v>0</v>
      </c>
      <c r="AJ57" s="35">
        <f t="shared" si="30"/>
        <v>0</v>
      </c>
      <c r="AK57" s="35">
        <f t="shared" si="30"/>
        <v>0</v>
      </c>
      <c r="AL57" s="35">
        <f t="shared" si="30"/>
        <v>0</v>
      </c>
      <c r="AN57" s="47">
        <f t="shared" si="25"/>
        <v>0</v>
      </c>
      <c r="AO57" s="18"/>
    </row>
    <row r="58" ht="15" spans="1:41">
      <c r="A58" s="45" t="s">
        <v>10574</v>
      </c>
      <c r="B58" s="33">
        <f t="shared" si="0"/>
        <v>0</v>
      </c>
      <c r="C58" s="41" t="s">
        <v>10575</v>
      </c>
      <c r="D58" s="96">
        <f t="shared" si="1"/>
        <v>0</v>
      </c>
      <c r="E58" s="35">
        <f t="shared" si="2"/>
        <v>0</v>
      </c>
      <c r="F58" s="46">
        <f t="shared" si="3"/>
        <v>0</v>
      </c>
      <c r="G58" s="37">
        <f t="shared" si="26"/>
        <v>0</v>
      </c>
      <c r="H58" s="42">
        <v>0</v>
      </c>
      <c r="I58" s="35">
        <f t="shared" si="28"/>
        <v>0</v>
      </c>
      <c r="J58" s="35">
        <f t="shared" si="28"/>
        <v>0</v>
      </c>
      <c r="K58" s="97">
        <f t="shared" si="24"/>
        <v>0</v>
      </c>
      <c r="L58" s="35">
        <f t="shared" si="5"/>
        <v>0</v>
      </c>
      <c r="M58" s="96">
        <f t="shared" si="6"/>
        <v>0</v>
      </c>
      <c r="N58" s="35">
        <f t="shared" si="15"/>
        <v>0</v>
      </c>
      <c r="O58" s="46">
        <f t="shared" si="7"/>
        <v>0</v>
      </c>
      <c r="P58" s="51">
        <v>0</v>
      </c>
      <c r="Q58" s="44">
        <f t="shared" si="27"/>
        <v>0</v>
      </c>
      <c r="R58" s="35">
        <f t="shared" si="9"/>
        <v>0</v>
      </c>
      <c r="S58" s="35">
        <f t="shared" si="16"/>
        <v>0</v>
      </c>
      <c r="T58" s="42">
        <v>0</v>
      </c>
      <c r="U58" s="35">
        <f t="shared" si="10"/>
        <v>0</v>
      </c>
      <c r="W58" s="35">
        <f t="shared" ref="W58:AE67" si="31">SUMPRODUCT(W$374:W$599*(LEFT($A$374:$A$599,LEN($A58))=$A58))</f>
        <v>0</v>
      </c>
      <c r="X58" s="35">
        <f t="shared" si="31"/>
        <v>0</v>
      </c>
      <c r="Y58" s="35">
        <f t="shared" si="31"/>
        <v>0</v>
      </c>
      <c r="Z58" s="35">
        <f t="shared" si="31"/>
        <v>0</v>
      </c>
      <c r="AA58" s="35">
        <f t="shared" si="31"/>
        <v>0</v>
      </c>
      <c r="AB58" s="35">
        <f t="shared" si="31"/>
        <v>0</v>
      </c>
      <c r="AC58" s="35">
        <f t="shared" si="31"/>
        <v>0</v>
      </c>
      <c r="AD58" s="35">
        <f t="shared" si="31"/>
        <v>0</v>
      </c>
      <c r="AE58" s="35">
        <f t="shared" si="31"/>
        <v>0</v>
      </c>
      <c r="AG58" s="35">
        <f t="shared" ref="AG58:AL67" si="32">SUMPRODUCT(AG$374:AG$599*(LEFT($A$374:$A$599,LEN($A58))=$A58))</f>
        <v>0</v>
      </c>
      <c r="AH58" s="35">
        <f t="shared" si="32"/>
        <v>0</v>
      </c>
      <c r="AI58" s="35">
        <f t="shared" si="32"/>
        <v>0</v>
      </c>
      <c r="AJ58" s="35">
        <f t="shared" si="32"/>
        <v>0</v>
      </c>
      <c r="AK58" s="35">
        <f t="shared" si="32"/>
        <v>0</v>
      </c>
      <c r="AL58" s="35">
        <f t="shared" si="32"/>
        <v>0</v>
      </c>
      <c r="AN58" s="47">
        <f t="shared" si="25"/>
        <v>0</v>
      </c>
      <c r="AO58" s="6"/>
    </row>
    <row r="59" ht="15" spans="1:41">
      <c r="A59" s="45" t="s">
        <v>10576</v>
      </c>
      <c r="B59" s="33">
        <f t="shared" si="0"/>
        <v>0</v>
      </c>
      <c r="C59" s="41" t="s">
        <v>10577</v>
      </c>
      <c r="D59" s="96">
        <f t="shared" si="1"/>
        <v>0</v>
      </c>
      <c r="E59" s="35">
        <f t="shared" si="2"/>
        <v>0</v>
      </c>
      <c r="F59" s="46">
        <f t="shared" si="3"/>
        <v>0</v>
      </c>
      <c r="G59" s="37">
        <f t="shared" si="26"/>
        <v>0</v>
      </c>
      <c r="H59" s="42">
        <v>0</v>
      </c>
      <c r="I59" s="35">
        <f t="shared" si="28"/>
        <v>0</v>
      </c>
      <c r="J59" s="35">
        <f t="shared" si="28"/>
        <v>0</v>
      </c>
      <c r="K59" s="97">
        <f t="shared" si="24"/>
        <v>0</v>
      </c>
      <c r="L59" s="35">
        <f t="shared" si="5"/>
        <v>0</v>
      </c>
      <c r="M59" s="96">
        <f t="shared" si="6"/>
        <v>0</v>
      </c>
      <c r="N59" s="35">
        <f t="shared" si="15"/>
        <v>0</v>
      </c>
      <c r="O59" s="46">
        <f t="shared" si="7"/>
        <v>0</v>
      </c>
      <c r="P59" s="51">
        <v>0</v>
      </c>
      <c r="Q59" s="44">
        <f t="shared" si="27"/>
        <v>0</v>
      </c>
      <c r="R59" s="35">
        <f t="shared" si="9"/>
        <v>0</v>
      </c>
      <c r="S59" s="35">
        <f t="shared" si="16"/>
        <v>0</v>
      </c>
      <c r="T59" s="42">
        <v>0</v>
      </c>
      <c r="U59" s="35">
        <f t="shared" si="10"/>
        <v>0</v>
      </c>
      <c r="W59" s="35">
        <f t="shared" si="31"/>
        <v>0</v>
      </c>
      <c r="X59" s="35">
        <f t="shared" si="31"/>
        <v>0</v>
      </c>
      <c r="Y59" s="35">
        <f t="shared" si="31"/>
        <v>0</v>
      </c>
      <c r="Z59" s="35">
        <f t="shared" si="31"/>
        <v>0</v>
      </c>
      <c r="AA59" s="35">
        <f t="shared" si="31"/>
        <v>0</v>
      </c>
      <c r="AB59" s="35">
        <f t="shared" si="31"/>
        <v>0</v>
      </c>
      <c r="AC59" s="35">
        <f t="shared" si="31"/>
        <v>0</v>
      </c>
      <c r="AD59" s="35">
        <f t="shared" si="31"/>
        <v>0</v>
      </c>
      <c r="AE59" s="35">
        <f t="shared" si="31"/>
        <v>0</v>
      </c>
      <c r="AG59" s="35">
        <f t="shared" si="32"/>
        <v>0</v>
      </c>
      <c r="AH59" s="35">
        <f t="shared" si="32"/>
        <v>0</v>
      </c>
      <c r="AI59" s="35">
        <f t="shared" si="32"/>
        <v>0</v>
      </c>
      <c r="AJ59" s="35">
        <f t="shared" si="32"/>
        <v>0</v>
      </c>
      <c r="AK59" s="35">
        <f t="shared" si="32"/>
        <v>0</v>
      </c>
      <c r="AL59" s="35">
        <f t="shared" si="32"/>
        <v>0</v>
      </c>
      <c r="AN59" s="47">
        <f t="shared" si="25"/>
        <v>0</v>
      </c>
      <c r="AO59" s="6"/>
    </row>
    <row r="60" ht="15" spans="1:41">
      <c r="A60" s="45" t="s">
        <v>10578</v>
      </c>
      <c r="B60" s="33">
        <f t="shared" si="0"/>
        <v>0</v>
      </c>
      <c r="C60" s="41" t="s">
        <v>10579</v>
      </c>
      <c r="D60" s="96">
        <f t="shared" si="1"/>
        <v>0</v>
      </c>
      <c r="E60" s="35">
        <f t="shared" si="2"/>
        <v>0</v>
      </c>
      <c r="F60" s="46">
        <f t="shared" si="3"/>
        <v>0</v>
      </c>
      <c r="G60" s="37">
        <f t="shared" si="26"/>
        <v>0</v>
      </c>
      <c r="H60" s="42">
        <v>0</v>
      </c>
      <c r="I60" s="35">
        <f t="shared" si="28"/>
        <v>0</v>
      </c>
      <c r="J60" s="35">
        <f t="shared" si="28"/>
        <v>0</v>
      </c>
      <c r="K60" s="97">
        <f t="shared" si="24"/>
        <v>0</v>
      </c>
      <c r="L60" s="35">
        <f t="shared" si="5"/>
        <v>0</v>
      </c>
      <c r="M60" s="96">
        <f t="shared" si="6"/>
        <v>0</v>
      </c>
      <c r="N60" s="35">
        <f t="shared" si="15"/>
        <v>0</v>
      </c>
      <c r="O60" s="46">
        <f t="shared" si="7"/>
        <v>0</v>
      </c>
      <c r="P60" s="51">
        <v>0</v>
      </c>
      <c r="Q60" s="44">
        <f t="shared" si="27"/>
        <v>0</v>
      </c>
      <c r="R60" s="35">
        <f t="shared" si="9"/>
        <v>0</v>
      </c>
      <c r="S60" s="35">
        <f t="shared" si="16"/>
        <v>0</v>
      </c>
      <c r="T60" s="42">
        <v>0</v>
      </c>
      <c r="U60" s="35">
        <f t="shared" si="10"/>
        <v>0</v>
      </c>
      <c r="W60" s="35">
        <f t="shared" si="31"/>
        <v>0</v>
      </c>
      <c r="X60" s="35">
        <f t="shared" si="31"/>
        <v>0</v>
      </c>
      <c r="Y60" s="35">
        <f t="shared" si="31"/>
        <v>0</v>
      </c>
      <c r="Z60" s="35">
        <f t="shared" si="31"/>
        <v>0</v>
      </c>
      <c r="AA60" s="35">
        <f t="shared" si="31"/>
        <v>0</v>
      </c>
      <c r="AB60" s="35">
        <f t="shared" si="31"/>
        <v>0</v>
      </c>
      <c r="AC60" s="35">
        <f t="shared" si="31"/>
        <v>0</v>
      </c>
      <c r="AD60" s="35">
        <f t="shared" si="31"/>
        <v>0</v>
      </c>
      <c r="AE60" s="35">
        <f t="shared" si="31"/>
        <v>0</v>
      </c>
      <c r="AG60" s="35">
        <f t="shared" si="32"/>
        <v>0</v>
      </c>
      <c r="AH60" s="35">
        <f t="shared" si="32"/>
        <v>0</v>
      </c>
      <c r="AI60" s="35">
        <f t="shared" si="32"/>
        <v>0</v>
      </c>
      <c r="AJ60" s="35">
        <f t="shared" si="32"/>
        <v>0</v>
      </c>
      <c r="AK60" s="35">
        <f t="shared" si="32"/>
        <v>0</v>
      </c>
      <c r="AL60" s="35">
        <f t="shared" si="32"/>
        <v>0</v>
      </c>
      <c r="AN60" s="47">
        <f t="shared" si="25"/>
        <v>0</v>
      </c>
      <c r="AO60" s="18"/>
    </row>
    <row r="61" ht="15" spans="1:41">
      <c r="A61" s="45" t="s">
        <v>10580</v>
      </c>
      <c r="B61" s="33">
        <f t="shared" si="0"/>
        <v>0</v>
      </c>
      <c r="C61" s="41" t="s">
        <v>10581</v>
      </c>
      <c r="D61" s="96">
        <f t="shared" si="1"/>
        <v>0</v>
      </c>
      <c r="E61" s="35">
        <f t="shared" si="2"/>
        <v>0</v>
      </c>
      <c r="F61" s="46">
        <f t="shared" si="3"/>
        <v>0</v>
      </c>
      <c r="G61" s="37">
        <f t="shared" si="26"/>
        <v>0</v>
      </c>
      <c r="H61" s="42">
        <v>0</v>
      </c>
      <c r="I61" s="35">
        <f t="shared" si="28"/>
        <v>0</v>
      </c>
      <c r="J61" s="35">
        <f t="shared" si="28"/>
        <v>0</v>
      </c>
      <c r="K61" s="97">
        <f t="shared" si="24"/>
        <v>0</v>
      </c>
      <c r="L61" s="35">
        <f t="shared" si="5"/>
        <v>0</v>
      </c>
      <c r="M61" s="96">
        <f t="shared" si="6"/>
        <v>0</v>
      </c>
      <c r="N61" s="35">
        <f t="shared" si="15"/>
        <v>0</v>
      </c>
      <c r="O61" s="46">
        <f t="shared" si="7"/>
        <v>0</v>
      </c>
      <c r="P61" s="51">
        <v>0</v>
      </c>
      <c r="Q61" s="44">
        <f t="shared" si="27"/>
        <v>0</v>
      </c>
      <c r="R61" s="35">
        <f t="shared" si="9"/>
        <v>0</v>
      </c>
      <c r="S61" s="35">
        <f t="shared" si="16"/>
        <v>0</v>
      </c>
      <c r="T61" s="42">
        <v>0</v>
      </c>
      <c r="U61" s="35">
        <f t="shared" si="10"/>
        <v>0</v>
      </c>
      <c r="W61" s="35">
        <f t="shared" si="31"/>
        <v>0</v>
      </c>
      <c r="X61" s="35">
        <f t="shared" si="31"/>
        <v>0</v>
      </c>
      <c r="Y61" s="35">
        <f t="shared" si="31"/>
        <v>0</v>
      </c>
      <c r="Z61" s="35">
        <f t="shared" si="31"/>
        <v>0</v>
      </c>
      <c r="AA61" s="35">
        <f t="shared" si="31"/>
        <v>0</v>
      </c>
      <c r="AB61" s="35">
        <f t="shared" si="31"/>
        <v>0</v>
      </c>
      <c r="AC61" s="35">
        <f t="shared" si="31"/>
        <v>0</v>
      </c>
      <c r="AD61" s="35">
        <f t="shared" si="31"/>
        <v>0</v>
      </c>
      <c r="AE61" s="35">
        <f t="shared" si="31"/>
        <v>0</v>
      </c>
      <c r="AG61" s="35">
        <f t="shared" si="32"/>
        <v>0</v>
      </c>
      <c r="AH61" s="35">
        <f t="shared" si="32"/>
        <v>0</v>
      </c>
      <c r="AI61" s="35">
        <f t="shared" si="32"/>
        <v>0</v>
      </c>
      <c r="AJ61" s="35">
        <f t="shared" si="32"/>
        <v>0</v>
      </c>
      <c r="AK61" s="35">
        <f t="shared" si="32"/>
        <v>0</v>
      </c>
      <c r="AL61" s="35">
        <f t="shared" si="32"/>
        <v>0</v>
      </c>
      <c r="AN61" s="47">
        <f t="shared" si="25"/>
        <v>0</v>
      </c>
      <c r="AO61" s="18"/>
    </row>
    <row r="62" ht="15" spans="1:41">
      <c r="A62" s="45" t="s">
        <v>10582</v>
      </c>
      <c r="B62" s="33">
        <f t="shared" si="0"/>
        <v>0</v>
      </c>
      <c r="C62" s="41" t="s">
        <v>10583</v>
      </c>
      <c r="D62" s="96">
        <f t="shared" si="1"/>
        <v>0</v>
      </c>
      <c r="E62" s="35">
        <f t="shared" si="2"/>
        <v>0</v>
      </c>
      <c r="F62" s="46">
        <f t="shared" si="3"/>
        <v>0</v>
      </c>
      <c r="G62" s="37">
        <f t="shared" si="26"/>
        <v>0</v>
      </c>
      <c r="H62" s="42">
        <v>0</v>
      </c>
      <c r="I62" s="35">
        <f t="shared" si="28"/>
        <v>0</v>
      </c>
      <c r="J62" s="35">
        <f t="shared" si="28"/>
        <v>0</v>
      </c>
      <c r="K62" s="97">
        <f t="shared" si="24"/>
        <v>0</v>
      </c>
      <c r="L62" s="35">
        <f t="shared" si="5"/>
        <v>0</v>
      </c>
      <c r="M62" s="96">
        <f t="shared" si="6"/>
        <v>0</v>
      </c>
      <c r="N62" s="35">
        <f t="shared" si="15"/>
        <v>0</v>
      </c>
      <c r="O62" s="46">
        <f t="shared" si="7"/>
        <v>0</v>
      </c>
      <c r="P62" s="51">
        <v>0</v>
      </c>
      <c r="Q62" s="44">
        <f t="shared" si="27"/>
        <v>0</v>
      </c>
      <c r="R62" s="35">
        <f t="shared" si="9"/>
        <v>0</v>
      </c>
      <c r="S62" s="35">
        <f t="shared" si="16"/>
        <v>0</v>
      </c>
      <c r="T62" s="42">
        <v>0</v>
      </c>
      <c r="U62" s="35">
        <f t="shared" si="10"/>
        <v>0</v>
      </c>
      <c r="W62" s="35">
        <f t="shared" si="31"/>
        <v>0</v>
      </c>
      <c r="X62" s="35">
        <f t="shared" si="31"/>
        <v>0</v>
      </c>
      <c r="Y62" s="35">
        <f t="shared" si="31"/>
        <v>0</v>
      </c>
      <c r="Z62" s="35">
        <f t="shared" si="31"/>
        <v>0</v>
      </c>
      <c r="AA62" s="35">
        <f t="shared" si="31"/>
        <v>0</v>
      </c>
      <c r="AB62" s="35">
        <f t="shared" si="31"/>
        <v>0</v>
      </c>
      <c r="AC62" s="35">
        <f t="shared" si="31"/>
        <v>0</v>
      </c>
      <c r="AD62" s="35">
        <f t="shared" si="31"/>
        <v>0</v>
      </c>
      <c r="AE62" s="35">
        <f t="shared" si="31"/>
        <v>0</v>
      </c>
      <c r="AG62" s="35">
        <f t="shared" si="32"/>
        <v>0</v>
      </c>
      <c r="AH62" s="35">
        <f t="shared" si="32"/>
        <v>0</v>
      </c>
      <c r="AI62" s="35">
        <f t="shared" si="32"/>
        <v>0</v>
      </c>
      <c r="AJ62" s="35">
        <f t="shared" si="32"/>
        <v>0</v>
      </c>
      <c r="AK62" s="35">
        <f t="shared" si="32"/>
        <v>0</v>
      </c>
      <c r="AL62" s="35">
        <f t="shared" si="32"/>
        <v>0</v>
      </c>
      <c r="AN62" s="47">
        <f t="shared" si="25"/>
        <v>0</v>
      </c>
      <c r="AO62" s="6"/>
    </row>
    <row r="63" ht="15" spans="1:41">
      <c r="A63" s="45" t="s">
        <v>10584</v>
      </c>
      <c r="B63" s="33">
        <f t="shared" si="0"/>
        <v>0</v>
      </c>
      <c r="C63" s="41" t="s">
        <v>10585</v>
      </c>
      <c r="D63" s="96">
        <f t="shared" si="1"/>
        <v>0</v>
      </c>
      <c r="E63" s="35">
        <f t="shared" si="2"/>
        <v>0</v>
      </c>
      <c r="F63" s="46">
        <f t="shared" si="3"/>
        <v>0</v>
      </c>
      <c r="G63" s="37">
        <f t="shared" si="26"/>
        <v>0</v>
      </c>
      <c r="H63" s="42">
        <v>0</v>
      </c>
      <c r="I63" s="35">
        <f t="shared" si="28"/>
        <v>0</v>
      </c>
      <c r="J63" s="35">
        <f t="shared" si="28"/>
        <v>0</v>
      </c>
      <c r="K63" s="97">
        <f t="shared" si="24"/>
        <v>0</v>
      </c>
      <c r="L63" s="35">
        <f t="shared" si="5"/>
        <v>0</v>
      </c>
      <c r="M63" s="96">
        <f t="shared" si="6"/>
        <v>0</v>
      </c>
      <c r="N63" s="35">
        <f t="shared" si="15"/>
        <v>0</v>
      </c>
      <c r="O63" s="46">
        <f t="shared" si="7"/>
        <v>0</v>
      </c>
      <c r="P63" s="51">
        <v>0</v>
      </c>
      <c r="Q63" s="44">
        <f t="shared" si="27"/>
        <v>0</v>
      </c>
      <c r="R63" s="35">
        <f t="shared" si="9"/>
        <v>0</v>
      </c>
      <c r="S63" s="35">
        <f t="shared" si="16"/>
        <v>0</v>
      </c>
      <c r="T63" s="42">
        <v>0</v>
      </c>
      <c r="U63" s="35">
        <f t="shared" si="10"/>
        <v>0</v>
      </c>
      <c r="W63" s="35">
        <f t="shared" si="31"/>
        <v>0</v>
      </c>
      <c r="X63" s="35">
        <f t="shared" si="31"/>
        <v>0</v>
      </c>
      <c r="Y63" s="35">
        <f t="shared" si="31"/>
        <v>0</v>
      </c>
      <c r="Z63" s="35">
        <f t="shared" si="31"/>
        <v>0</v>
      </c>
      <c r="AA63" s="35">
        <f t="shared" si="31"/>
        <v>0</v>
      </c>
      <c r="AB63" s="35">
        <f t="shared" si="31"/>
        <v>0</v>
      </c>
      <c r="AC63" s="35">
        <f t="shared" si="31"/>
        <v>0</v>
      </c>
      <c r="AD63" s="35">
        <f t="shared" si="31"/>
        <v>0</v>
      </c>
      <c r="AE63" s="35">
        <f t="shared" si="31"/>
        <v>0</v>
      </c>
      <c r="AG63" s="35">
        <f t="shared" si="32"/>
        <v>0</v>
      </c>
      <c r="AH63" s="35">
        <f t="shared" si="32"/>
        <v>0</v>
      </c>
      <c r="AI63" s="35">
        <f t="shared" si="32"/>
        <v>0</v>
      </c>
      <c r="AJ63" s="35">
        <f t="shared" si="32"/>
        <v>0</v>
      </c>
      <c r="AK63" s="35">
        <f t="shared" si="32"/>
        <v>0</v>
      </c>
      <c r="AL63" s="35">
        <f t="shared" si="32"/>
        <v>0</v>
      </c>
      <c r="AN63" s="47">
        <f t="shared" si="25"/>
        <v>0</v>
      </c>
      <c r="AO63" s="6"/>
    </row>
    <row r="64" ht="15" spans="1:41">
      <c r="A64" s="45" t="s">
        <v>10586</v>
      </c>
      <c r="B64" s="33">
        <f t="shared" si="0"/>
        <v>0</v>
      </c>
      <c r="C64" s="41" t="s">
        <v>10587</v>
      </c>
      <c r="D64" s="96">
        <f t="shared" si="1"/>
        <v>0</v>
      </c>
      <c r="E64" s="35">
        <f t="shared" si="2"/>
        <v>0</v>
      </c>
      <c r="F64" s="46">
        <f t="shared" si="3"/>
        <v>0</v>
      </c>
      <c r="G64" s="37">
        <f t="shared" si="26"/>
        <v>0</v>
      </c>
      <c r="H64" s="42">
        <v>0</v>
      </c>
      <c r="I64" s="35">
        <f t="shared" si="28"/>
        <v>0</v>
      </c>
      <c r="J64" s="35">
        <f t="shared" si="28"/>
        <v>0</v>
      </c>
      <c r="K64" s="97">
        <f t="shared" si="24"/>
        <v>0</v>
      </c>
      <c r="L64" s="35">
        <f t="shared" si="5"/>
        <v>0</v>
      </c>
      <c r="M64" s="96">
        <f t="shared" si="6"/>
        <v>0</v>
      </c>
      <c r="N64" s="35">
        <f t="shared" si="15"/>
        <v>0</v>
      </c>
      <c r="O64" s="46">
        <f t="shared" si="7"/>
        <v>0</v>
      </c>
      <c r="P64" s="51">
        <v>0</v>
      </c>
      <c r="Q64" s="44">
        <f t="shared" si="27"/>
        <v>0</v>
      </c>
      <c r="R64" s="35">
        <f t="shared" si="9"/>
        <v>0</v>
      </c>
      <c r="S64" s="35">
        <f t="shared" si="16"/>
        <v>0</v>
      </c>
      <c r="T64" s="42">
        <v>0</v>
      </c>
      <c r="U64" s="35">
        <f t="shared" si="10"/>
        <v>0</v>
      </c>
      <c r="W64" s="35">
        <f t="shared" si="31"/>
        <v>0</v>
      </c>
      <c r="X64" s="35">
        <f t="shared" si="31"/>
        <v>0</v>
      </c>
      <c r="Y64" s="35">
        <f t="shared" si="31"/>
        <v>0</v>
      </c>
      <c r="Z64" s="35">
        <f t="shared" si="31"/>
        <v>0</v>
      </c>
      <c r="AA64" s="35">
        <f t="shared" si="31"/>
        <v>0</v>
      </c>
      <c r="AB64" s="35">
        <f t="shared" si="31"/>
        <v>0</v>
      </c>
      <c r="AC64" s="35">
        <f t="shared" si="31"/>
        <v>0</v>
      </c>
      <c r="AD64" s="35">
        <f t="shared" si="31"/>
        <v>0</v>
      </c>
      <c r="AE64" s="35">
        <f t="shared" si="31"/>
        <v>0</v>
      </c>
      <c r="AG64" s="35">
        <f t="shared" si="32"/>
        <v>0</v>
      </c>
      <c r="AH64" s="35">
        <f t="shared" si="32"/>
        <v>0</v>
      </c>
      <c r="AI64" s="35">
        <f t="shared" si="32"/>
        <v>0</v>
      </c>
      <c r="AJ64" s="35">
        <f t="shared" si="32"/>
        <v>0</v>
      </c>
      <c r="AK64" s="35">
        <f t="shared" si="32"/>
        <v>0</v>
      </c>
      <c r="AL64" s="35">
        <f t="shared" si="32"/>
        <v>0</v>
      </c>
      <c r="AN64" s="47">
        <f t="shared" si="25"/>
        <v>0</v>
      </c>
      <c r="AO64" s="18"/>
    </row>
    <row r="65" ht="15" spans="1:41">
      <c r="A65" s="45" t="s">
        <v>10588</v>
      </c>
      <c r="B65" s="33">
        <f t="shared" si="0"/>
        <v>0</v>
      </c>
      <c r="C65" s="41" t="s">
        <v>10589</v>
      </c>
      <c r="D65" s="96">
        <f t="shared" si="1"/>
        <v>0</v>
      </c>
      <c r="E65" s="35">
        <f t="shared" si="2"/>
        <v>0</v>
      </c>
      <c r="F65" s="46">
        <f t="shared" si="3"/>
        <v>0</v>
      </c>
      <c r="G65" s="37">
        <f t="shared" si="26"/>
        <v>0</v>
      </c>
      <c r="H65" s="42">
        <v>0</v>
      </c>
      <c r="I65" s="35">
        <f t="shared" si="28"/>
        <v>0</v>
      </c>
      <c r="J65" s="35">
        <f t="shared" si="28"/>
        <v>0</v>
      </c>
      <c r="K65" s="97">
        <f t="shared" si="24"/>
        <v>0</v>
      </c>
      <c r="L65" s="35">
        <f t="shared" si="5"/>
        <v>0</v>
      </c>
      <c r="M65" s="96">
        <f t="shared" si="6"/>
        <v>0</v>
      </c>
      <c r="N65" s="35">
        <f t="shared" si="15"/>
        <v>0</v>
      </c>
      <c r="O65" s="46">
        <f t="shared" si="7"/>
        <v>0</v>
      </c>
      <c r="P65" s="51">
        <v>0</v>
      </c>
      <c r="Q65" s="44">
        <f t="shared" si="27"/>
        <v>0</v>
      </c>
      <c r="R65" s="35">
        <f t="shared" si="9"/>
        <v>0</v>
      </c>
      <c r="S65" s="35">
        <f t="shared" si="16"/>
        <v>0</v>
      </c>
      <c r="T65" s="42">
        <v>0</v>
      </c>
      <c r="U65" s="35">
        <f t="shared" si="10"/>
        <v>0</v>
      </c>
      <c r="W65" s="35">
        <f t="shared" si="31"/>
        <v>0</v>
      </c>
      <c r="X65" s="35">
        <f t="shared" si="31"/>
        <v>0</v>
      </c>
      <c r="Y65" s="35">
        <f t="shared" si="31"/>
        <v>0</v>
      </c>
      <c r="Z65" s="35">
        <f t="shared" si="31"/>
        <v>0</v>
      </c>
      <c r="AA65" s="35">
        <f t="shared" si="31"/>
        <v>0</v>
      </c>
      <c r="AB65" s="35">
        <f t="shared" si="31"/>
        <v>0</v>
      </c>
      <c r="AC65" s="35">
        <f t="shared" si="31"/>
        <v>0</v>
      </c>
      <c r="AD65" s="35">
        <f t="shared" si="31"/>
        <v>0</v>
      </c>
      <c r="AE65" s="35">
        <f t="shared" si="31"/>
        <v>0</v>
      </c>
      <c r="AG65" s="35">
        <f t="shared" si="32"/>
        <v>0</v>
      </c>
      <c r="AH65" s="35">
        <f t="shared" si="32"/>
        <v>0</v>
      </c>
      <c r="AI65" s="35">
        <f t="shared" si="32"/>
        <v>0</v>
      </c>
      <c r="AJ65" s="35">
        <f t="shared" si="32"/>
        <v>0</v>
      </c>
      <c r="AK65" s="35">
        <f t="shared" si="32"/>
        <v>0</v>
      </c>
      <c r="AL65" s="35">
        <f t="shared" si="32"/>
        <v>0</v>
      </c>
      <c r="AN65" s="47">
        <f t="shared" si="25"/>
        <v>0</v>
      </c>
      <c r="AO65" s="18"/>
    </row>
    <row r="66" ht="15" spans="1:41">
      <c r="A66" s="45" t="s">
        <v>10590</v>
      </c>
      <c r="B66" s="33">
        <f t="shared" si="0"/>
        <v>0</v>
      </c>
      <c r="C66" s="41" t="s">
        <v>10591</v>
      </c>
      <c r="D66" s="96">
        <f t="shared" si="1"/>
        <v>0</v>
      </c>
      <c r="E66" s="35">
        <f t="shared" si="2"/>
        <v>0</v>
      </c>
      <c r="F66" s="46">
        <f t="shared" si="3"/>
        <v>0</v>
      </c>
      <c r="G66" s="37">
        <f t="shared" si="26"/>
        <v>0</v>
      </c>
      <c r="H66" s="42">
        <v>0</v>
      </c>
      <c r="I66" s="35">
        <f t="shared" si="28"/>
        <v>0</v>
      </c>
      <c r="J66" s="35">
        <f t="shared" si="28"/>
        <v>0</v>
      </c>
      <c r="K66" s="97">
        <f t="shared" si="24"/>
        <v>0</v>
      </c>
      <c r="L66" s="35">
        <f t="shared" si="5"/>
        <v>0</v>
      </c>
      <c r="M66" s="96">
        <f t="shared" si="6"/>
        <v>0</v>
      </c>
      <c r="N66" s="35">
        <f t="shared" si="15"/>
        <v>0</v>
      </c>
      <c r="O66" s="46">
        <f t="shared" si="7"/>
        <v>0</v>
      </c>
      <c r="P66" s="51">
        <v>0</v>
      </c>
      <c r="Q66" s="44">
        <f t="shared" si="27"/>
        <v>0</v>
      </c>
      <c r="R66" s="35">
        <f t="shared" si="9"/>
        <v>0</v>
      </c>
      <c r="S66" s="35">
        <f t="shared" si="16"/>
        <v>0</v>
      </c>
      <c r="T66" s="42">
        <v>0</v>
      </c>
      <c r="U66" s="35">
        <f t="shared" si="10"/>
        <v>0</v>
      </c>
      <c r="W66" s="35">
        <f t="shared" si="31"/>
        <v>0</v>
      </c>
      <c r="X66" s="35">
        <f t="shared" si="31"/>
        <v>0</v>
      </c>
      <c r="Y66" s="35">
        <f t="shared" si="31"/>
        <v>0</v>
      </c>
      <c r="Z66" s="35">
        <f t="shared" si="31"/>
        <v>0</v>
      </c>
      <c r="AA66" s="35">
        <f t="shared" si="31"/>
        <v>0</v>
      </c>
      <c r="AB66" s="35">
        <f t="shared" si="31"/>
        <v>0</v>
      </c>
      <c r="AC66" s="35">
        <f t="shared" si="31"/>
        <v>0</v>
      </c>
      <c r="AD66" s="35">
        <f t="shared" si="31"/>
        <v>0</v>
      </c>
      <c r="AE66" s="35">
        <f t="shared" si="31"/>
        <v>0</v>
      </c>
      <c r="AG66" s="35">
        <f t="shared" si="32"/>
        <v>0</v>
      </c>
      <c r="AH66" s="35">
        <f t="shared" si="32"/>
        <v>0</v>
      </c>
      <c r="AI66" s="35">
        <f t="shared" si="32"/>
        <v>0</v>
      </c>
      <c r="AJ66" s="35">
        <f t="shared" si="32"/>
        <v>0</v>
      </c>
      <c r="AK66" s="35">
        <f t="shared" si="32"/>
        <v>0</v>
      </c>
      <c r="AL66" s="35">
        <f t="shared" si="32"/>
        <v>0</v>
      </c>
      <c r="AN66" s="47">
        <f t="shared" si="25"/>
        <v>0</v>
      </c>
      <c r="AO66" s="6"/>
    </row>
    <row r="67" ht="15" spans="1:41">
      <c r="A67" s="45" t="s">
        <v>10592</v>
      </c>
      <c r="B67" s="33">
        <f t="shared" si="0"/>
        <v>0</v>
      </c>
      <c r="C67" s="41" t="s">
        <v>10593</v>
      </c>
      <c r="D67" s="96">
        <f t="shared" si="1"/>
        <v>0</v>
      </c>
      <c r="E67" s="35">
        <f t="shared" si="2"/>
        <v>0</v>
      </c>
      <c r="F67" s="46">
        <f t="shared" si="3"/>
        <v>0</v>
      </c>
      <c r="G67" s="37">
        <f t="shared" si="26"/>
        <v>0</v>
      </c>
      <c r="H67" s="42">
        <v>0</v>
      </c>
      <c r="I67" s="35">
        <f t="shared" si="28"/>
        <v>0</v>
      </c>
      <c r="J67" s="35">
        <f t="shared" si="28"/>
        <v>0</v>
      </c>
      <c r="K67" s="97">
        <f t="shared" si="24"/>
        <v>0</v>
      </c>
      <c r="L67" s="35">
        <f t="shared" si="5"/>
        <v>0</v>
      </c>
      <c r="M67" s="96">
        <f t="shared" si="6"/>
        <v>0</v>
      </c>
      <c r="N67" s="35">
        <f t="shared" si="15"/>
        <v>0</v>
      </c>
      <c r="O67" s="46">
        <f t="shared" si="7"/>
        <v>0</v>
      </c>
      <c r="P67" s="51">
        <v>0</v>
      </c>
      <c r="Q67" s="44">
        <f t="shared" si="27"/>
        <v>0</v>
      </c>
      <c r="R67" s="35">
        <f t="shared" si="9"/>
        <v>0</v>
      </c>
      <c r="S67" s="35">
        <f t="shared" si="16"/>
        <v>0</v>
      </c>
      <c r="T67" s="42">
        <v>0</v>
      </c>
      <c r="U67" s="35">
        <f t="shared" si="10"/>
        <v>0</v>
      </c>
      <c r="W67" s="35">
        <f t="shared" si="31"/>
        <v>0</v>
      </c>
      <c r="X67" s="35">
        <f t="shared" si="31"/>
        <v>0</v>
      </c>
      <c r="Y67" s="35">
        <f t="shared" si="31"/>
        <v>0</v>
      </c>
      <c r="Z67" s="35">
        <f t="shared" si="31"/>
        <v>0</v>
      </c>
      <c r="AA67" s="35">
        <f t="shared" si="31"/>
        <v>0</v>
      </c>
      <c r="AB67" s="35">
        <f t="shared" si="31"/>
        <v>0</v>
      </c>
      <c r="AC67" s="35">
        <f t="shared" si="31"/>
        <v>0</v>
      </c>
      <c r="AD67" s="35">
        <f t="shared" si="31"/>
        <v>0</v>
      </c>
      <c r="AE67" s="35">
        <f t="shared" si="31"/>
        <v>0</v>
      </c>
      <c r="AG67" s="35">
        <f t="shared" si="32"/>
        <v>0</v>
      </c>
      <c r="AH67" s="35">
        <f t="shared" si="32"/>
        <v>0</v>
      </c>
      <c r="AI67" s="35">
        <f t="shared" si="32"/>
        <v>0</v>
      </c>
      <c r="AJ67" s="35">
        <f t="shared" si="32"/>
        <v>0</v>
      </c>
      <c r="AK67" s="35">
        <f t="shared" si="32"/>
        <v>0</v>
      </c>
      <c r="AL67" s="35">
        <f t="shared" si="32"/>
        <v>0</v>
      </c>
      <c r="AN67" s="47">
        <f t="shared" si="25"/>
        <v>0</v>
      </c>
      <c r="AO67" s="6"/>
    </row>
    <row r="68" ht="15" spans="1:41">
      <c r="A68" s="45" t="s">
        <v>10594</v>
      </c>
      <c r="B68" s="33">
        <f t="shared" si="0"/>
        <v>0</v>
      </c>
      <c r="C68" s="41" t="s">
        <v>10595</v>
      </c>
      <c r="D68" s="96">
        <f t="shared" si="1"/>
        <v>0</v>
      </c>
      <c r="E68" s="35">
        <f t="shared" si="2"/>
        <v>0</v>
      </c>
      <c r="F68" s="46">
        <f t="shared" si="3"/>
        <v>0</v>
      </c>
      <c r="G68" s="37">
        <f t="shared" si="26"/>
        <v>0</v>
      </c>
      <c r="H68" s="42">
        <v>0</v>
      </c>
      <c r="I68" s="35">
        <f t="shared" ref="I68:J87" si="33">SUMPRODUCT(I$374:I$599*(LEFT($A$374:$A$599,LEN($A68))=$A68))</f>
        <v>0</v>
      </c>
      <c r="J68" s="35">
        <f t="shared" si="33"/>
        <v>0</v>
      </c>
      <c r="K68" s="97">
        <f t="shared" si="24"/>
        <v>0</v>
      </c>
      <c r="L68" s="35">
        <f t="shared" si="5"/>
        <v>0</v>
      </c>
      <c r="M68" s="96">
        <f t="shared" si="6"/>
        <v>0</v>
      </c>
      <c r="N68" s="35">
        <f t="shared" si="15"/>
        <v>0</v>
      </c>
      <c r="O68" s="46">
        <f t="shared" si="7"/>
        <v>0</v>
      </c>
      <c r="P68" s="51">
        <v>0</v>
      </c>
      <c r="Q68" s="44">
        <f t="shared" si="27"/>
        <v>0</v>
      </c>
      <c r="R68" s="35">
        <f t="shared" si="9"/>
        <v>0</v>
      </c>
      <c r="S68" s="35">
        <f t="shared" si="16"/>
        <v>0</v>
      </c>
      <c r="T68" s="42">
        <v>0</v>
      </c>
      <c r="U68" s="35">
        <f t="shared" si="10"/>
        <v>0</v>
      </c>
      <c r="W68" s="35">
        <f t="shared" ref="W68:AE77" si="34">SUMPRODUCT(W$374:W$599*(LEFT($A$374:$A$599,LEN($A68))=$A68))</f>
        <v>0</v>
      </c>
      <c r="X68" s="35">
        <f t="shared" si="34"/>
        <v>0</v>
      </c>
      <c r="Y68" s="35">
        <f t="shared" si="34"/>
        <v>0</v>
      </c>
      <c r="Z68" s="35">
        <f t="shared" si="34"/>
        <v>0</v>
      </c>
      <c r="AA68" s="35">
        <f t="shared" si="34"/>
        <v>0</v>
      </c>
      <c r="AB68" s="35">
        <f t="shared" si="34"/>
        <v>0</v>
      </c>
      <c r="AC68" s="35">
        <f t="shared" si="34"/>
        <v>0</v>
      </c>
      <c r="AD68" s="35">
        <f t="shared" si="34"/>
        <v>0</v>
      </c>
      <c r="AE68" s="35">
        <f t="shared" si="34"/>
        <v>0</v>
      </c>
      <c r="AG68" s="35">
        <f t="shared" ref="AG68:AL77" si="35">SUMPRODUCT(AG$374:AG$599*(LEFT($A$374:$A$599,LEN($A68))=$A68))</f>
        <v>0</v>
      </c>
      <c r="AH68" s="35">
        <f t="shared" si="35"/>
        <v>0</v>
      </c>
      <c r="AI68" s="35">
        <f t="shared" si="35"/>
        <v>0</v>
      </c>
      <c r="AJ68" s="35">
        <f t="shared" si="35"/>
        <v>0</v>
      </c>
      <c r="AK68" s="35">
        <f t="shared" si="35"/>
        <v>0</v>
      </c>
      <c r="AL68" s="35">
        <f t="shared" si="35"/>
        <v>0</v>
      </c>
      <c r="AN68" s="47">
        <f t="shared" si="25"/>
        <v>0</v>
      </c>
      <c r="AO68" s="18"/>
    </row>
    <row r="69" ht="15" spans="1:41">
      <c r="A69" s="45" t="s">
        <v>10596</v>
      </c>
      <c r="B69" s="33">
        <f t="shared" si="0"/>
        <v>0</v>
      </c>
      <c r="C69" s="41" t="s">
        <v>10597</v>
      </c>
      <c r="D69" s="96">
        <f t="shared" si="1"/>
        <v>0</v>
      </c>
      <c r="E69" s="35">
        <f t="shared" si="2"/>
        <v>0</v>
      </c>
      <c r="F69" s="46">
        <f t="shared" si="3"/>
        <v>0</v>
      </c>
      <c r="G69" s="37">
        <f t="shared" si="26"/>
        <v>0</v>
      </c>
      <c r="H69" s="42">
        <v>0</v>
      </c>
      <c r="I69" s="35">
        <f t="shared" si="33"/>
        <v>0</v>
      </c>
      <c r="J69" s="35">
        <f t="shared" si="33"/>
        <v>0</v>
      </c>
      <c r="K69" s="97">
        <f t="shared" si="24"/>
        <v>0</v>
      </c>
      <c r="L69" s="35">
        <f t="shared" si="5"/>
        <v>0</v>
      </c>
      <c r="M69" s="96">
        <f t="shared" si="6"/>
        <v>0</v>
      </c>
      <c r="N69" s="35">
        <f t="shared" si="15"/>
        <v>0</v>
      </c>
      <c r="O69" s="46">
        <f t="shared" si="7"/>
        <v>0</v>
      </c>
      <c r="P69" s="51">
        <v>0</v>
      </c>
      <c r="Q69" s="44">
        <f t="shared" si="27"/>
        <v>0</v>
      </c>
      <c r="R69" s="35">
        <f t="shared" si="9"/>
        <v>0</v>
      </c>
      <c r="S69" s="35">
        <f t="shared" si="16"/>
        <v>0</v>
      </c>
      <c r="T69" s="42">
        <v>0</v>
      </c>
      <c r="U69" s="35">
        <f t="shared" si="10"/>
        <v>0</v>
      </c>
      <c r="W69" s="35">
        <f t="shared" si="34"/>
        <v>0</v>
      </c>
      <c r="X69" s="35">
        <f t="shared" si="34"/>
        <v>0</v>
      </c>
      <c r="Y69" s="35">
        <f t="shared" si="34"/>
        <v>0</v>
      </c>
      <c r="Z69" s="35">
        <f t="shared" si="34"/>
        <v>0</v>
      </c>
      <c r="AA69" s="35">
        <f t="shared" si="34"/>
        <v>0</v>
      </c>
      <c r="AB69" s="35">
        <f t="shared" si="34"/>
        <v>0</v>
      </c>
      <c r="AC69" s="35">
        <f t="shared" si="34"/>
        <v>0</v>
      </c>
      <c r="AD69" s="35">
        <f t="shared" si="34"/>
        <v>0</v>
      </c>
      <c r="AE69" s="35">
        <f t="shared" si="34"/>
        <v>0</v>
      </c>
      <c r="AG69" s="35">
        <f t="shared" si="35"/>
        <v>0</v>
      </c>
      <c r="AH69" s="35">
        <f t="shared" si="35"/>
        <v>0</v>
      </c>
      <c r="AI69" s="35">
        <f t="shared" si="35"/>
        <v>0</v>
      </c>
      <c r="AJ69" s="35">
        <f t="shared" si="35"/>
        <v>0</v>
      </c>
      <c r="AK69" s="35">
        <f t="shared" si="35"/>
        <v>0</v>
      </c>
      <c r="AL69" s="35">
        <f t="shared" si="35"/>
        <v>0</v>
      </c>
      <c r="AN69" s="47">
        <f t="shared" si="25"/>
        <v>0</v>
      </c>
      <c r="AO69" s="18"/>
    </row>
    <row r="70" ht="15" spans="1:41">
      <c r="A70" s="45" t="s">
        <v>10598</v>
      </c>
      <c r="B70" s="33">
        <f t="shared" si="0"/>
        <v>0</v>
      </c>
      <c r="C70" s="41" t="s">
        <v>10599</v>
      </c>
      <c r="D70" s="96">
        <f t="shared" si="1"/>
        <v>0</v>
      </c>
      <c r="E70" s="35">
        <f t="shared" si="2"/>
        <v>0</v>
      </c>
      <c r="F70" s="46">
        <f t="shared" si="3"/>
        <v>0</v>
      </c>
      <c r="G70" s="37">
        <f t="shared" si="26"/>
        <v>0</v>
      </c>
      <c r="H70" s="38">
        <v>0</v>
      </c>
      <c r="I70" s="35">
        <f t="shared" si="33"/>
        <v>0</v>
      </c>
      <c r="J70" s="35">
        <f t="shared" si="33"/>
        <v>0</v>
      </c>
      <c r="K70" s="97">
        <f t="shared" si="24"/>
        <v>0</v>
      </c>
      <c r="L70" s="35">
        <f t="shared" si="5"/>
        <v>0</v>
      </c>
      <c r="M70" s="96">
        <f t="shared" si="6"/>
        <v>0</v>
      </c>
      <c r="N70" s="35">
        <f t="shared" si="15"/>
        <v>0</v>
      </c>
      <c r="O70" s="46">
        <f t="shared" si="7"/>
        <v>0</v>
      </c>
      <c r="P70" s="51">
        <v>0</v>
      </c>
      <c r="Q70" s="44">
        <f t="shared" si="27"/>
        <v>0</v>
      </c>
      <c r="R70" s="35">
        <f t="shared" si="9"/>
        <v>0</v>
      </c>
      <c r="S70" s="35">
        <f t="shared" si="16"/>
        <v>0</v>
      </c>
      <c r="T70" s="42">
        <v>0</v>
      </c>
      <c r="U70" s="35">
        <f t="shared" si="10"/>
        <v>0</v>
      </c>
      <c r="W70" s="35">
        <f t="shared" si="34"/>
        <v>0</v>
      </c>
      <c r="X70" s="35">
        <f t="shared" si="34"/>
        <v>0</v>
      </c>
      <c r="Y70" s="35">
        <f t="shared" si="34"/>
        <v>0</v>
      </c>
      <c r="Z70" s="35">
        <f t="shared" si="34"/>
        <v>0</v>
      </c>
      <c r="AA70" s="35">
        <f t="shared" si="34"/>
        <v>0</v>
      </c>
      <c r="AB70" s="35">
        <f t="shared" si="34"/>
        <v>0</v>
      </c>
      <c r="AC70" s="35">
        <f t="shared" si="34"/>
        <v>0</v>
      </c>
      <c r="AD70" s="35">
        <f t="shared" si="34"/>
        <v>0</v>
      </c>
      <c r="AE70" s="35">
        <f t="shared" si="34"/>
        <v>0</v>
      </c>
      <c r="AG70" s="35">
        <f t="shared" si="35"/>
        <v>0</v>
      </c>
      <c r="AH70" s="35">
        <f t="shared" si="35"/>
        <v>0</v>
      </c>
      <c r="AI70" s="35">
        <f t="shared" si="35"/>
        <v>0</v>
      </c>
      <c r="AJ70" s="35">
        <f t="shared" si="35"/>
        <v>0</v>
      </c>
      <c r="AK70" s="35">
        <f t="shared" si="35"/>
        <v>0</v>
      </c>
      <c r="AL70" s="35">
        <f t="shared" si="35"/>
        <v>0</v>
      </c>
      <c r="AN70" s="47">
        <f t="shared" si="25"/>
        <v>0</v>
      </c>
      <c r="AO70" s="6"/>
    </row>
    <row r="71" ht="15" spans="1:41">
      <c r="A71" s="45" t="s">
        <v>10600</v>
      </c>
      <c r="B71" s="33">
        <f t="shared" si="0"/>
        <v>0</v>
      </c>
      <c r="C71" s="41" t="s">
        <v>10601</v>
      </c>
      <c r="D71" s="96">
        <f t="shared" si="1"/>
        <v>0</v>
      </c>
      <c r="E71" s="35">
        <f t="shared" si="2"/>
        <v>0</v>
      </c>
      <c r="F71" s="46">
        <f t="shared" si="3"/>
        <v>0</v>
      </c>
      <c r="G71" s="37">
        <f t="shared" si="26"/>
        <v>0</v>
      </c>
      <c r="H71" s="42">
        <v>0</v>
      </c>
      <c r="I71" s="35">
        <f t="shared" si="33"/>
        <v>0</v>
      </c>
      <c r="J71" s="35">
        <f t="shared" si="33"/>
        <v>0</v>
      </c>
      <c r="K71" s="97">
        <f t="shared" si="24"/>
        <v>0</v>
      </c>
      <c r="L71" s="35">
        <f t="shared" si="5"/>
        <v>0</v>
      </c>
      <c r="M71" s="96">
        <f t="shared" si="6"/>
        <v>0</v>
      </c>
      <c r="N71" s="35">
        <f t="shared" si="15"/>
        <v>0</v>
      </c>
      <c r="O71" s="46">
        <f t="shared" si="7"/>
        <v>0</v>
      </c>
      <c r="P71" s="51">
        <v>0</v>
      </c>
      <c r="Q71" s="44">
        <f t="shared" si="27"/>
        <v>0</v>
      </c>
      <c r="R71" s="35">
        <f t="shared" si="9"/>
        <v>0</v>
      </c>
      <c r="S71" s="35">
        <f t="shared" si="16"/>
        <v>0</v>
      </c>
      <c r="T71" s="42">
        <v>0</v>
      </c>
      <c r="U71" s="35">
        <f t="shared" si="10"/>
        <v>0</v>
      </c>
      <c r="W71" s="35">
        <f t="shared" si="34"/>
        <v>0</v>
      </c>
      <c r="X71" s="35">
        <f t="shared" si="34"/>
        <v>0</v>
      </c>
      <c r="Y71" s="35">
        <f t="shared" si="34"/>
        <v>0</v>
      </c>
      <c r="Z71" s="35">
        <f t="shared" si="34"/>
        <v>0</v>
      </c>
      <c r="AA71" s="35">
        <f t="shared" si="34"/>
        <v>0</v>
      </c>
      <c r="AB71" s="35">
        <f t="shared" si="34"/>
        <v>0</v>
      </c>
      <c r="AC71" s="35">
        <f t="shared" si="34"/>
        <v>0</v>
      </c>
      <c r="AD71" s="35">
        <f t="shared" si="34"/>
        <v>0</v>
      </c>
      <c r="AE71" s="35">
        <f t="shared" si="34"/>
        <v>0</v>
      </c>
      <c r="AG71" s="35">
        <f t="shared" si="35"/>
        <v>0</v>
      </c>
      <c r="AH71" s="35">
        <f t="shared" si="35"/>
        <v>0</v>
      </c>
      <c r="AI71" s="35">
        <f t="shared" si="35"/>
        <v>0</v>
      </c>
      <c r="AJ71" s="35">
        <f t="shared" si="35"/>
        <v>0</v>
      </c>
      <c r="AK71" s="35">
        <f t="shared" si="35"/>
        <v>0</v>
      </c>
      <c r="AL71" s="35">
        <f t="shared" si="35"/>
        <v>0</v>
      </c>
      <c r="AN71" s="47">
        <f t="shared" si="25"/>
        <v>0</v>
      </c>
      <c r="AO71" s="6"/>
    </row>
    <row r="72" ht="15" spans="1:41">
      <c r="A72" s="45" t="s">
        <v>10602</v>
      </c>
      <c r="B72" s="33">
        <f t="shared" ref="B72:B135" si="36">D72-M72</f>
        <v>0</v>
      </c>
      <c r="C72" s="41" t="s">
        <v>10603</v>
      </c>
      <c r="D72" s="96">
        <f t="shared" ref="D72:D135" si="37">SUM(E72:F72,L72)</f>
        <v>0</v>
      </c>
      <c r="E72" s="35">
        <f t="shared" ref="E72:E135" si="38">SUMPRODUCT(E$374:E$599*(LEFT($A$374:$A$599,LEN($A72))=$A72))</f>
        <v>0</v>
      </c>
      <c r="F72" s="46">
        <f t="shared" ref="F72:F135" si="39">SUM(G72,H72:K72)</f>
        <v>0</v>
      </c>
      <c r="G72" s="37">
        <f t="shared" si="26"/>
        <v>0</v>
      </c>
      <c r="H72" s="42">
        <v>0</v>
      </c>
      <c r="I72" s="35">
        <f t="shared" si="33"/>
        <v>0</v>
      </c>
      <c r="J72" s="35">
        <f t="shared" si="33"/>
        <v>0</v>
      </c>
      <c r="K72" s="97">
        <f t="shared" si="24"/>
        <v>0</v>
      </c>
      <c r="L72" s="35">
        <f t="shared" ref="L72:L135" si="40">SUMPRODUCT(L$374:L$599*(LEFT($A$374:$A$599,LEN($A72))=$A72))</f>
        <v>0</v>
      </c>
      <c r="M72" s="96">
        <f t="shared" ref="M72:M135" si="41">SUM(N72:O72,U72)</f>
        <v>0</v>
      </c>
      <c r="N72" s="35">
        <f t="shared" si="15"/>
        <v>0</v>
      </c>
      <c r="O72" s="46">
        <f t="shared" ref="O72:O135" si="42">SUM(P72:T72)</f>
        <v>0</v>
      </c>
      <c r="P72" s="51">
        <v>0</v>
      </c>
      <c r="Q72" s="44">
        <f t="shared" si="27"/>
        <v>0</v>
      </c>
      <c r="R72" s="35">
        <f t="shared" ref="R72:R135" si="43">SUMPRODUCT(R$374:R$599*(LEFT($A$374:$A$599,LEN($A72))=$A72))</f>
        <v>0</v>
      </c>
      <c r="S72" s="35">
        <f t="shared" si="16"/>
        <v>0</v>
      </c>
      <c r="T72" s="42">
        <v>0</v>
      </c>
      <c r="U72" s="35">
        <f t="shared" ref="U72:U135" si="44">SUMPRODUCT(U$374:U$599*(LEFT($A$374:$A$599,LEN($A72))=$A72))</f>
        <v>0</v>
      </c>
      <c r="W72" s="35">
        <f t="shared" si="34"/>
        <v>0</v>
      </c>
      <c r="X72" s="35">
        <f t="shared" si="34"/>
        <v>0</v>
      </c>
      <c r="Y72" s="35">
        <f t="shared" si="34"/>
        <v>0</v>
      </c>
      <c r="Z72" s="35">
        <f t="shared" si="34"/>
        <v>0</v>
      </c>
      <c r="AA72" s="35">
        <f t="shared" si="34"/>
        <v>0</v>
      </c>
      <c r="AB72" s="35">
        <f t="shared" si="34"/>
        <v>0</v>
      </c>
      <c r="AC72" s="35">
        <f t="shared" si="34"/>
        <v>0</v>
      </c>
      <c r="AD72" s="35">
        <f t="shared" si="34"/>
        <v>0</v>
      </c>
      <c r="AE72" s="35">
        <f t="shared" si="34"/>
        <v>0</v>
      </c>
      <c r="AG72" s="35">
        <f t="shared" si="35"/>
        <v>0</v>
      </c>
      <c r="AH72" s="35">
        <f t="shared" si="35"/>
        <v>0</v>
      </c>
      <c r="AI72" s="35">
        <f t="shared" si="35"/>
        <v>0</v>
      </c>
      <c r="AJ72" s="35">
        <f t="shared" si="35"/>
        <v>0</v>
      </c>
      <c r="AK72" s="35">
        <f t="shared" si="35"/>
        <v>0</v>
      </c>
      <c r="AL72" s="35">
        <f t="shared" si="35"/>
        <v>0</v>
      </c>
      <c r="AN72" s="47">
        <f t="shared" si="25"/>
        <v>0</v>
      </c>
      <c r="AO72" s="18"/>
    </row>
    <row r="73" ht="15" spans="1:41">
      <c r="A73" s="45" t="s">
        <v>10604</v>
      </c>
      <c r="B73" s="33">
        <f t="shared" si="36"/>
        <v>0</v>
      </c>
      <c r="C73" s="41" t="s">
        <v>10605</v>
      </c>
      <c r="D73" s="96">
        <f t="shared" si="37"/>
        <v>0</v>
      </c>
      <c r="E73" s="35">
        <f t="shared" si="38"/>
        <v>0</v>
      </c>
      <c r="F73" s="46">
        <f t="shared" si="39"/>
        <v>0</v>
      </c>
      <c r="G73" s="37">
        <f t="shared" si="26"/>
        <v>0</v>
      </c>
      <c r="H73" s="42">
        <v>0</v>
      </c>
      <c r="I73" s="35">
        <f t="shared" si="33"/>
        <v>0</v>
      </c>
      <c r="J73" s="35">
        <f t="shared" si="33"/>
        <v>0</v>
      </c>
      <c r="K73" s="97">
        <f t="shared" si="24"/>
        <v>0</v>
      </c>
      <c r="L73" s="35">
        <f t="shared" si="40"/>
        <v>0</v>
      </c>
      <c r="M73" s="96">
        <f t="shared" si="41"/>
        <v>0</v>
      </c>
      <c r="N73" s="35">
        <f t="shared" ref="N73:N136" si="45">SUMPRODUCT(N$374:N$599*(LEFT($A$374:$A$599,LEN($A73))=$A73))+MIN(SUMPRODUCT(S$374:S$599*(LEFT($A$374:$A$599,LEN($A73))=$A73))+AN73,0)</f>
        <v>0</v>
      </c>
      <c r="O73" s="46">
        <f t="shared" si="42"/>
        <v>0</v>
      </c>
      <c r="P73" s="51">
        <v>0</v>
      </c>
      <c r="Q73" s="44">
        <f t="shared" si="27"/>
        <v>0</v>
      </c>
      <c r="R73" s="35">
        <f t="shared" si="43"/>
        <v>0</v>
      </c>
      <c r="S73" s="35">
        <f t="shared" ref="S73:S136" si="46">MAX(SUMPRODUCT(S$374:S$599*(LEFT($A$374:$A$599,LEN($A73))=$A73))+AN73,0)</f>
        <v>0</v>
      </c>
      <c r="T73" s="42">
        <v>0</v>
      </c>
      <c r="U73" s="35">
        <f t="shared" si="44"/>
        <v>0</v>
      </c>
      <c r="W73" s="35">
        <f t="shared" si="34"/>
        <v>0</v>
      </c>
      <c r="X73" s="35">
        <f t="shared" si="34"/>
        <v>0</v>
      </c>
      <c r="Y73" s="35">
        <f t="shared" si="34"/>
        <v>0</v>
      </c>
      <c r="Z73" s="35">
        <f t="shared" si="34"/>
        <v>0</v>
      </c>
      <c r="AA73" s="35">
        <f t="shared" si="34"/>
        <v>0</v>
      </c>
      <c r="AB73" s="35">
        <f t="shared" si="34"/>
        <v>0</v>
      </c>
      <c r="AC73" s="35">
        <f t="shared" si="34"/>
        <v>0</v>
      </c>
      <c r="AD73" s="35">
        <f t="shared" si="34"/>
        <v>0</v>
      </c>
      <c r="AE73" s="35">
        <f t="shared" si="34"/>
        <v>0</v>
      </c>
      <c r="AG73" s="35">
        <f t="shared" si="35"/>
        <v>0</v>
      </c>
      <c r="AH73" s="35">
        <f t="shared" si="35"/>
        <v>0</v>
      </c>
      <c r="AI73" s="35">
        <f t="shared" si="35"/>
        <v>0</v>
      </c>
      <c r="AJ73" s="35">
        <f t="shared" si="35"/>
        <v>0</v>
      </c>
      <c r="AK73" s="35">
        <f t="shared" si="35"/>
        <v>0</v>
      </c>
      <c r="AL73" s="35">
        <f t="shared" si="35"/>
        <v>0</v>
      </c>
      <c r="AN73" s="47">
        <f t="shared" si="25"/>
        <v>0</v>
      </c>
      <c r="AO73" s="18"/>
    </row>
    <row r="74" ht="15" spans="1:41">
      <c r="A74" s="45" t="s">
        <v>10606</v>
      </c>
      <c r="B74" s="33">
        <f t="shared" si="36"/>
        <v>0</v>
      </c>
      <c r="C74" s="41" t="s">
        <v>10607</v>
      </c>
      <c r="D74" s="96">
        <f t="shared" si="37"/>
        <v>0</v>
      </c>
      <c r="E74" s="35">
        <f t="shared" si="38"/>
        <v>0</v>
      </c>
      <c r="F74" s="46">
        <f t="shared" si="39"/>
        <v>0</v>
      </c>
      <c r="G74" s="37">
        <f t="shared" si="26"/>
        <v>0</v>
      </c>
      <c r="H74" s="42">
        <v>0</v>
      </c>
      <c r="I74" s="35">
        <f t="shared" si="33"/>
        <v>0</v>
      </c>
      <c r="J74" s="35">
        <f t="shared" si="33"/>
        <v>0</v>
      </c>
      <c r="K74" s="97">
        <f t="shared" si="24"/>
        <v>0</v>
      </c>
      <c r="L74" s="35">
        <f t="shared" si="40"/>
        <v>0</v>
      </c>
      <c r="M74" s="96">
        <f t="shared" si="41"/>
        <v>0</v>
      </c>
      <c r="N74" s="35">
        <f t="shared" si="45"/>
        <v>0</v>
      </c>
      <c r="O74" s="46">
        <f t="shared" si="42"/>
        <v>0</v>
      </c>
      <c r="P74" s="51">
        <v>0</v>
      </c>
      <c r="Q74" s="44">
        <f t="shared" si="27"/>
        <v>0</v>
      </c>
      <c r="R74" s="35">
        <f t="shared" si="43"/>
        <v>0</v>
      </c>
      <c r="S74" s="35">
        <f t="shared" si="46"/>
        <v>0</v>
      </c>
      <c r="T74" s="42">
        <v>0</v>
      </c>
      <c r="U74" s="35">
        <f t="shared" si="44"/>
        <v>0</v>
      </c>
      <c r="W74" s="35">
        <f t="shared" si="34"/>
        <v>0</v>
      </c>
      <c r="X74" s="35">
        <f t="shared" si="34"/>
        <v>0</v>
      </c>
      <c r="Y74" s="35">
        <f t="shared" si="34"/>
        <v>0</v>
      </c>
      <c r="Z74" s="35">
        <f t="shared" si="34"/>
        <v>0</v>
      </c>
      <c r="AA74" s="35">
        <f t="shared" si="34"/>
        <v>0</v>
      </c>
      <c r="AB74" s="35">
        <f t="shared" si="34"/>
        <v>0</v>
      </c>
      <c r="AC74" s="35">
        <f t="shared" si="34"/>
        <v>0</v>
      </c>
      <c r="AD74" s="35">
        <f t="shared" si="34"/>
        <v>0</v>
      </c>
      <c r="AE74" s="35">
        <f t="shared" si="34"/>
        <v>0</v>
      </c>
      <c r="AG74" s="35">
        <f t="shared" si="35"/>
        <v>0</v>
      </c>
      <c r="AH74" s="35">
        <f t="shared" si="35"/>
        <v>0</v>
      </c>
      <c r="AI74" s="35">
        <f t="shared" si="35"/>
        <v>0</v>
      </c>
      <c r="AJ74" s="35">
        <f t="shared" si="35"/>
        <v>0</v>
      </c>
      <c r="AK74" s="35">
        <f t="shared" si="35"/>
        <v>0</v>
      </c>
      <c r="AL74" s="35">
        <f t="shared" si="35"/>
        <v>0</v>
      </c>
      <c r="AN74" s="47">
        <f t="shared" si="25"/>
        <v>0</v>
      </c>
      <c r="AO74" s="6"/>
    </row>
    <row r="75" ht="15" spans="1:41">
      <c r="A75" s="45" t="s">
        <v>10608</v>
      </c>
      <c r="B75" s="33">
        <f t="shared" si="36"/>
        <v>0</v>
      </c>
      <c r="C75" s="41" t="s">
        <v>10609</v>
      </c>
      <c r="D75" s="96">
        <f t="shared" si="37"/>
        <v>0</v>
      </c>
      <c r="E75" s="35">
        <f t="shared" si="38"/>
        <v>0</v>
      </c>
      <c r="F75" s="46">
        <f t="shared" si="39"/>
        <v>0</v>
      </c>
      <c r="G75" s="37">
        <f t="shared" si="26"/>
        <v>0</v>
      </c>
      <c r="H75" s="42">
        <v>0</v>
      </c>
      <c r="I75" s="35">
        <f t="shared" si="33"/>
        <v>0</v>
      </c>
      <c r="J75" s="35">
        <f t="shared" si="33"/>
        <v>0</v>
      </c>
      <c r="K75" s="97">
        <f t="shared" si="24"/>
        <v>0</v>
      </c>
      <c r="L75" s="35">
        <f t="shared" si="40"/>
        <v>0</v>
      </c>
      <c r="M75" s="96">
        <f t="shared" si="41"/>
        <v>0</v>
      </c>
      <c r="N75" s="35">
        <f t="shared" si="45"/>
        <v>0</v>
      </c>
      <c r="O75" s="46">
        <f t="shared" si="42"/>
        <v>0</v>
      </c>
      <c r="P75" s="51">
        <v>0</v>
      </c>
      <c r="Q75" s="44">
        <f t="shared" si="27"/>
        <v>0</v>
      </c>
      <c r="R75" s="35">
        <f t="shared" si="43"/>
        <v>0</v>
      </c>
      <c r="S75" s="35">
        <f t="shared" si="46"/>
        <v>0</v>
      </c>
      <c r="T75" s="42">
        <v>0</v>
      </c>
      <c r="U75" s="35">
        <f t="shared" si="44"/>
        <v>0</v>
      </c>
      <c r="W75" s="35">
        <f t="shared" si="34"/>
        <v>0</v>
      </c>
      <c r="X75" s="35">
        <f t="shared" si="34"/>
        <v>0</v>
      </c>
      <c r="Y75" s="35">
        <f t="shared" si="34"/>
        <v>0</v>
      </c>
      <c r="Z75" s="35">
        <f t="shared" si="34"/>
        <v>0</v>
      </c>
      <c r="AA75" s="35">
        <f t="shared" si="34"/>
        <v>0</v>
      </c>
      <c r="AB75" s="35">
        <f t="shared" si="34"/>
        <v>0</v>
      </c>
      <c r="AC75" s="35">
        <f t="shared" si="34"/>
        <v>0</v>
      </c>
      <c r="AD75" s="35">
        <f t="shared" si="34"/>
        <v>0</v>
      </c>
      <c r="AE75" s="35">
        <f t="shared" si="34"/>
        <v>0</v>
      </c>
      <c r="AG75" s="35">
        <f t="shared" si="35"/>
        <v>0</v>
      </c>
      <c r="AH75" s="35">
        <f t="shared" si="35"/>
        <v>0</v>
      </c>
      <c r="AI75" s="35">
        <f t="shared" si="35"/>
        <v>0</v>
      </c>
      <c r="AJ75" s="35">
        <f t="shared" si="35"/>
        <v>0</v>
      </c>
      <c r="AK75" s="35">
        <f t="shared" si="35"/>
        <v>0</v>
      </c>
      <c r="AL75" s="35">
        <f t="shared" si="35"/>
        <v>0</v>
      </c>
      <c r="AN75" s="47">
        <f t="shared" si="25"/>
        <v>0</v>
      </c>
      <c r="AO75" s="6"/>
    </row>
    <row r="76" ht="15" spans="1:41">
      <c r="A76" s="45" t="s">
        <v>10610</v>
      </c>
      <c r="B76" s="33">
        <f t="shared" si="36"/>
        <v>0</v>
      </c>
      <c r="C76" s="41" t="s">
        <v>10611</v>
      </c>
      <c r="D76" s="96">
        <f t="shared" si="37"/>
        <v>0</v>
      </c>
      <c r="E76" s="35">
        <f t="shared" si="38"/>
        <v>0</v>
      </c>
      <c r="F76" s="46">
        <f t="shared" si="39"/>
        <v>0</v>
      </c>
      <c r="G76" s="37">
        <f t="shared" si="26"/>
        <v>0</v>
      </c>
      <c r="H76" s="42">
        <v>0</v>
      </c>
      <c r="I76" s="35">
        <f t="shared" si="33"/>
        <v>0</v>
      </c>
      <c r="J76" s="35">
        <f t="shared" si="33"/>
        <v>0</v>
      </c>
      <c r="K76" s="97">
        <f t="shared" si="24"/>
        <v>0</v>
      </c>
      <c r="L76" s="35">
        <f t="shared" si="40"/>
        <v>0</v>
      </c>
      <c r="M76" s="96">
        <f t="shared" si="41"/>
        <v>0</v>
      </c>
      <c r="N76" s="35">
        <f t="shared" si="45"/>
        <v>0</v>
      </c>
      <c r="O76" s="46">
        <f t="shared" si="42"/>
        <v>0</v>
      </c>
      <c r="P76" s="51">
        <v>0</v>
      </c>
      <c r="Q76" s="44">
        <f t="shared" si="27"/>
        <v>0</v>
      </c>
      <c r="R76" s="35">
        <f t="shared" si="43"/>
        <v>0</v>
      </c>
      <c r="S76" s="35">
        <f t="shared" si="46"/>
        <v>0</v>
      </c>
      <c r="T76" s="42">
        <v>0</v>
      </c>
      <c r="U76" s="35">
        <f t="shared" si="44"/>
        <v>0</v>
      </c>
      <c r="W76" s="35">
        <f t="shared" si="34"/>
        <v>0</v>
      </c>
      <c r="X76" s="35">
        <f t="shared" si="34"/>
        <v>0</v>
      </c>
      <c r="Y76" s="35">
        <f t="shared" si="34"/>
        <v>0</v>
      </c>
      <c r="Z76" s="35">
        <f t="shared" si="34"/>
        <v>0</v>
      </c>
      <c r="AA76" s="35">
        <f t="shared" si="34"/>
        <v>0</v>
      </c>
      <c r="AB76" s="35">
        <f t="shared" si="34"/>
        <v>0</v>
      </c>
      <c r="AC76" s="35">
        <f t="shared" si="34"/>
        <v>0</v>
      </c>
      <c r="AD76" s="35">
        <f t="shared" si="34"/>
        <v>0</v>
      </c>
      <c r="AE76" s="35">
        <f t="shared" si="34"/>
        <v>0</v>
      </c>
      <c r="AG76" s="35">
        <f t="shared" si="35"/>
        <v>0</v>
      </c>
      <c r="AH76" s="35">
        <f t="shared" si="35"/>
        <v>0</v>
      </c>
      <c r="AI76" s="35">
        <f t="shared" si="35"/>
        <v>0</v>
      </c>
      <c r="AJ76" s="35">
        <f t="shared" si="35"/>
        <v>0</v>
      </c>
      <c r="AK76" s="35">
        <f t="shared" si="35"/>
        <v>0</v>
      </c>
      <c r="AL76" s="35">
        <f t="shared" si="35"/>
        <v>0</v>
      </c>
      <c r="AN76" s="47">
        <f t="shared" si="25"/>
        <v>0</v>
      </c>
      <c r="AO76" s="18"/>
    </row>
    <row r="77" ht="15" spans="1:41">
      <c r="A77" s="45" t="s">
        <v>10612</v>
      </c>
      <c r="B77" s="33">
        <f t="shared" si="36"/>
        <v>0</v>
      </c>
      <c r="C77" s="41" t="s">
        <v>10613</v>
      </c>
      <c r="D77" s="96">
        <f t="shared" si="37"/>
        <v>0</v>
      </c>
      <c r="E77" s="35">
        <f t="shared" si="38"/>
        <v>0</v>
      </c>
      <c r="F77" s="46">
        <f t="shared" si="39"/>
        <v>0</v>
      </c>
      <c r="G77" s="37">
        <f t="shared" si="26"/>
        <v>0</v>
      </c>
      <c r="H77" s="42">
        <v>0</v>
      </c>
      <c r="I77" s="35">
        <f t="shared" si="33"/>
        <v>0</v>
      </c>
      <c r="J77" s="35">
        <f t="shared" si="33"/>
        <v>0</v>
      </c>
      <c r="K77" s="97">
        <f t="shared" si="24"/>
        <v>0</v>
      </c>
      <c r="L77" s="35">
        <f t="shared" si="40"/>
        <v>0</v>
      </c>
      <c r="M77" s="96">
        <f t="shared" si="41"/>
        <v>0</v>
      </c>
      <c r="N77" s="35">
        <f t="shared" si="45"/>
        <v>0</v>
      </c>
      <c r="O77" s="46">
        <f t="shared" si="42"/>
        <v>0</v>
      </c>
      <c r="P77" s="51">
        <v>0</v>
      </c>
      <c r="Q77" s="44">
        <f t="shared" si="27"/>
        <v>0</v>
      </c>
      <c r="R77" s="35">
        <f t="shared" si="43"/>
        <v>0</v>
      </c>
      <c r="S77" s="35">
        <f t="shared" si="46"/>
        <v>0</v>
      </c>
      <c r="T77" s="42">
        <v>0</v>
      </c>
      <c r="U77" s="35">
        <f t="shared" si="44"/>
        <v>0</v>
      </c>
      <c r="W77" s="35">
        <f t="shared" si="34"/>
        <v>0</v>
      </c>
      <c r="X77" s="35">
        <f t="shared" si="34"/>
        <v>0</v>
      </c>
      <c r="Y77" s="35">
        <f t="shared" si="34"/>
        <v>0</v>
      </c>
      <c r="Z77" s="35">
        <f t="shared" si="34"/>
        <v>0</v>
      </c>
      <c r="AA77" s="35">
        <f t="shared" si="34"/>
        <v>0</v>
      </c>
      <c r="AB77" s="35">
        <f t="shared" si="34"/>
        <v>0</v>
      </c>
      <c r="AC77" s="35">
        <f t="shared" si="34"/>
        <v>0</v>
      </c>
      <c r="AD77" s="35">
        <f t="shared" si="34"/>
        <v>0</v>
      </c>
      <c r="AE77" s="35">
        <f t="shared" si="34"/>
        <v>0</v>
      </c>
      <c r="AG77" s="35">
        <f t="shared" si="35"/>
        <v>0</v>
      </c>
      <c r="AH77" s="35">
        <f t="shared" si="35"/>
        <v>0</v>
      </c>
      <c r="AI77" s="35">
        <f t="shared" si="35"/>
        <v>0</v>
      </c>
      <c r="AJ77" s="35">
        <f t="shared" si="35"/>
        <v>0</v>
      </c>
      <c r="AK77" s="35">
        <f t="shared" si="35"/>
        <v>0</v>
      </c>
      <c r="AL77" s="35">
        <f t="shared" si="35"/>
        <v>0</v>
      </c>
      <c r="AN77" s="47">
        <f t="shared" si="25"/>
        <v>0</v>
      </c>
      <c r="AO77" s="18"/>
    </row>
    <row r="78" ht="15" spans="1:41">
      <c r="A78" s="45" t="s">
        <v>10614</v>
      </c>
      <c r="B78" s="33">
        <f t="shared" si="36"/>
        <v>0</v>
      </c>
      <c r="C78" s="41" t="s">
        <v>10615</v>
      </c>
      <c r="D78" s="96">
        <f t="shared" si="37"/>
        <v>0</v>
      </c>
      <c r="E78" s="35">
        <f t="shared" si="38"/>
        <v>0</v>
      </c>
      <c r="F78" s="46">
        <f t="shared" si="39"/>
        <v>0</v>
      </c>
      <c r="G78" s="37">
        <f t="shared" si="26"/>
        <v>0</v>
      </c>
      <c r="H78" s="42">
        <v>0</v>
      </c>
      <c r="I78" s="35">
        <f t="shared" si="33"/>
        <v>0</v>
      </c>
      <c r="J78" s="35">
        <f t="shared" si="33"/>
        <v>0</v>
      </c>
      <c r="K78" s="97">
        <f t="shared" si="24"/>
        <v>0</v>
      </c>
      <c r="L78" s="35">
        <f t="shared" si="40"/>
        <v>0</v>
      </c>
      <c r="M78" s="96">
        <f t="shared" si="41"/>
        <v>0</v>
      </c>
      <c r="N78" s="35">
        <f t="shared" si="45"/>
        <v>0</v>
      </c>
      <c r="O78" s="46">
        <f t="shared" si="42"/>
        <v>0</v>
      </c>
      <c r="P78" s="51">
        <v>0</v>
      </c>
      <c r="Q78" s="44">
        <f t="shared" si="27"/>
        <v>0</v>
      </c>
      <c r="R78" s="35">
        <f t="shared" si="43"/>
        <v>0</v>
      </c>
      <c r="S78" s="35">
        <f t="shared" si="46"/>
        <v>0</v>
      </c>
      <c r="T78" s="42">
        <v>0</v>
      </c>
      <c r="U78" s="35">
        <f t="shared" si="44"/>
        <v>0</v>
      </c>
      <c r="W78" s="35">
        <f t="shared" ref="W78:AE87" si="47">SUMPRODUCT(W$374:W$599*(LEFT($A$374:$A$599,LEN($A78))=$A78))</f>
        <v>0</v>
      </c>
      <c r="X78" s="35">
        <f t="shared" si="47"/>
        <v>0</v>
      </c>
      <c r="Y78" s="35">
        <f t="shared" si="47"/>
        <v>0</v>
      </c>
      <c r="Z78" s="35">
        <f t="shared" si="47"/>
        <v>0</v>
      </c>
      <c r="AA78" s="35">
        <f t="shared" si="47"/>
        <v>0</v>
      </c>
      <c r="AB78" s="35">
        <f t="shared" si="47"/>
        <v>0</v>
      </c>
      <c r="AC78" s="35">
        <f t="shared" si="47"/>
        <v>0</v>
      </c>
      <c r="AD78" s="35">
        <f t="shared" si="47"/>
        <v>0</v>
      </c>
      <c r="AE78" s="35">
        <f t="shared" si="47"/>
        <v>0</v>
      </c>
      <c r="AG78" s="35">
        <f t="shared" ref="AG78:AL87" si="48">SUMPRODUCT(AG$374:AG$599*(LEFT($A$374:$A$599,LEN($A78))=$A78))</f>
        <v>0</v>
      </c>
      <c r="AH78" s="35">
        <f t="shared" si="48"/>
        <v>0</v>
      </c>
      <c r="AI78" s="35">
        <f t="shared" si="48"/>
        <v>0</v>
      </c>
      <c r="AJ78" s="35">
        <f t="shared" si="48"/>
        <v>0</v>
      </c>
      <c r="AK78" s="35">
        <f t="shared" si="48"/>
        <v>0</v>
      </c>
      <c r="AL78" s="35">
        <f t="shared" si="48"/>
        <v>0</v>
      </c>
      <c r="AN78" s="47">
        <f t="shared" si="25"/>
        <v>0</v>
      </c>
      <c r="AO78" s="6"/>
    </row>
    <row r="79" ht="15" spans="1:41">
      <c r="A79" s="45" t="s">
        <v>10616</v>
      </c>
      <c r="B79" s="33">
        <f t="shared" si="36"/>
        <v>0</v>
      </c>
      <c r="C79" s="41" t="s">
        <v>10617</v>
      </c>
      <c r="D79" s="96">
        <f t="shared" si="37"/>
        <v>0</v>
      </c>
      <c r="E79" s="35">
        <f t="shared" si="38"/>
        <v>0</v>
      </c>
      <c r="F79" s="46">
        <f t="shared" si="39"/>
        <v>0</v>
      </c>
      <c r="G79" s="37">
        <f t="shared" si="26"/>
        <v>0</v>
      </c>
      <c r="H79" s="42">
        <v>0</v>
      </c>
      <c r="I79" s="35">
        <f t="shared" si="33"/>
        <v>0</v>
      </c>
      <c r="J79" s="35">
        <f t="shared" si="33"/>
        <v>0</v>
      </c>
      <c r="K79" s="97">
        <f t="shared" si="24"/>
        <v>0</v>
      </c>
      <c r="L79" s="35">
        <f t="shared" si="40"/>
        <v>0</v>
      </c>
      <c r="M79" s="96">
        <f t="shared" si="41"/>
        <v>0</v>
      </c>
      <c r="N79" s="35">
        <f t="shared" si="45"/>
        <v>0</v>
      </c>
      <c r="O79" s="46">
        <f t="shared" si="42"/>
        <v>0</v>
      </c>
      <c r="P79" s="51">
        <v>0</v>
      </c>
      <c r="Q79" s="44">
        <f t="shared" si="27"/>
        <v>0</v>
      </c>
      <c r="R79" s="35">
        <f t="shared" si="43"/>
        <v>0</v>
      </c>
      <c r="S79" s="35">
        <f t="shared" si="46"/>
        <v>0</v>
      </c>
      <c r="T79" s="42">
        <v>0</v>
      </c>
      <c r="U79" s="35">
        <f t="shared" si="44"/>
        <v>0</v>
      </c>
      <c r="W79" s="35">
        <f t="shared" si="47"/>
        <v>0</v>
      </c>
      <c r="X79" s="35">
        <f t="shared" si="47"/>
        <v>0</v>
      </c>
      <c r="Y79" s="35">
        <f t="shared" si="47"/>
        <v>0</v>
      </c>
      <c r="Z79" s="35">
        <f t="shared" si="47"/>
        <v>0</v>
      </c>
      <c r="AA79" s="35">
        <f t="shared" si="47"/>
        <v>0</v>
      </c>
      <c r="AB79" s="35">
        <f t="shared" si="47"/>
        <v>0</v>
      </c>
      <c r="AC79" s="35">
        <f t="shared" si="47"/>
        <v>0</v>
      </c>
      <c r="AD79" s="35">
        <f t="shared" si="47"/>
        <v>0</v>
      </c>
      <c r="AE79" s="35">
        <f t="shared" si="47"/>
        <v>0</v>
      </c>
      <c r="AG79" s="35">
        <f t="shared" si="48"/>
        <v>0</v>
      </c>
      <c r="AH79" s="35">
        <f t="shared" si="48"/>
        <v>0</v>
      </c>
      <c r="AI79" s="35">
        <f t="shared" si="48"/>
        <v>0</v>
      </c>
      <c r="AJ79" s="35">
        <f t="shared" si="48"/>
        <v>0</v>
      </c>
      <c r="AK79" s="35">
        <f t="shared" si="48"/>
        <v>0</v>
      </c>
      <c r="AL79" s="35">
        <f t="shared" si="48"/>
        <v>0</v>
      </c>
      <c r="AN79" s="47">
        <f t="shared" si="25"/>
        <v>0</v>
      </c>
      <c r="AO79" s="6"/>
    </row>
    <row r="80" ht="15" spans="1:41">
      <c r="A80" s="45" t="s">
        <v>10618</v>
      </c>
      <c r="B80" s="33">
        <f t="shared" si="36"/>
        <v>0</v>
      </c>
      <c r="C80" s="41" t="s">
        <v>10619</v>
      </c>
      <c r="D80" s="96">
        <f t="shared" si="37"/>
        <v>0</v>
      </c>
      <c r="E80" s="35">
        <f t="shared" si="38"/>
        <v>0</v>
      </c>
      <c r="F80" s="46">
        <f t="shared" si="39"/>
        <v>0</v>
      </c>
      <c r="G80" s="37">
        <f t="shared" si="26"/>
        <v>0</v>
      </c>
      <c r="H80" s="42">
        <v>0</v>
      </c>
      <c r="I80" s="35">
        <f t="shared" si="33"/>
        <v>0</v>
      </c>
      <c r="J80" s="35">
        <f t="shared" si="33"/>
        <v>0</v>
      </c>
      <c r="K80" s="97">
        <f t="shared" si="24"/>
        <v>0</v>
      </c>
      <c r="L80" s="35">
        <f t="shared" si="40"/>
        <v>0</v>
      </c>
      <c r="M80" s="96">
        <f t="shared" si="41"/>
        <v>0</v>
      </c>
      <c r="N80" s="35">
        <f t="shared" si="45"/>
        <v>0</v>
      </c>
      <c r="O80" s="46">
        <f t="shared" si="42"/>
        <v>0</v>
      </c>
      <c r="P80" s="51">
        <v>0</v>
      </c>
      <c r="Q80" s="44">
        <f t="shared" si="27"/>
        <v>0</v>
      </c>
      <c r="R80" s="35">
        <f t="shared" si="43"/>
        <v>0</v>
      </c>
      <c r="S80" s="35">
        <f t="shared" si="46"/>
        <v>0</v>
      </c>
      <c r="T80" s="42">
        <v>0</v>
      </c>
      <c r="U80" s="35">
        <f t="shared" si="44"/>
        <v>0</v>
      </c>
      <c r="W80" s="35">
        <f t="shared" si="47"/>
        <v>0</v>
      </c>
      <c r="X80" s="35">
        <f t="shared" si="47"/>
        <v>0</v>
      </c>
      <c r="Y80" s="35">
        <f t="shared" si="47"/>
        <v>0</v>
      </c>
      <c r="Z80" s="35">
        <f t="shared" si="47"/>
        <v>0</v>
      </c>
      <c r="AA80" s="35">
        <f t="shared" si="47"/>
        <v>0</v>
      </c>
      <c r="AB80" s="35">
        <f t="shared" si="47"/>
        <v>0</v>
      </c>
      <c r="AC80" s="35">
        <f t="shared" si="47"/>
        <v>0</v>
      </c>
      <c r="AD80" s="35">
        <f t="shared" si="47"/>
        <v>0</v>
      </c>
      <c r="AE80" s="35">
        <f t="shared" si="47"/>
        <v>0</v>
      </c>
      <c r="AG80" s="35">
        <f t="shared" si="48"/>
        <v>0</v>
      </c>
      <c r="AH80" s="35">
        <f t="shared" si="48"/>
        <v>0</v>
      </c>
      <c r="AI80" s="35">
        <f t="shared" si="48"/>
        <v>0</v>
      </c>
      <c r="AJ80" s="35">
        <f t="shared" si="48"/>
        <v>0</v>
      </c>
      <c r="AK80" s="35">
        <f t="shared" si="48"/>
        <v>0</v>
      </c>
      <c r="AL80" s="35">
        <f t="shared" si="48"/>
        <v>0</v>
      </c>
      <c r="AN80" s="47">
        <f t="shared" si="25"/>
        <v>0</v>
      </c>
      <c r="AO80" s="18"/>
    </row>
    <row r="81" ht="15" spans="1:41">
      <c r="A81" s="45" t="s">
        <v>10620</v>
      </c>
      <c r="B81" s="33">
        <f t="shared" si="36"/>
        <v>0</v>
      </c>
      <c r="C81" s="41" t="s">
        <v>10621</v>
      </c>
      <c r="D81" s="96">
        <f t="shared" si="37"/>
        <v>0</v>
      </c>
      <c r="E81" s="35">
        <f t="shared" si="38"/>
        <v>0</v>
      </c>
      <c r="F81" s="46">
        <f t="shared" si="39"/>
        <v>0</v>
      </c>
      <c r="G81" s="37">
        <f t="shared" si="26"/>
        <v>0</v>
      </c>
      <c r="H81" s="42">
        <v>0</v>
      </c>
      <c r="I81" s="35">
        <f t="shared" si="33"/>
        <v>0</v>
      </c>
      <c r="J81" s="35">
        <f t="shared" si="33"/>
        <v>0</v>
      </c>
      <c r="K81" s="97">
        <f t="shared" si="24"/>
        <v>0</v>
      </c>
      <c r="L81" s="35">
        <f t="shared" si="40"/>
        <v>0</v>
      </c>
      <c r="M81" s="96">
        <f t="shared" si="41"/>
        <v>0</v>
      </c>
      <c r="N81" s="35">
        <f t="shared" si="45"/>
        <v>0</v>
      </c>
      <c r="O81" s="46">
        <f t="shared" si="42"/>
        <v>0</v>
      </c>
      <c r="P81" s="51">
        <v>0</v>
      </c>
      <c r="Q81" s="44">
        <f t="shared" si="27"/>
        <v>0</v>
      </c>
      <c r="R81" s="35">
        <f t="shared" si="43"/>
        <v>0</v>
      </c>
      <c r="S81" s="35">
        <f t="shared" si="46"/>
        <v>0</v>
      </c>
      <c r="T81" s="42">
        <v>0</v>
      </c>
      <c r="U81" s="35">
        <f t="shared" si="44"/>
        <v>0</v>
      </c>
      <c r="W81" s="35">
        <f t="shared" si="47"/>
        <v>0</v>
      </c>
      <c r="X81" s="35">
        <f t="shared" si="47"/>
        <v>0</v>
      </c>
      <c r="Y81" s="35">
        <f t="shared" si="47"/>
        <v>0</v>
      </c>
      <c r="Z81" s="35">
        <f t="shared" si="47"/>
        <v>0</v>
      </c>
      <c r="AA81" s="35">
        <f t="shared" si="47"/>
        <v>0</v>
      </c>
      <c r="AB81" s="35">
        <f t="shared" si="47"/>
        <v>0</v>
      </c>
      <c r="AC81" s="35">
        <f t="shared" si="47"/>
        <v>0</v>
      </c>
      <c r="AD81" s="35">
        <f t="shared" si="47"/>
        <v>0</v>
      </c>
      <c r="AE81" s="35">
        <f t="shared" si="47"/>
        <v>0</v>
      </c>
      <c r="AG81" s="35">
        <f t="shared" si="48"/>
        <v>0</v>
      </c>
      <c r="AH81" s="35">
        <f t="shared" si="48"/>
        <v>0</v>
      </c>
      <c r="AI81" s="35">
        <f t="shared" si="48"/>
        <v>0</v>
      </c>
      <c r="AJ81" s="35">
        <f t="shared" si="48"/>
        <v>0</v>
      </c>
      <c r="AK81" s="35">
        <f t="shared" si="48"/>
        <v>0</v>
      </c>
      <c r="AL81" s="35">
        <f t="shared" si="48"/>
        <v>0</v>
      </c>
      <c r="AN81" s="47">
        <f t="shared" si="25"/>
        <v>0</v>
      </c>
      <c r="AO81" s="18"/>
    </row>
    <row r="82" ht="15" spans="1:41">
      <c r="A82" s="45" t="s">
        <v>10622</v>
      </c>
      <c r="B82" s="33">
        <f t="shared" si="36"/>
        <v>0</v>
      </c>
      <c r="C82" s="41" t="s">
        <v>10623</v>
      </c>
      <c r="D82" s="96">
        <f t="shared" si="37"/>
        <v>0</v>
      </c>
      <c r="E82" s="35">
        <f t="shared" si="38"/>
        <v>0</v>
      </c>
      <c r="F82" s="46">
        <f t="shared" si="39"/>
        <v>0</v>
      </c>
      <c r="G82" s="37">
        <f t="shared" si="26"/>
        <v>0</v>
      </c>
      <c r="H82" s="42">
        <v>0</v>
      </c>
      <c r="I82" s="35">
        <f t="shared" si="33"/>
        <v>0</v>
      </c>
      <c r="J82" s="35">
        <f t="shared" si="33"/>
        <v>0</v>
      </c>
      <c r="K82" s="97">
        <f t="shared" si="24"/>
        <v>0</v>
      </c>
      <c r="L82" s="35">
        <f t="shared" si="40"/>
        <v>0</v>
      </c>
      <c r="M82" s="96">
        <f t="shared" si="41"/>
        <v>0</v>
      </c>
      <c r="N82" s="35">
        <f t="shared" si="45"/>
        <v>0</v>
      </c>
      <c r="O82" s="46">
        <f t="shared" si="42"/>
        <v>0</v>
      </c>
      <c r="P82" s="51">
        <v>0</v>
      </c>
      <c r="Q82" s="44">
        <f t="shared" si="27"/>
        <v>0</v>
      </c>
      <c r="R82" s="35">
        <f t="shared" si="43"/>
        <v>0</v>
      </c>
      <c r="S82" s="35">
        <f t="shared" si="46"/>
        <v>0</v>
      </c>
      <c r="T82" s="42">
        <v>0</v>
      </c>
      <c r="U82" s="35">
        <f t="shared" si="44"/>
        <v>0</v>
      </c>
      <c r="W82" s="35">
        <f t="shared" si="47"/>
        <v>0</v>
      </c>
      <c r="X82" s="35">
        <f t="shared" si="47"/>
        <v>0</v>
      </c>
      <c r="Y82" s="35">
        <f t="shared" si="47"/>
        <v>0</v>
      </c>
      <c r="Z82" s="35">
        <f t="shared" si="47"/>
        <v>0</v>
      </c>
      <c r="AA82" s="35">
        <f t="shared" si="47"/>
        <v>0</v>
      </c>
      <c r="AB82" s="35">
        <f t="shared" si="47"/>
        <v>0</v>
      </c>
      <c r="AC82" s="35">
        <f t="shared" si="47"/>
        <v>0</v>
      </c>
      <c r="AD82" s="35">
        <f t="shared" si="47"/>
        <v>0</v>
      </c>
      <c r="AE82" s="35">
        <f t="shared" si="47"/>
        <v>0</v>
      </c>
      <c r="AG82" s="35">
        <f t="shared" si="48"/>
        <v>0</v>
      </c>
      <c r="AH82" s="35">
        <f t="shared" si="48"/>
        <v>0</v>
      </c>
      <c r="AI82" s="35">
        <f t="shared" si="48"/>
        <v>0</v>
      </c>
      <c r="AJ82" s="35">
        <f t="shared" si="48"/>
        <v>0</v>
      </c>
      <c r="AK82" s="35">
        <f t="shared" si="48"/>
        <v>0</v>
      </c>
      <c r="AL82" s="35">
        <f t="shared" si="48"/>
        <v>0</v>
      </c>
      <c r="AN82" s="47">
        <f t="shared" si="25"/>
        <v>0</v>
      </c>
      <c r="AO82" s="6"/>
    </row>
    <row r="83" ht="15" spans="1:41">
      <c r="A83" s="45" t="s">
        <v>10624</v>
      </c>
      <c r="B83" s="33">
        <f t="shared" si="36"/>
        <v>0</v>
      </c>
      <c r="C83" s="41" t="s">
        <v>10625</v>
      </c>
      <c r="D83" s="96">
        <f t="shared" si="37"/>
        <v>0</v>
      </c>
      <c r="E83" s="35">
        <f t="shared" si="38"/>
        <v>0</v>
      </c>
      <c r="F83" s="46">
        <f t="shared" si="39"/>
        <v>0</v>
      </c>
      <c r="G83" s="37">
        <f t="shared" si="26"/>
        <v>0</v>
      </c>
      <c r="H83" s="42">
        <v>0</v>
      </c>
      <c r="I83" s="35">
        <f t="shared" si="33"/>
        <v>0</v>
      </c>
      <c r="J83" s="35">
        <f t="shared" si="33"/>
        <v>0</v>
      </c>
      <c r="K83" s="97">
        <f t="shared" si="24"/>
        <v>0</v>
      </c>
      <c r="L83" s="35">
        <f t="shared" si="40"/>
        <v>0</v>
      </c>
      <c r="M83" s="96">
        <f t="shared" si="41"/>
        <v>0</v>
      </c>
      <c r="N83" s="35">
        <f t="shared" si="45"/>
        <v>0</v>
      </c>
      <c r="O83" s="46">
        <f t="shared" si="42"/>
        <v>0</v>
      </c>
      <c r="P83" s="51">
        <v>0</v>
      </c>
      <c r="Q83" s="44">
        <f t="shared" si="27"/>
        <v>0</v>
      </c>
      <c r="R83" s="35">
        <f t="shared" si="43"/>
        <v>0</v>
      </c>
      <c r="S83" s="35">
        <f t="shared" si="46"/>
        <v>0</v>
      </c>
      <c r="T83" s="42">
        <v>0</v>
      </c>
      <c r="U83" s="35">
        <f t="shared" si="44"/>
        <v>0</v>
      </c>
      <c r="W83" s="35">
        <f t="shared" si="47"/>
        <v>0</v>
      </c>
      <c r="X83" s="35">
        <f t="shared" si="47"/>
        <v>0</v>
      </c>
      <c r="Y83" s="35">
        <f t="shared" si="47"/>
        <v>0</v>
      </c>
      <c r="Z83" s="35">
        <f t="shared" si="47"/>
        <v>0</v>
      </c>
      <c r="AA83" s="35">
        <f t="shared" si="47"/>
        <v>0</v>
      </c>
      <c r="AB83" s="35">
        <f t="shared" si="47"/>
        <v>0</v>
      </c>
      <c r="AC83" s="35">
        <f t="shared" si="47"/>
        <v>0</v>
      </c>
      <c r="AD83" s="35">
        <f t="shared" si="47"/>
        <v>0</v>
      </c>
      <c r="AE83" s="35">
        <f t="shared" si="47"/>
        <v>0</v>
      </c>
      <c r="AG83" s="35">
        <f t="shared" si="48"/>
        <v>0</v>
      </c>
      <c r="AH83" s="35">
        <f t="shared" si="48"/>
        <v>0</v>
      </c>
      <c r="AI83" s="35">
        <f t="shared" si="48"/>
        <v>0</v>
      </c>
      <c r="AJ83" s="35">
        <f t="shared" si="48"/>
        <v>0</v>
      </c>
      <c r="AK83" s="35">
        <f t="shared" si="48"/>
        <v>0</v>
      </c>
      <c r="AL83" s="35">
        <f t="shared" si="48"/>
        <v>0</v>
      </c>
      <c r="AN83" s="47">
        <f t="shared" si="25"/>
        <v>0</v>
      </c>
      <c r="AO83" s="6"/>
    </row>
    <row r="84" ht="15" spans="1:41">
      <c r="A84" s="45" t="s">
        <v>10626</v>
      </c>
      <c r="B84" s="33">
        <f t="shared" si="36"/>
        <v>0</v>
      </c>
      <c r="C84" s="41" t="s">
        <v>10627</v>
      </c>
      <c r="D84" s="96">
        <f t="shared" si="37"/>
        <v>0</v>
      </c>
      <c r="E84" s="35">
        <f t="shared" si="38"/>
        <v>0</v>
      </c>
      <c r="F84" s="46">
        <f t="shared" si="39"/>
        <v>0</v>
      </c>
      <c r="G84" s="37">
        <f t="shared" si="26"/>
        <v>0</v>
      </c>
      <c r="H84" s="42">
        <v>0</v>
      </c>
      <c r="I84" s="35">
        <f t="shared" si="33"/>
        <v>0</v>
      </c>
      <c r="J84" s="35">
        <f t="shared" si="33"/>
        <v>0</v>
      </c>
      <c r="K84" s="97">
        <f t="shared" si="24"/>
        <v>0</v>
      </c>
      <c r="L84" s="35">
        <f t="shared" si="40"/>
        <v>0</v>
      </c>
      <c r="M84" s="96">
        <f t="shared" si="41"/>
        <v>0</v>
      </c>
      <c r="N84" s="35">
        <f t="shared" si="45"/>
        <v>0</v>
      </c>
      <c r="O84" s="46">
        <f t="shared" si="42"/>
        <v>0</v>
      </c>
      <c r="P84" s="51">
        <v>0</v>
      </c>
      <c r="Q84" s="44">
        <f t="shared" si="27"/>
        <v>0</v>
      </c>
      <c r="R84" s="35">
        <f t="shared" si="43"/>
        <v>0</v>
      </c>
      <c r="S84" s="35">
        <f t="shared" si="46"/>
        <v>0</v>
      </c>
      <c r="T84" s="42">
        <v>0</v>
      </c>
      <c r="U84" s="35">
        <f t="shared" si="44"/>
        <v>0</v>
      </c>
      <c r="W84" s="35">
        <f t="shared" si="47"/>
        <v>0</v>
      </c>
      <c r="X84" s="35">
        <f t="shared" si="47"/>
        <v>0</v>
      </c>
      <c r="Y84" s="35">
        <f t="shared" si="47"/>
        <v>0</v>
      </c>
      <c r="Z84" s="35">
        <f t="shared" si="47"/>
        <v>0</v>
      </c>
      <c r="AA84" s="35">
        <f t="shared" si="47"/>
        <v>0</v>
      </c>
      <c r="AB84" s="35">
        <f t="shared" si="47"/>
        <v>0</v>
      </c>
      <c r="AC84" s="35">
        <f t="shared" si="47"/>
        <v>0</v>
      </c>
      <c r="AD84" s="35">
        <f t="shared" si="47"/>
        <v>0</v>
      </c>
      <c r="AE84" s="35">
        <f t="shared" si="47"/>
        <v>0</v>
      </c>
      <c r="AG84" s="35">
        <f t="shared" si="48"/>
        <v>0</v>
      </c>
      <c r="AH84" s="35">
        <f t="shared" si="48"/>
        <v>0</v>
      </c>
      <c r="AI84" s="35">
        <f t="shared" si="48"/>
        <v>0</v>
      </c>
      <c r="AJ84" s="35">
        <f t="shared" si="48"/>
        <v>0</v>
      </c>
      <c r="AK84" s="35">
        <f t="shared" si="48"/>
        <v>0</v>
      </c>
      <c r="AL84" s="35">
        <f t="shared" si="48"/>
        <v>0</v>
      </c>
      <c r="AN84" s="47">
        <f t="shared" si="25"/>
        <v>0</v>
      </c>
      <c r="AO84" s="18"/>
    </row>
    <row r="85" ht="15" spans="1:41">
      <c r="A85" s="45" t="s">
        <v>10628</v>
      </c>
      <c r="B85" s="33">
        <f t="shared" si="36"/>
        <v>0</v>
      </c>
      <c r="C85" s="41" t="s">
        <v>10629</v>
      </c>
      <c r="D85" s="96">
        <f t="shared" si="37"/>
        <v>0</v>
      </c>
      <c r="E85" s="35">
        <f t="shared" si="38"/>
        <v>0</v>
      </c>
      <c r="F85" s="46">
        <f t="shared" si="39"/>
        <v>0</v>
      </c>
      <c r="G85" s="37">
        <f t="shared" si="26"/>
        <v>0</v>
      </c>
      <c r="H85" s="42">
        <v>0</v>
      </c>
      <c r="I85" s="35">
        <f t="shared" si="33"/>
        <v>0</v>
      </c>
      <c r="J85" s="35">
        <f t="shared" si="33"/>
        <v>0</v>
      </c>
      <c r="K85" s="97">
        <f t="shared" si="24"/>
        <v>0</v>
      </c>
      <c r="L85" s="35">
        <f t="shared" si="40"/>
        <v>0</v>
      </c>
      <c r="M85" s="96">
        <f t="shared" si="41"/>
        <v>0</v>
      </c>
      <c r="N85" s="35">
        <f t="shared" si="45"/>
        <v>0</v>
      </c>
      <c r="O85" s="46">
        <f t="shared" si="42"/>
        <v>0</v>
      </c>
      <c r="P85" s="51">
        <v>0</v>
      </c>
      <c r="Q85" s="44">
        <f t="shared" si="27"/>
        <v>0</v>
      </c>
      <c r="R85" s="35">
        <f t="shared" si="43"/>
        <v>0</v>
      </c>
      <c r="S85" s="35">
        <f t="shared" si="46"/>
        <v>0</v>
      </c>
      <c r="T85" s="42">
        <v>0</v>
      </c>
      <c r="U85" s="35">
        <f t="shared" si="44"/>
        <v>0</v>
      </c>
      <c r="W85" s="35">
        <f t="shared" si="47"/>
        <v>0</v>
      </c>
      <c r="X85" s="35">
        <f t="shared" si="47"/>
        <v>0</v>
      </c>
      <c r="Y85" s="35">
        <f t="shared" si="47"/>
        <v>0</v>
      </c>
      <c r="Z85" s="35">
        <f t="shared" si="47"/>
        <v>0</v>
      </c>
      <c r="AA85" s="35">
        <f t="shared" si="47"/>
        <v>0</v>
      </c>
      <c r="AB85" s="35">
        <f t="shared" si="47"/>
        <v>0</v>
      </c>
      <c r="AC85" s="35">
        <f t="shared" si="47"/>
        <v>0</v>
      </c>
      <c r="AD85" s="35">
        <f t="shared" si="47"/>
        <v>0</v>
      </c>
      <c r="AE85" s="35">
        <f t="shared" si="47"/>
        <v>0</v>
      </c>
      <c r="AG85" s="35">
        <f t="shared" si="48"/>
        <v>0</v>
      </c>
      <c r="AH85" s="35">
        <f t="shared" si="48"/>
        <v>0</v>
      </c>
      <c r="AI85" s="35">
        <f t="shared" si="48"/>
        <v>0</v>
      </c>
      <c r="AJ85" s="35">
        <f t="shared" si="48"/>
        <v>0</v>
      </c>
      <c r="AK85" s="35">
        <f t="shared" si="48"/>
        <v>0</v>
      </c>
      <c r="AL85" s="35">
        <f t="shared" si="48"/>
        <v>0</v>
      </c>
      <c r="AN85" s="47">
        <f t="shared" si="25"/>
        <v>0</v>
      </c>
      <c r="AO85" s="18"/>
    </row>
    <row r="86" ht="15" spans="1:41">
      <c r="A86" s="45" t="s">
        <v>10630</v>
      </c>
      <c r="B86" s="33">
        <f t="shared" si="36"/>
        <v>0</v>
      </c>
      <c r="C86" s="41" t="s">
        <v>10631</v>
      </c>
      <c r="D86" s="96">
        <f t="shared" si="37"/>
        <v>0</v>
      </c>
      <c r="E86" s="35">
        <f t="shared" si="38"/>
        <v>0</v>
      </c>
      <c r="F86" s="46">
        <f t="shared" si="39"/>
        <v>0</v>
      </c>
      <c r="G86" s="37">
        <f t="shared" si="26"/>
        <v>0</v>
      </c>
      <c r="H86" s="38">
        <v>0</v>
      </c>
      <c r="I86" s="35">
        <f t="shared" si="33"/>
        <v>0</v>
      </c>
      <c r="J86" s="35">
        <f t="shared" si="33"/>
        <v>0</v>
      </c>
      <c r="K86" s="97">
        <f t="shared" si="24"/>
        <v>0</v>
      </c>
      <c r="L86" s="35">
        <f t="shared" si="40"/>
        <v>0</v>
      </c>
      <c r="M86" s="96">
        <f t="shared" si="41"/>
        <v>0</v>
      </c>
      <c r="N86" s="35">
        <f t="shared" si="45"/>
        <v>0</v>
      </c>
      <c r="O86" s="46">
        <f t="shared" si="42"/>
        <v>0</v>
      </c>
      <c r="P86" s="51">
        <v>0</v>
      </c>
      <c r="Q86" s="44">
        <f t="shared" si="27"/>
        <v>0</v>
      </c>
      <c r="R86" s="35">
        <f t="shared" si="43"/>
        <v>0</v>
      </c>
      <c r="S86" s="35">
        <f t="shared" si="46"/>
        <v>0</v>
      </c>
      <c r="T86" s="42">
        <v>0</v>
      </c>
      <c r="U86" s="35">
        <f t="shared" si="44"/>
        <v>0</v>
      </c>
      <c r="W86" s="35">
        <f t="shared" si="47"/>
        <v>0</v>
      </c>
      <c r="X86" s="35">
        <f t="shared" si="47"/>
        <v>0</v>
      </c>
      <c r="Y86" s="35">
        <f t="shared" si="47"/>
        <v>0</v>
      </c>
      <c r="Z86" s="35">
        <f t="shared" si="47"/>
        <v>0</v>
      </c>
      <c r="AA86" s="35">
        <f t="shared" si="47"/>
        <v>0</v>
      </c>
      <c r="AB86" s="35">
        <f t="shared" si="47"/>
        <v>0</v>
      </c>
      <c r="AC86" s="35">
        <f t="shared" si="47"/>
        <v>0</v>
      </c>
      <c r="AD86" s="35">
        <f t="shared" si="47"/>
        <v>0</v>
      </c>
      <c r="AE86" s="35">
        <f t="shared" si="47"/>
        <v>0</v>
      </c>
      <c r="AG86" s="35">
        <f t="shared" si="48"/>
        <v>0</v>
      </c>
      <c r="AH86" s="35">
        <f t="shared" si="48"/>
        <v>0</v>
      </c>
      <c r="AI86" s="35">
        <f t="shared" si="48"/>
        <v>0</v>
      </c>
      <c r="AJ86" s="35">
        <f t="shared" si="48"/>
        <v>0</v>
      </c>
      <c r="AK86" s="35">
        <f t="shared" si="48"/>
        <v>0</v>
      </c>
      <c r="AL86" s="35">
        <f t="shared" si="48"/>
        <v>0</v>
      </c>
      <c r="AN86" s="47">
        <f t="shared" si="25"/>
        <v>0</v>
      </c>
      <c r="AO86" s="6"/>
    </row>
    <row r="87" ht="15" spans="1:41">
      <c r="A87" s="45" t="s">
        <v>10632</v>
      </c>
      <c r="B87" s="33">
        <f t="shared" si="36"/>
        <v>0</v>
      </c>
      <c r="C87" s="41" t="s">
        <v>10633</v>
      </c>
      <c r="D87" s="96">
        <f t="shared" si="37"/>
        <v>0</v>
      </c>
      <c r="E87" s="35">
        <f t="shared" si="38"/>
        <v>0</v>
      </c>
      <c r="F87" s="46">
        <f t="shared" si="39"/>
        <v>0</v>
      </c>
      <c r="G87" s="37">
        <f t="shared" si="26"/>
        <v>0</v>
      </c>
      <c r="H87" s="42">
        <v>0</v>
      </c>
      <c r="I87" s="35">
        <f t="shared" si="33"/>
        <v>0</v>
      </c>
      <c r="J87" s="35">
        <f t="shared" si="33"/>
        <v>0</v>
      </c>
      <c r="K87" s="97">
        <f t="shared" si="24"/>
        <v>0</v>
      </c>
      <c r="L87" s="35">
        <f t="shared" si="40"/>
        <v>0</v>
      </c>
      <c r="M87" s="96">
        <f t="shared" si="41"/>
        <v>0</v>
      </c>
      <c r="N87" s="35">
        <f t="shared" si="45"/>
        <v>0</v>
      </c>
      <c r="O87" s="46">
        <f t="shared" si="42"/>
        <v>0</v>
      </c>
      <c r="P87" s="51">
        <v>0</v>
      </c>
      <c r="Q87" s="44">
        <f t="shared" si="27"/>
        <v>0</v>
      </c>
      <c r="R87" s="35">
        <f t="shared" si="43"/>
        <v>0</v>
      </c>
      <c r="S87" s="35">
        <f t="shared" si="46"/>
        <v>0</v>
      </c>
      <c r="T87" s="42">
        <v>0</v>
      </c>
      <c r="U87" s="35">
        <f t="shared" si="44"/>
        <v>0</v>
      </c>
      <c r="W87" s="35">
        <f t="shared" si="47"/>
        <v>0</v>
      </c>
      <c r="X87" s="35">
        <f t="shared" si="47"/>
        <v>0</v>
      </c>
      <c r="Y87" s="35">
        <f t="shared" si="47"/>
        <v>0</v>
      </c>
      <c r="Z87" s="35">
        <f t="shared" si="47"/>
        <v>0</v>
      </c>
      <c r="AA87" s="35">
        <f t="shared" si="47"/>
        <v>0</v>
      </c>
      <c r="AB87" s="35">
        <f t="shared" si="47"/>
        <v>0</v>
      </c>
      <c r="AC87" s="35">
        <f t="shared" si="47"/>
        <v>0</v>
      </c>
      <c r="AD87" s="35">
        <f t="shared" si="47"/>
        <v>0</v>
      </c>
      <c r="AE87" s="35">
        <f t="shared" si="47"/>
        <v>0</v>
      </c>
      <c r="AG87" s="35">
        <f t="shared" si="48"/>
        <v>0</v>
      </c>
      <c r="AH87" s="35">
        <f t="shared" si="48"/>
        <v>0</v>
      </c>
      <c r="AI87" s="35">
        <f t="shared" si="48"/>
        <v>0</v>
      </c>
      <c r="AJ87" s="35">
        <f t="shared" si="48"/>
        <v>0</v>
      </c>
      <c r="AK87" s="35">
        <f t="shared" si="48"/>
        <v>0</v>
      </c>
      <c r="AL87" s="35">
        <f t="shared" si="48"/>
        <v>0</v>
      </c>
      <c r="AN87" s="47">
        <f t="shared" si="25"/>
        <v>0</v>
      </c>
      <c r="AO87" s="6"/>
    </row>
    <row r="88" ht="15" spans="1:41">
      <c r="A88" s="45" t="s">
        <v>10634</v>
      </c>
      <c r="B88" s="33">
        <f t="shared" si="36"/>
        <v>0</v>
      </c>
      <c r="C88" s="41" t="s">
        <v>10635</v>
      </c>
      <c r="D88" s="96">
        <f t="shared" si="37"/>
        <v>0</v>
      </c>
      <c r="E88" s="35">
        <f t="shared" si="38"/>
        <v>0</v>
      </c>
      <c r="F88" s="46">
        <f t="shared" si="39"/>
        <v>0</v>
      </c>
      <c r="G88" s="37">
        <f t="shared" si="26"/>
        <v>0</v>
      </c>
      <c r="H88" s="42">
        <v>0</v>
      </c>
      <c r="I88" s="35">
        <f t="shared" ref="I88:J107" si="49">SUMPRODUCT(I$374:I$599*(LEFT($A$374:$A$599,LEN($A88))=$A88))</f>
        <v>0</v>
      </c>
      <c r="J88" s="35">
        <f t="shared" si="49"/>
        <v>0</v>
      </c>
      <c r="K88" s="97">
        <f t="shared" si="24"/>
        <v>0</v>
      </c>
      <c r="L88" s="35">
        <f t="shared" si="40"/>
        <v>0</v>
      </c>
      <c r="M88" s="96">
        <f t="shared" si="41"/>
        <v>0</v>
      </c>
      <c r="N88" s="35">
        <f t="shared" si="45"/>
        <v>0</v>
      </c>
      <c r="O88" s="46">
        <f t="shared" si="42"/>
        <v>0</v>
      </c>
      <c r="P88" s="51">
        <v>0</v>
      </c>
      <c r="Q88" s="44">
        <f t="shared" si="27"/>
        <v>0</v>
      </c>
      <c r="R88" s="35">
        <f t="shared" si="43"/>
        <v>0</v>
      </c>
      <c r="S88" s="35">
        <f t="shared" si="46"/>
        <v>0</v>
      </c>
      <c r="T88" s="42">
        <v>0</v>
      </c>
      <c r="U88" s="35">
        <f t="shared" si="44"/>
        <v>0</v>
      </c>
      <c r="W88" s="35">
        <f t="shared" ref="W88:AE97" si="50">SUMPRODUCT(W$374:W$599*(LEFT($A$374:$A$599,LEN($A88))=$A88))</f>
        <v>0</v>
      </c>
      <c r="X88" s="35">
        <f t="shared" si="50"/>
        <v>0</v>
      </c>
      <c r="Y88" s="35">
        <f t="shared" si="50"/>
        <v>0</v>
      </c>
      <c r="Z88" s="35">
        <f t="shared" si="50"/>
        <v>0</v>
      </c>
      <c r="AA88" s="35">
        <f t="shared" si="50"/>
        <v>0</v>
      </c>
      <c r="AB88" s="35">
        <f t="shared" si="50"/>
        <v>0</v>
      </c>
      <c r="AC88" s="35">
        <f t="shared" si="50"/>
        <v>0</v>
      </c>
      <c r="AD88" s="35">
        <f t="shared" si="50"/>
        <v>0</v>
      </c>
      <c r="AE88" s="35">
        <f t="shared" si="50"/>
        <v>0</v>
      </c>
      <c r="AG88" s="35">
        <f t="shared" ref="AG88:AL97" si="51">SUMPRODUCT(AG$374:AG$599*(LEFT($A$374:$A$599,LEN($A88))=$A88))</f>
        <v>0</v>
      </c>
      <c r="AH88" s="35">
        <f t="shared" si="51"/>
        <v>0</v>
      </c>
      <c r="AI88" s="35">
        <f t="shared" si="51"/>
        <v>0</v>
      </c>
      <c r="AJ88" s="35">
        <f t="shared" si="51"/>
        <v>0</v>
      </c>
      <c r="AK88" s="35">
        <f t="shared" si="51"/>
        <v>0</v>
      </c>
      <c r="AL88" s="35">
        <f t="shared" si="51"/>
        <v>0</v>
      </c>
      <c r="AN88" s="47">
        <f t="shared" si="25"/>
        <v>0</v>
      </c>
      <c r="AO88" s="18"/>
    </row>
    <row r="89" ht="15" spans="1:41">
      <c r="A89" s="45" t="s">
        <v>10636</v>
      </c>
      <c r="B89" s="33">
        <f t="shared" si="36"/>
        <v>0</v>
      </c>
      <c r="C89" s="41" t="s">
        <v>10637</v>
      </c>
      <c r="D89" s="96">
        <f t="shared" si="37"/>
        <v>0</v>
      </c>
      <c r="E89" s="35">
        <f t="shared" si="38"/>
        <v>0</v>
      </c>
      <c r="F89" s="46">
        <f t="shared" si="39"/>
        <v>0</v>
      </c>
      <c r="G89" s="37">
        <f t="shared" si="26"/>
        <v>0</v>
      </c>
      <c r="H89" s="42">
        <v>0</v>
      </c>
      <c r="I89" s="35">
        <f t="shared" si="49"/>
        <v>0</v>
      </c>
      <c r="J89" s="35">
        <f t="shared" si="49"/>
        <v>0</v>
      </c>
      <c r="K89" s="97">
        <f t="shared" si="24"/>
        <v>0</v>
      </c>
      <c r="L89" s="35">
        <f t="shared" si="40"/>
        <v>0</v>
      </c>
      <c r="M89" s="96">
        <f t="shared" si="41"/>
        <v>0</v>
      </c>
      <c r="N89" s="35">
        <f t="shared" si="45"/>
        <v>0</v>
      </c>
      <c r="O89" s="46">
        <f t="shared" si="42"/>
        <v>0</v>
      </c>
      <c r="P89" s="51">
        <v>0</v>
      </c>
      <c r="Q89" s="44">
        <f t="shared" si="27"/>
        <v>0</v>
      </c>
      <c r="R89" s="35">
        <f t="shared" si="43"/>
        <v>0</v>
      </c>
      <c r="S89" s="35">
        <f t="shared" si="46"/>
        <v>0</v>
      </c>
      <c r="T89" s="42">
        <v>0</v>
      </c>
      <c r="U89" s="35">
        <f t="shared" si="44"/>
        <v>0</v>
      </c>
      <c r="W89" s="35">
        <f t="shared" si="50"/>
        <v>0</v>
      </c>
      <c r="X89" s="35">
        <f t="shared" si="50"/>
        <v>0</v>
      </c>
      <c r="Y89" s="35">
        <f t="shared" si="50"/>
        <v>0</v>
      </c>
      <c r="Z89" s="35">
        <f t="shared" si="50"/>
        <v>0</v>
      </c>
      <c r="AA89" s="35">
        <f t="shared" si="50"/>
        <v>0</v>
      </c>
      <c r="AB89" s="35">
        <f t="shared" si="50"/>
        <v>0</v>
      </c>
      <c r="AC89" s="35">
        <f t="shared" si="50"/>
        <v>0</v>
      </c>
      <c r="AD89" s="35">
        <f t="shared" si="50"/>
        <v>0</v>
      </c>
      <c r="AE89" s="35">
        <f t="shared" si="50"/>
        <v>0</v>
      </c>
      <c r="AG89" s="35">
        <f t="shared" si="51"/>
        <v>0</v>
      </c>
      <c r="AH89" s="35">
        <f t="shared" si="51"/>
        <v>0</v>
      </c>
      <c r="AI89" s="35">
        <f t="shared" si="51"/>
        <v>0</v>
      </c>
      <c r="AJ89" s="35">
        <f t="shared" si="51"/>
        <v>0</v>
      </c>
      <c r="AK89" s="35">
        <f t="shared" si="51"/>
        <v>0</v>
      </c>
      <c r="AL89" s="35">
        <f t="shared" si="51"/>
        <v>0</v>
      </c>
      <c r="AN89" s="47">
        <f t="shared" si="25"/>
        <v>0</v>
      </c>
      <c r="AO89" s="18"/>
    </row>
    <row r="90" ht="15" spans="1:41">
      <c r="A90" s="45" t="s">
        <v>10638</v>
      </c>
      <c r="B90" s="33">
        <f t="shared" si="36"/>
        <v>0</v>
      </c>
      <c r="C90" s="41" t="s">
        <v>10639</v>
      </c>
      <c r="D90" s="96">
        <f t="shared" si="37"/>
        <v>0</v>
      </c>
      <c r="E90" s="35">
        <f t="shared" si="38"/>
        <v>0</v>
      </c>
      <c r="F90" s="46">
        <f t="shared" si="39"/>
        <v>0</v>
      </c>
      <c r="G90" s="37">
        <f t="shared" si="26"/>
        <v>0</v>
      </c>
      <c r="H90" s="42">
        <v>0</v>
      </c>
      <c r="I90" s="35">
        <f t="shared" si="49"/>
        <v>0</v>
      </c>
      <c r="J90" s="35">
        <f t="shared" si="49"/>
        <v>0</v>
      </c>
      <c r="K90" s="97">
        <f t="shared" si="24"/>
        <v>0</v>
      </c>
      <c r="L90" s="35">
        <f t="shared" si="40"/>
        <v>0</v>
      </c>
      <c r="M90" s="96">
        <f t="shared" si="41"/>
        <v>0</v>
      </c>
      <c r="N90" s="35">
        <f t="shared" si="45"/>
        <v>0</v>
      </c>
      <c r="O90" s="46">
        <f t="shared" si="42"/>
        <v>0</v>
      </c>
      <c r="P90" s="51">
        <v>0</v>
      </c>
      <c r="Q90" s="44">
        <f t="shared" si="27"/>
        <v>0</v>
      </c>
      <c r="R90" s="35">
        <f t="shared" si="43"/>
        <v>0</v>
      </c>
      <c r="S90" s="35">
        <f t="shared" si="46"/>
        <v>0</v>
      </c>
      <c r="T90" s="42">
        <v>0</v>
      </c>
      <c r="U90" s="35">
        <f t="shared" si="44"/>
        <v>0</v>
      </c>
      <c r="W90" s="35">
        <f t="shared" si="50"/>
        <v>0</v>
      </c>
      <c r="X90" s="35">
        <f t="shared" si="50"/>
        <v>0</v>
      </c>
      <c r="Y90" s="35">
        <f t="shared" si="50"/>
        <v>0</v>
      </c>
      <c r="Z90" s="35">
        <f t="shared" si="50"/>
        <v>0</v>
      </c>
      <c r="AA90" s="35">
        <f t="shared" si="50"/>
        <v>0</v>
      </c>
      <c r="AB90" s="35">
        <f t="shared" si="50"/>
        <v>0</v>
      </c>
      <c r="AC90" s="35">
        <f t="shared" si="50"/>
        <v>0</v>
      </c>
      <c r="AD90" s="35">
        <f t="shared" si="50"/>
        <v>0</v>
      </c>
      <c r="AE90" s="35">
        <f t="shared" si="50"/>
        <v>0</v>
      </c>
      <c r="AG90" s="35">
        <f t="shared" si="51"/>
        <v>0</v>
      </c>
      <c r="AH90" s="35">
        <f t="shared" si="51"/>
        <v>0</v>
      </c>
      <c r="AI90" s="35">
        <f t="shared" si="51"/>
        <v>0</v>
      </c>
      <c r="AJ90" s="35">
        <f t="shared" si="51"/>
        <v>0</v>
      </c>
      <c r="AK90" s="35">
        <f t="shared" si="51"/>
        <v>0</v>
      </c>
      <c r="AL90" s="35">
        <f t="shared" si="51"/>
        <v>0</v>
      </c>
      <c r="AN90" s="47">
        <f t="shared" si="25"/>
        <v>0</v>
      </c>
      <c r="AO90" s="6"/>
    </row>
    <row r="91" ht="15" spans="1:41">
      <c r="A91" s="45" t="s">
        <v>10640</v>
      </c>
      <c r="B91" s="33">
        <f t="shared" si="36"/>
        <v>0</v>
      </c>
      <c r="C91" s="41" t="s">
        <v>10641</v>
      </c>
      <c r="D91" s="96">
        <f t="shared" si="37"/>
        <v>0</v>
      </c>
      <c r="E91" s="35">
        <f t="shared" si="38"/>
        <v>0</v>
      </c>
      <c r="F91" s="46">
        <f t="shared" si="39"/>
        <v>0</v>
      </c>
      <c r="G91" s="37">
        <f t="shared" si="26"/>
        <v>0</v>
      </c>
      <c r="H91" s="42">
        <v>0</v>
      </c>
      <c r="I91" s="35">
        <f t="shared" si="49"/>
        <v>0</v>
      </c>
      <c r="J91" s="35">
        <f t="shared" si="49"/>
        <v>0</v>
      </c>
      <c r="K91" s="97">
        <f t="shared" si="24"/>
        <v>0</v>
      </c>
      <c r="L91" s="35">
        <f t="shared" si="40"/>
        <v>0</v>
      </c>
      <c r="M91" s="96">
        <f t="shared" si="41"/>
        <v>0</v>
      </c>
      <c r="N91" s="35">
        <f t="shared" si="45"/>
        <v>0</v>
      </c>
      <c r="O91" s="46">
        <f t="shared" si="42"/>
        <v>0</v>
      </c>
      <c r="P91" s="51">
        <v>0</v>
      </c>
      <c r="Q91" s="44">
        <f t="shared" si="27"/>
        <v>0</v>
      </c>
      <c r="R91" s="35">
        <f t="shared" si="43"/>
        <v>0</v>
      </c>
      <c r="S91" s="35">
        <f t="shared" si="46"/>
        <v>0</v>
      </c>
      <c r="T91" s="42">
        <v>0</v>
      </c>
      <c r="U91" s="35">
        <f t="shared" si="44"/>
        <v>0</v>
      </c>
      <c r="W91" s="35">
        <f t="shared" si="50"/>
        <v>0</v>
      </c>
      <c r="X91" s="35">
        <f t="shared" si="50"/>
        <v>0</v>
      </c>
      <c r="Y91" s="35">
        <f t="shared" si="50"/>
        <v>0</v>
      </c>
      <c r="Z91" s="35">
        <f t="shared" si="50"/>
        <v>0</v>
      </c>
      <c r="AA91" s="35">
        <f t="shared" si="50"/>
        <v>0</v>
      </c>
      <c r="AB91" s="35">
        <f t="shared" si="50"/>
        <v>0</v>
      </c>
      <c r="AC91" s="35">
        <f t="shared" si="50"/>
        <v>0</v>
      </c>
      <c r="AD91" s="35">
        <f t="shared" si="50"/>
        <v>0</v>
      </c>
      <c r="AE91" s="35">
        <f t="shared" si="50"/>
        <v>0</v>
      </c>
      <c r="AG91" s="35">
        <f t="shared" si="51"/>
        <v>0</v>
      </c>
      <c r="AH91" s="35">
        <f t="shared" si="51"/>
        <v>0</v>
      </c>
      <c r="AI91" s="35">
        <f t="shared" si="51"/>
        <v>0</v>
      </c>
      <c r="AJ91" s="35">
        <f t="shared" si="51"/>
        <v>0</v>
      </c>
      <c r="AK91" s="35">
        <f t="shared" si="51"/>
        <v>0</v>
      </c>
      <c r="AL91" s="35">
        <f t="shared" si="51"/>
        <v>0</v>
      </c>
      <c r="AN91" s="47">
        <f t="shared" si="25"/>
        <v>0</v>
      </c>
      <c r="AO91" s="6"/>
    </row>
    <row r="92" ht="15" spans="1:41">
      <c r="A92" s="45" t="s">
        <v>10642</v>
      </c>
      <c r="B92" s="33">
        <f t="shared" si="36"/>
        <v>0</v>
      </c>
      <c r="C92" s="41" t="s">
        <v>10643</v>
      </c>
      <c r="D92" s="96">
        <f t="shared" si="37"/>
        <v>0</v>
      </c>
      <c r="E92" s="35">
        <f t="shared" si="38"/>
        <v>0</v>
      </c>
      <c r="F92" s="46">
        <f t="shared" si="39"/>
        <v>0</v>
      </c>
      <c r="G92" s="37">
        <f t="shared" si="26"/>
        <v>0</v>
      </c>
      <c r="H92" s="42">
        <v>0</v>
      </c>
      <c r="I92" s="35">
        <f t="shared" si="49"/>
        <v>0</v>
      </c>
      <c r="J92" s="35">
        <f t="shared" si="49"/>
        <v>0</v>
      </c>
      <c r="K92" s="97">
        <f t="shared" si="24"/>
        <v>0</v>
      </c>
      <c r="L92" s="35">
        <f t="shared" si="40"/>
        <v>0</v>
      </c>
      <c r="M92" s="96">
        <f t="shared" si="41"/>
        <v>0</v>
      </c>
      <c r="N92" s="35">
        <f t="shared" si="45"/>
        <v>0</v>
      </c>
      <c r="O92" s="46">
        <f t="shared" si="42"/>
        <v>0</v>
      </c>
      <c r="P92" s="51">
        <v>0</v>
      </c>
      <c r="Q92" s="44">
        <f t="shared" si="27"/>
        <v>0</v>
      </c>
      <c r="R92" s="35">
        <f t="shared" si="43"/>
        <v>0</v>
      </c>
      <c r="S92" s="35">
        <f t="shared" si="46"/>
        <v>0</v>
      </c>
      <c r="T92" s="42">
        <v>0</v>
      </c>
      <c r="U92" s="35">
        <f t="shared" si="44"/>
        <v>0</v>
      </c>
      <c r="W92" s="35">
        <f t="shared" si="50"/>
        <v>0</v>
      </c>
      <c r="X92" s="35">
        <f t="shared" si="50"/>
        <v>0</v>
      </c>
      <c r="Y92" s="35">
        <f t="shared" si="50"/>
        <v>0</v>
      </c>
      <c r="Z92" s="35">
        <f t="shared" si="50"/>
        <v>0</v>
      </c>
      <c r="AA92" s="35">
        <f t="shared" si="50"/>
        <v>0</v>
      </c>
      <c r="AB92" s="35">
        <f t="shared" si="50"/>
        <v>0</v>
      </c>
      <c r="AC92" s="35">
        <f t="shared" si="50"/>
        <v>0</v>
      </c>
      <c r="AD92" s="35">
        <f t="shared" si="50"/>
        <v>0</v>
      </c>
      <c r="AE92" s="35">
        <f t="shared" si="50"/>
        <v>0</v>
      </c>
      <c r="AG92" s="35">
        <f t="shared" si="51"/>
        <v>0</v>
      </c>
      <c r="AH92" s="35">
        <f t="shared" si="51"/>
        <v>0</v>
      </c>
      <c r="AI92" s="35">
        <f t="shared" si="51"/>
        <v>0</v>
      </c>
      <c r="AJ92" s="35">
        <f t="shared" si="51"/>
        <v>0</v>
      </c>
      <c r="AK92" s="35">
        <f t="shared" si="51"/>
        <v>0</v>
      </c>
      <c r="AL92" s="35">
        <f t="shared" si="51"/>
        <v>0</v>
      </c>
      <c r="AN92" s="47">
        <f t="shared" si="25"/>
        <v>0</v>
      </c>
      <c r="AO92" s="18"/>
    </row>
    <row r="93" ht="15" spans="1:41">
      <c r="A93" s="45" t="s">
        <v>10644</v>
      </c>
      <c r="B93" s="33">
        <f t="shared" si="36"/>
        <v>0</v>
      </c>
      <c r="C93" s="41" t="s">
        <v>10645</v>
      </c>
      <c r="D93" s="96">
        <f t="shared" si="37"/>
        <v>0</v>
      </c>
      <c r="E93" s="35">
        <f t="shared" si="38"/>
        <v>0</v>
      </c>
      <c r="F93" s="46">
        <f t="shared" si="39"/>
        <v>0</v>
      </c>
      <c r="G93" s="37">
        <f t="shared" si="26"/>
        <v>0</v>
      </c>
      <c r="H93" s="42">
        <v>0</v>
      </c>
      <c r="I93" s="35">
        <f t="shared" si="49"/>
        <v>0</v>
      </c>
      <c r="J93" s="35">
        <f t="shared" si="49"/>
        <v>0</v>
      </c>
      <c r="K93" s="97">
        <f t="shared" si="24"/>
        <v>0</v>
      </c>
      <c r="L93" s="35">
        <f t="shared" si="40"/>
        <v>0</v>
      </c>
      <c r="M93" s="96">
        <f t="shared" si="41"/>
        <v>0</v>
      </c>
      <c r="N93" s="35">
        <f t="shared" si="45"/>
        <v>0</v>
      </c>
      <c r="O93" s="46">
        <f t="shared" si="42"/>
        <v>0</v>
      </c>
      <c r="P93" s="51">
        <v>0</v>
      </c>
      <c r="Q93" s="44">
        <f t="shared" si="27"/>
        <v>0</v>
      </c>
      <c r="R93" s="35">
        <f t="shared" si="43"/>
        <v>0</v>
      </c>
      <c r="S93" s="35">
        <f t="shared" si="46"/>
        <v>0</v>
      </c>
      <c r="T93" s="42">
        <v>0</v>
      </c>
      <c r="U93" s="35">
        <f t="shared" si="44"/>
        <v>0</v>
      </c>
      <c r="W93" s="35">
        <f t="shared" si="50"/>
        <v>0</v>
      </c>
      <c r="X93" s="35">
        <f t="shared" si="50"/>
        <v>0</v>
      </c>
      <c r="Y93" s="35">
        <f t="shared" si="50"/>
        <v>0</v>
      </c>
      <c r="Z93" s="35">
        <f t="shared" si="50"/>
        <v>0</v>
      </c>
      <c r="AA93" s="35">
        <f t="shared" si="50"/>
        <v>0</v>
      </c>
      <c r="AB93" s="35">
        <f t="shared" si="50"/>
        <v>0</v>
      </c>
      <c r="AC93" s="35">
        <f t="shared" si="50"/>
        <v>0</v>
      </c>
      <c r="AD93" s="35">
        <f t="shared" si="50"/>
        <v>0</v>
      </c>
      <c r="AE93" s="35">
        <f t="shared" si="50"/>
        <v>0</v>
      </c>
      <c r="AG93" s="35">
        <f t="shared" si="51"/>
        <v>0</v>
      </c>
      <c r="AH93" s="35">
        <f t="shared" si="51"/>
        <v>0</v>
      </c>
      <c r="AI93" s="35">
        <f t="shared" si="51"/>
        <v>0</v>
      </c>
      <c r="AJ93" s="35">
        <f t="shared" si="51"/>
        <v>0</v>
      </c>
      <c r="AK93" s="35">
        <f t="shared" si="51"/>
        <v>0</v>
      </c>
      <c r="AL93" s="35">
        <f t="shared" si="51"/>
        <v>0</v>
      </c>
      <c r="AN93" s="47">
        <f t="shared" si="25"/>
        <v>0</v>
      </c>
      <c r="AO93" s="18"/>
    </row>
    <row r="94" ht="15" spans="1:41">
      <c r="A94" s="45" t="s">
        <v>10646</v>
      </c>
      <c r="B94" s="33">
        <f t="shared" si="36"/>
        <v>0</v>
      </c>
      <c r="C94" s="41" t="s">
        <v>10647</v>
      </c>
      <c r="D94" s="96">
        <f t="shared" si="37"/>
        <v>0</v>
      </c>
      <c r="E94" s="35">
        <f t="shared" si="38"/>
        <v>0</v>
      </c>
      <c r="F94" s="46">
        <f t="shared" si="39"/>
        <v>0</v>
      </c>
      <c r="G94" s="37">
        <f t="shared" si="26"/>
        <v>0</v>
      </c>
      <c r="H94" s="42">
        <v>0</v>
      </c>
      <c r="I94" s="35">
        <f t="shared" si="49"/>
        <v>0</v>
      </c>
      <c r="J94" s="35">
        <f t="shared" si="49"/>
        <v>0</v>
      </c>
      <c r="K94" s="97">
        <f t="shared" si="24"/>
        <v>0</v>
      </c>
      <c r="L94" s="35">
        <f t="shared" si="40"/>
        <v>0</v>
      </c>
      <c r="M94" s="96">
        <f t="shared" si="41"/>
        <v>0</v>
      </c>
      <c r="N94" s="35">
        <f t="shared" si="45"/>
        <v>0</v>
      </c>
      <c r="O94" s="46">
        <f t="shared" si="42"/>
        <v>0</v>
      </c>
      <c r="P94" s="51">
        <v>0</v>
      </c>
      <c r="Q94" s="44">
        <f t="shared" si="27"/>
        <v>0</v>
      </c>
      <c r="R94" s="35">
        <f t="shared" si="43"/>
        <v>0</v>
      </c>
      <c r="S94" s="35">
        <f t="shared" si="46"/>
        <v>0</v>
      </c>
      <c r="T94" s="42">
        <v>0</v>
      </c>
      <c r="U94" s="35">
        <f t="shared" si="44"/>
        <v>0</v>
      </c>
      <c r="W94" s="35">
        <f t="shared" si="50"/>
        <v>0</v>
      </c>
      <c r="X94" s="35">
        <f t="shared" si="50"/>
        <v>0</v>
      </c>
      <c r="Y94" s="35">
        <f t="shared" si="50"/>
        <v>0</v>
      </c>
      <c r="Z94" s="35">
        <f t="shared" si="50"/>
        <v>0</v>
      </c>
      <c r="AA94" s="35">
        <f t="shared" si="50"/>
        <v>0</v>
      </c>
      <c r="AB94" s="35">
        <f t="shared" si="50"/>
        <v>0</v>
      </c>
      <c r="AC94" s="35">
        <f t="shared" si="50"/>
        <v>0</v>
      </c>
      <c r="AD94" s="35">
        <f t="shared" si="50"/>
        <v>0</v>
      </c>
      <c r="AE94" s="35">
        <f t="shared" si="50"/>
        <v>0</v>
      </c>
      <c r="AG94" s="35">
        <f t="shared" si="51"/>
        <v>0</v>
      </c>
      <c r="AH94" s="35">
        <f t="shared" si="51"/>
        <v>0</v>
      </c>
      <c r="AI94" s="35">
        <f t="shared" si="51"/>
        <v>0</v>
      </c>
      <c r="AJ94" s="35">
        <f t="shared" si="51"/>
        <v>0</v>
      </c>
      <c r="AK94" s="35">
        <f t="shared" si="51"/>
        <v>0</v>
      </c>
      <c r="AL94" s="35">
        <f t="shared" si="51"/>
        <v>0</v>
      </c>
      <c r="AN94" s="47">
        <f t="shared" si="25"/>
        <v>0</v>
      </c>
      <c r="AO94" s="6"/>
    </row>
    <row r="95" ht="15" spans="1:41">
      <c r="A95" s="45" t="s">
        <v>10648</v>
      </c>
      <c r="B95" s="33">
        <f t="shared" si="36"/>
        <v>0</v>
      </c>
      <c r="C95" s="41" t="s">
        <v>10649</v>
      </c>
      <c r="D95" s="96">
        <f t="shared" si="37"/>
        <v>0</v>
      </c>
      <c r="E95" s="35">
        <f t="shared" si="38"/>
        <v>0</v>
      </c>
      <c r="F95" s="46">
        <f t="shared" si="39"/>
        <v>0</v>
      </c>
      <c r="G95" s="37">
        <f t="shared" si="26"/>
        <v>0</v>
      </c>
      <c r="H95" s="38">
        <v>0</v>
      </c>
      <c r="I95" s="35">
        <f t="shared" si="49"/>
        <v>0</v>
      </c>
      <c r="J95" s="35">
        <f t="shared" si="49"/>
        <v>0</v>
      </c>
      <c r="K95" s="97">
        <f t="shared" si="24"/>
        <v>0</v>
      </c>
      <c r="L95" s="35">
        <f t="shared" si="40"/>
        <v>0</v>
      </c>
      <c r="M95" s="96">
        <f t="shared" si="41"/>
        <v>0</v>
      </c>
      <c r="N95" s="35">
        <f t="shared" si="45"/>
        <v>0</v>
      </c>
      <c r="O95" s="46">
        <f t="shared" si="42"/>
        <v>0</v>
      </c>
      <c r="P95" s="51">
        <v>0</v>
      </c>
      <c r="Q95" s="44">
        <f t="shared" si="27"/>
        <v>0</v>
      </c>
      <c r="R95" s="35">
        <f t="shared" si="43"/>
        <v>0</v>
      </c>
      <c r="S95" s="35">
        <f t="shared" si="46"/>
        <v>0</v>
      </c>
      <c r="T95" s="42">
        <v>0</v>
      </c>
      <c r="U95" s="35">
        <f t="shared" si="44"/>
        <v>0</v>
      </c>
      <c r="W95" s="35">
        <f t="shared" si="50"/>
        <v>0</v>
      </c>
      <c r="X95" s="35">
        <f t="shared" si="50"/>
        <v>0</v>
      </c>
      <c r="Y95" s="35">
        <f t="shared" si="50"/>
        <v>0</v>
      </c>
      <c r="Z95" s="35">
        <f t="shared" si="50"/>
        <v>0</v>
      </c>
      <c r="AA95" s="35">
        <f t="shared" si="50"/>
        <v>0</v>
      </c>
      <c r="AB95" s="35">
        <f t="shared" si="50"/>
        <v>0</v>
      </c>
      <c r="AC95" s="35">
        <f t="shared" si="50"/>
        <v>0</v>
      </c>
      <c r="AD95" s="35">
        <f t="shared" si="50"/>
        <v>0</v>
      </c>
      <c r="AE95" s="35">
        <f t="shared" si="50"/>
        <v>0</v>
      </c>
      <c r="AG95" s="35">
        <f t="shared" si="51"/>
        <v>0</v>
      </c>
      <c r="AH95" s="35">
        <f t="shared" si="51"/>
        <v>0</v>
      </c>
      <c r="AI95" s="35">
        <f t="shared" si="51"/>
        <v>0</v>
      </c>
      <c r="AJ95" s="35">
        <f t="shared" si="51"/>
        <v>0</v>
      </c>
      <c r="AK95" s="35">
        <f t="shared" si="51"/>
        <v>0</v>
      </c>
      <c r="AL95" s="35">
        <f t="shared" si="51"/>
        <v>0</v>
      </c>
      <c r="AN95" s="47">
        <f t="shared" si="25"/>
        <v>0</v>
      </c>
      <c r="AO95" s="6"/>
    </row>
    <row r="96" ht="15" spans="1:41">
      <c r="A96" s="45" t="s">
        <v>10650</v>
      </c>
      <c r="B96" s="33">
        <f t="shared" si="36"/>
        <v>0</v>
      </c>
      <c r="C96" s="41" t="s">
        <v>10651</v>
      </c>
      <c r="D96" s="96">
        <f t="shared" si="37"/>
        <v>0</v>
      </c>
      <c r="E96" s="35">
        <f t="shared" si="38"/>
        <v>0</v>
      </c>
      <c r="F96" s="46">
        <f t="shared" si="39"/>
        <v>0</v>
      </c>
      <c r="G96" s="37">
        <f t="shared" si="26"/>
        <v>0</v>
      </c>
      <c r="H96" s="42">
        <v>0</v>
      </c>
      <c r="I96" s="35">
        <f t="shared" si="49"/>
        <v>0</v>
      </c>
      <c r="J96" s="35">
        <f t="shared" si="49"/>
        <v>0</v>
      </c>
      <c r="K96" s="97">
        <f t="shared" si="24"/>
        <v>0</v>
      </c>
      <c r="L96" s="35">
        <f t="shared" si="40"/>
        <v>0</v>
      </c>
      <c r="M96" s="96">
        <f t="shared" si="41"/>
        <v>0</v>
      </c>
      <c r="N96" s="35">
        <f t="shared" si="45"/>
        <v>0</v>
      </c>
      <c r="O96" s="46">
        <f t="shared" si="42"/>
        <v>0</v>
      </c>
      <c r="P96" s="51">
        <v>0</v>
      </c>
      <c r="Q96" s="44">
        <f t="shared" si="27"/>
        <v>0</v>
      </c>
      <c r="R96" s="35">
        <f t="shared" si="43"/>
        <v>0</v>
      </c>
      <c r="S96" s="35">
        <f t="shared" si="46"/>
        <v>0</v>
      </c>
      <c r="T96" s="42">
        <v>0</v>
      </c>
      <c r="U96" s="35">
        <f t="shared" si="44"/>
        <v>0</v>
      </c>
      <c r="W96" s="35">
        <f t="shared" si="50"/>
        <v>0</v>
      </c>
      <c r="X96" s="35">
        <f t="shared" si="50"/>
        <v>0</v>
      </c>
      <c r="Y96" s="35">
        <f t="shared" si="50"/>
        <v>0</v>
      </c>
      <c r="Z96" s="35">
        <f t="shared" si="50"/>
        <v>0</v>
      </c>
      <c r="AA96" s="35">
        <f t="shared" si="50"/>
        <v>0</v>
      </c>
      <c r="AB96" s="35">
        <f t="shared" si="50"/>
        <v>0</v>
      </c>
      <c r="AC96" s="35">
        <f t="shared" si="50"/>
        <v>0</v>
      </c>
      <c r="AD96" s="35">
        <f t="shared" si="50"/>
        <v>0</v>
      </c>
      <c r="AE96" s="35">
        <f t="shared" si="50"/>
        <v>0</v>
      </c>
      <c r="AG96" s="35">
        <f t="shared" si="51"/>
        <v>0</v>
      </c>
      <c r="AH96" s="35">
        <f t="shared" si="51"/>
        <v>0</v>
      </c>
      <c r="AI96" s="35">
        <f t="shared" si="51"/>
        <v>0</v>
      </c>
      <c r="AJ96" s="35">
        <f t="shared" si="51"/>
        <v>0</v>
      </c>
      <c r="AK96" s="35">
        <f t="shared" si="51"/>
        <v>0</v>
      </c>
      <c r="AL96" s="35">
        <f t="shared" si="51"/>
        <v>0</v>
      </c>
      <c r="AN96" s="47">
        <f t="shared" si="25"/>
        <v>0</v>
      </c>
      <c r="AO96" s="18"/>
    </row>
    <row r="97" ht="15" spans="1:41">
      <c r="A97" s="45" t="s">
        <v>10652</v>
      </c>
      <c r="B97" s="33">
        <f t="shared" si="36"/>
        <v>0</v>
      </c>
      <c r="C97" s="41" t="s">
        <v>10653</v>
      </c>
      <c r="D97" s="96">
        <f t="shared" si="37"/>
        <v>0</v>
      </c>
      <c r="E97" s="35">
        <f t="shared" si="38"/>
        <v>0</v>
      </c>
      <c r="F97" s="46">
        <f t="shared" si="39"/>
        <v>0</v>
      </c>
      <c r="G97" s="37">
        <f t="shared" si="26"/>
        <v>0</v>
      </c>
      <c r="H97" s="42">
        <v>0</v>
      </c>
      <c r="I97" s="35">
        <f t="shared" si="49"/>
        <v>0</v>
      </c>
      <c r="J97" s="35">
        <f t="shared" si="49"/>
        <v>0</v>
      </c>
      <c r="K97" s="97">
        <f t="shared" si="24"/>
        <v>0</v>
      </c>
      <c r="L97" s="35">
        <f t="shared" si="40"/>
        <v>0</v>
      </c>
      <c r="M97" s="96">
        <f t="shared" si="41"/>
        <v>0</v>
      </c>
      <c r="N97" s="35">
        <f t="shared" si="45"/>
        <v>0</v>
      </c>
      <c r="O97" s="46">
        <f t="shared" si="42"/>
        <v>0</v>
      </c>
      <c r="P97" s="51">
        <v>0</v>
      </c>
      <c r="Q97" s="44">
        <f t="shared" si="27"/>
        <v>0</v>
      </c>
      <c r="R97" s="35">
        <f t="shared" si="43"/>
        <v>0</v>
      </c>
      <c r="S97" s="35">
        <f t="shared" si="46"/>
        <v>0</v>
      </c>
      <c r="T97" s="42">
        <v>0</v>
      </c>
      <c r="U97" s="35">
        <f t="shared" si="44"/>
        <v>0</v>
      </c>
      <c r="W97" s="35">
        <f t="shared" si="50"/>
        <v>0</v>
      </c>
      <c r="X97" s="35">
        <f t="shared" si="50"/>
        <v>0</v>
      </c>
      <c r="Y97" s="35">
        <f t="shared" si="50"/>
        <v>0</v>
      </c>
      <c r="Z97" s="35">
        <f t="shared" si="50"/>
        <v>0</v>
      </c>
      <c r="AA97" s="35">
        <f t="shared" si="50"/>
        <v>0</v>
      </c>
      <c r="AB97" s="35">
        <f t="shared" si="50"/>
        <v>0</v>
      </c>
      <c r="AC97" s="35">
        <f t="shared" si="50"/>
        <v>0</v>
      </c>
      <c r="AD97" s="35">
        <f t="shared" si="50"/>
        <v>0</v>
      </c>
      <c r="AE97" s="35">
        <f t="shared" si="50"/>
        <v>0</v>
      </c>
      <c r="AG97" s="35">
        <f t="shared" si="51"/>
        <v>0</v>
      </c>
      <c r="AH97" s="35">
        <f t="shared" si="51"/>
        <v>0</v>
      </c>
      <c r="AI97" s="35">
        <f t="shared" si="51"/>
        <v>0</v>
      </c>
      <c r="AJ97" s="35">
        <f t="shared" si="51"/>
        <v>0</v>
      </c>
      <c r="AK97" s="35">
        <f t="shared" si="51"/>
        <v>0</v>
      </c>
      <c r="AL97" s="35">
        <f t="shared" si="51"/>
        <v>0</v>
      </c>
      <c r="AN97" s="47">
        <f t="shared" si="25"/>
        <v>0</v>
      </c>
      <c r="AO97" s="18"/>
    </row>
    <row r="98" ht="15" spans="1:41">
      <c r="A98" s="45" t="s">
        <v>10654</v>
      </c>
      <c r="B98" s="33">
        <f t="shared" si="36"/>
        <v>0</v>
      </c>
      <c r="C98" s="41" t="s">
        <v>10655</v>
      </c>
      <c r="D98" s="96">
        <f t="shared" si="37"/>
        <v>0</v>
      </c>
      <c r="E98" s="35">
        <f t="shared" si="38"/>
        <v>0</v>
      </c>
      <c r="F98" s="46">
        <f t="shared" si="39"/>
        <v>0</v>
      </c>
      <c r="G98" s="37">
        <f t="shared" si="26"/>
        <v>0</v>
      </c>
      <c r="H98" s="42">
        <v>0</v>
      </c>
      <c r="I98" s="35">
        <f t="shared" si="49"/>
        <v>0</v>
      </c>
      <c r="J98" s="35">
        <f t="shared" si="49"/>
        <v>0</v>
      </c>
      <c r="K98" s="97">
        <f t="shared" si="24"/>
        <v>0</v>
      </c>
      <c r="L98" s="35">
        <f t="shared" si="40"/>
        <v>0</v>
      </c>
      <c r="M98" s="96">
        <f t="shared" si="41"/>
        <v>0</v>
      </c>
      <c r="N98" s="35">
        <f t="shared" si="45"/>
        <v>0</v>
      </c>
      <c r="O98" s="46">
        <f t="shared" si="42"/>
        <v>0</v>
      </c>
      <c r="P98" s="51">
        <v>0</v>
      </c>
      <c r="Q98" s="44">
        <f t="shared" si="27"/>
        <v>0</v>
      </c>
      <c r="R98" s="35">
        <f t="shared" si="43"/>
        <v>0</v>
      </c>
      <c r="S98" s="35">
        <f t="shared" si="46"/>
        <v>0</v>
      </c>
      <c r="T98" s="42">
        <v>0</v>
      </c>
      <c r="U98" s="35">
        <f t="shared" si="44"/>
        <v>0</v>
      </c>
      <c r="W98" s="35">
        <f t="shared" ref="W98:AE107" si="52">SUMPRODUCT(W$374:W$599*(LEFT($A$374:$A$599,LEN($A98))=$A98))</f>
        <v>0</v>
      </c>
      <c r="X98" s="35">
        <f t="shared" si="52"/>
        <v>0</v>
      </c>
      <c r="Y98" s="35">
        <f t="shared" si="52"/>
        <v>0</v>
      </c>
      <c r="Z98" s="35">
        <f t="shared" si="52"/>
        <v>0</v>
      </c>
      <c r="AA98" s="35">
        <f t="shared" si="52"/>
        <v>0</v>
      </c>
      <c r="AB98" s="35">
        <f t="shared" si="52"/>
        <v>0</v>
      </c>
      <c r="AC98" s="35">
        <f t="shared" si="52"/>
        <v>0</v>
      </c>
      <c r="AD98" s="35">
        <f t="shared" si="52"/>
        <v>0</v>
      </c>
      <c r="AE98" s="35">
        <f t="shared" si="52"/>
        <v>0</v>
      </c>
      <c r="AG98" s="35">
        <f t="shared" ref="AG98:AL107" si="53">SUMPRODUCT(AG$374:AG$599*(LEFT($A$374:$A$599,LEN($A98))=$A98))</f>
        <v>0</v>
      </c>
      <c r="AH98" s="35">
        <f t="shared" si="53"/>
        <v>0</v>
      </c>
      <c r="AI98" s="35">
        <f t="shared" si="53"/>
        <v>0</v>
      </c>
      <c r="AJ98" s="35">
        <f t="shared" si="53"/>
        <v>0</v>
      </c>
      <c r="AK98" s="35">
        <f t="shared" si="53"/>
        <v>0</v>
      </c>
      <c r="AL98" s="35">
        <f t="shared" si="53"/>
        <v>0</v>
      </c>
      <c r="AN98" s="47">
        <f t="shared" si="25"/>
        <v>0</v>
      </c>
      <c r="AO98" s="6"/>
    </row>
    <row r="99" ht="15" spans="1:41">
      <c r="A99" s="45" t="s">
        <v>10656</v>
      </c>
      <c r="B99" s="33">
        <f t="shared" si="36"/>
        <v>0</v>
      </c>
      <c r="C99" s="41" t="s">
        <v>10657</v>
      </c>
      <c r="D99" s="96">
        <f t="shared" si="37"/>
        <v>0</v>
      </c>
      <c r="E99" s="35">
        <f t="shared" si="38"/>
        <v>0</v>
      </c>
      <c r="F99" s="46">
        <f t="shared" si="39"/>
        <v>0</v>
      </c>
      <c r="G99" s="37">
        <f t="shared" si="26"/>
        <v>0</v>
      </c>
      <c r="H99" s="42">
        <v>0</v>
      </c>
      <c r="I99" s="35">
        <f t="shared" si="49"/>
        <v>0</v>
      </c>
      <c r="J99" s="35">
        <f t="shared" si="49"/>
        <v>0</v>
      </c>
      <c r="K99" s="97">
        <f t="shared" si="24"/>
        <v>0</v>
      </c>
      <c r="L99" s="35">
        <f t="shared" si="40"/>
        <v>0</v>
      </c>
      <c r="M99" s="96">
        <f t="shared" si="41"/>
        <v>0</v>
      </c>
      <c r="N99" s="35">
        <f t="shared" si="45"/>
        <v>0</v>
      </c>
      <c r="O99" s="46">
        <f t="shared" si="42"/>
        <v>0</v>
      </c>
      <c r="P99" s="51">
        <v>0</v>
      </c>
      <c r="Q99" s="44">
        <f t="shared" si="27"/>
        <v>0</v>
      </c>
      <c r="R99" s="35">
        <f t="shared" si="43"/>
        <v>0</v>
      </c>
      <c r="S99" s="35">
        <f t="shared" si="46"/>
        <v>0</v>
      </c>
      <c r="T99" s="42">
        <v>0</v>
      </c>
      <c r="U99" s="35">
        <f t="shared" si="44"/>
        <v>0</v>
      </c>
      <c r="W99" s="35">
        <f t="shared" si="52"/>
        <v>0</v>
      </c>
      <c r="X99" s="35">
        <f t="shared" si="52"/>
        <v>0</v>
      </c>
      <c r="Y99" s="35">
        <f t="shared" si="52"/>
        <v>0</v>
      </c>
      <c r="Z99" s="35">
        <f t="shared" si="52"/>
        <v>0</v>
      </c>
      <c r="AA99" s="35">
        <f t="shared" si="52"/>
        <v>0</v>
      </c>
      <c r="AB99" s="35">
        <f t="shared" si="52"/>
        <v>0</v>
      </c>
      <c r="AC99" s="35">
        <f t="shared" si="52"/>
        <v>0</v>
      </c>
      <c r="AD99" s="35">
        <f t="shared" si="52"/>
        <v>0</v>
      </c>
      <c r="AE99" s="35">
        <f t="shared" si="52"/>
        <v>0</v>
      </c>
      <c r="AG99" s="35">
        <f t="shared" si="53"/>
        <v>0</v>
      </c>
      <c r="AH99" s="35">
        <f t="shared" si="53"/>
        <v>0</v>
      </c>
      <c r="AI99" s="35">
        <f t="shared" si="53"/>
        <v>0</v>
      </c>
      <c r="AJ99" s="35">
        <f t="shared" si="53"/>
        <v>0</v>
      </c>
      <c r="AK99" s="35">
        <f t="shared" si="53"/>
        <v>0</v>
      </c>
      <c r="AL99" s="35">
        <f t="shared" si="53"/>
        <v>0</v>
      </c>
      <c r="AN99" s="47">
        <f t="shared" si="25"/>
        <v>0</v>
      </c>
      <c r="AO99" s="6"/>
    </row>
    <row r="100" ht="15" spans="1:41">
      <c r="A100" s="45" t="s">
        <v>10658</v>
      </c>
      <c r="B100" s="33">
        <f t="shared" si="36"/>
        <v>0</v>
      </c>
      <c r="C100" s="41" t="s">
        <v>10659</v>
      </c>
      <c r="D100" s="96">
        <f t="shared" si="37"/>
        <v>0</v>
      </c>
      <c r="E100" s="35">
        <f t="shared" si="38"/>
        <v>0</v>
      </c>
      <c r="F100" s="46">
        <f t="shared" si="39"/>
        <v>0</v>
      </c>
      <c r="G100" s="37">
        <f t="shared" si="26"/>
        <v>0</v>
      </c>
      <c r="H100" s="42">
        <v>0</v>
      </c>
      <c r="I100" s="35">
        <f t="shared" si="49"/>
        <v>0</v>
      </c>
      <c r="J100" s="35">
        <f t="shared" si="49"/>
        <v>0</v>
      </c>
      <c r="K100" s="97">
        <f t="shared" si="24"/>
        <v>0</v>
      </c>
      <c r="L100" s="35">
        <f t="shared" si="40"/>
        <v>0</v>
      </c>
      <c r="M100" s="96">
        <f t="shared" si="41"/>
        <v>0</v>
      </c>
      <c r="N100" s="35">
        <f t="shared" si="45"/>
        <v>0</v>
      </c>
      <c r="O100" s="46">
        <f t="shared" si="42"/>
        <v>0</v>
      </c>
      <c r="P100" s="51">
        <v>0</v>
      </c>
      <c r="Q100" s="44">
        <f t="shared" si="27"/>
        <v>0</v>
      </c>
      <c r="R100" s="35">
        <f t="shared" si="43"/>
        <v>0</v>
      </c>
      <c r="S100" s="35">
        <f t="shared" si="46"/>
        <v>0</v>
      </c>
      <c r="T100" s="42">
        <v>0</v>
      </c>
      <c r="U100" s="35">
        <f t="shared" si="44"/>
        <v>0</v>
      </c>
      <c r="W100" s="35">
        <f t="shared" si="52"/>
        <v>0</v>
      </c>
      <c r="X100" s="35">
        <f t="shared" si="52"/>
        <v>0</v>
      </c>
      <c r="Y100" s="35">
        <f t="shared" si="52"/>
        <v>0</v>
      </c>
      <c r="Z100" s="35">
        <f t="shared" si="52"/>
        <v>0</v>
      </c>
      <c r="AA100" s="35">
        <f t="shared" si="52"/>
        <v>0</v>
      </c>
      <c r="AB100" s="35">
        <f t="shared" si="52"/>
        <v>0</v>
      </c>
      <c r="AC100" s="35">
        <f t="shared" si="52"/>
        <v>0</v>
      </c>
      <c r="AD100" s="35">
        <f t="shared" si="52"/>
        <v>0</v>
      </c>
      <c r="AE100" s="35">
        <f t="shared" si="52"/>
        <v>0</v>
      </c>
      <c r="AG100" s="35">
        <f t="shared" si="53"/>
        <v>0</v>
      </c>
      <c r="AH100" s="35">
        <f t="shared" si="53"/>
        <v>0</v>
      </c>
      <c r="AI100" s="35">
        <f t="shared" si="53"/>
        <v>0</v>
      </c>
      <c r="AJ100" s="35">
        <f t="shared" si="53"/>
        <v>0</v>
      </c>
      <c r="AK100" s="35">
        <f t="shared" si="53"/>
        <v>0</v>
      </c>
      <c r="AL100" s="35">
        <f t="shared" si="53"/>
        <v>0</v>
      </c>
      <c r="AN100" s="47">
        <f t="shared" si="25"/>
        <v>0</v>
      </c>
      <c r="AO100" s="18"/>
    </row>
    <row r="101" ht="15" spans="1:41">
      <c r="A101" s="45" t="s">
        <v>10660</v>
      </c>
      <c r="B101" s="33">
        <f t="shared" si="36"/>
        <v>0</v>
      </c>
      <c r="C101" s="41" t="s">
        <v>10661</v>
      </c>
      <c r="D101" s="96">
        <f t="shared" si="37"/>
        <v>0</v>
      </c>
      <c r="E101" s="35">
        <f t="shared" si="38"/>
        <v>0</v>
      </c>
      <c r="F101" s="46">
        <f t="shared" si="39"/>
        <v>0</v>
      </c>
      <c r="G101" s="37">
        <f t="shared" si="26"/>
        <v>0</v>
      </c>
      <c r="H101" s="42">
        <v>0</v>
      </c>
      <c r="I101" s="35">
        <f t="shared" si="49"/>
        <v>0</v>
      </c>
      <c r="J101" s="35">
        <f t="shared" si="49"/>
        <v>0</v>
      </c>
      <c r="K101" s="97">
        <f t="shared" si="24"/>
        <v>0</v>
      </c>
      <c r="L101" s="35">
        <f t="shared" si="40"/>
        <v>0</v>
      </c>
      <c r="M101" s="96">
        <f t="shared" si="41"/>
        <v>0</v>
      </c>
      <c r="N101" s="35">
        <f t="shared" si="45"/>
        <v>0</v>
      </c>
      <c r="O101" s="46">
        <f t="shared" si="42"/>
        <v>0</v>
      </c>
      <c r="P101" s="51">
        <v>0</v>
      </c>
      <c r="Q101" s="44">
        <f t="shared" si="27"/>
        <v>0</v>
      </c>
      <c r="R101" s="35">
        <f t="shared" si="43"/>
        <v>0</v>
      </c>
      <c r="S101" s="35">
        <f t="shared" si="46"/>
        <v>0</v>
      </c>
      <c r="T101" s="42">
        <v>0</v>
      </c>
      <c r="U101" s="35">
        <f t="shared" si="44"/>
        <v>0</v>
      </c>
      <c r="W101" s="35">
        <f t="shared" si="52"/>
        <v>0</v>
      </c>
      <c r="X101" s="35">
        <f t="shared" si="52"/>
        <v>0</v>
      </c>
      <c r="Y101" s="35">
        <f t="shared" si="52"/>
        <v>0</v>
      </c>
      <c r="Z101" s="35">
        <f t="shared" si="52"/>
        <v>0</v>
      </c>
      <c r="AA101" s="35">
        <f t="shared" si="52"/>
        <v>0</v>
      </c>
      <c r="AB101" s="35">
        <f t="shared" si="52"/>
        <v>0</v>
      </c>
      <c r="AC101" s="35">
        <f t="shared" si="52"/>
        <v>0</v>
      </c>
      <c r="AD101" s="35">
        <f t="shared" si="52"/>
        <v>0</v>
      </c>
      <c r="AE101" s="35">
        <f t="shared" si="52"/>
        <v>0</v>
      </c>
      <c r="AG101" s="35">
        <f t="shared" si="53"/>
        <v>0</v>
      </c>
      <c r="AH101" s="35">
        <f t="shared" si="53"/>
        <v>0</v>
      </c>
      <c r="AI101" s="35">
        <f t="shared" si="53"/>
        <v>0</v>
      </c>
      <c r="AJ101" s="35">
        <f t="shared" si="53"/>
        <v>0</v>
      </c>
      <c r="AK101" s="35">
        <f t="shared" si="53"/>
        <v>0</v>
      </c>
      <c r="AL101" s="35">
        <f t="shared" si="53"/>
        <v>0</v>
      </c>
      <c r="AN101" s="47">
        <f t="shared" si="25"/>
        <v>0</v>
      </c>
      <c r="AO101" s="18"/>
    </row>
    <row r="102" ht="15" spans="1:41">
      <c r="A102" s="45" t="s">
        <v>10662</v>
      </c>
      <c r="B102" s="33">
        <f t="shared" si="36"/>
        <v>0</v>
      </c>
      <c r="C102" s="41" t="s">
        <v>10663</v>
      </c>
      <c r="D102" s="96">
        <f t="shared" si="37"/>
        <v>0</v>
      </c>
      <c r="E102" s="35">
        <f t="shared" si="38"/>
        <v>0</v>
      </c>
      <c r="F102" s="46">
        <f t="shared" si="39"/>
        <v>0</v>
      </c>
      <c r="G102" s="37">
        <f t="shared" si="26"/>
        <v>0</v>
      </c>
      <c r="H102" s="42">
        <v>0</v>
      </c>
      <c r="I102" s="35">
        <f t="shared" si="49"/>
        <v>0</v>
      </c>
      <c r="J102" s="35">
        <f t="shared" si="49"/>
        <v>0</v>
      </c>
      <c r="K102" s="97">
        <f t="shared" si="24"/>
        <v>0</v>
      </c>
      <c r="L102" s="35">
        <f t="shared" si="40"/>
        <v>0</v>
      </c>
      <c r="M102" s="96">
        <f t="shared" si="41"/>
        <v>0</v>
      </c>
      <c r="N102" s="35">
        <f t="shared" si="45"/>
        <v>0</v>
      </c>
      <c r="O102" s="46">
        <f t="shared" si="42"/>
        <v>0</v>
      </c>
      <c r="P102" s="51">
        <v>0</v>
      </c>
      <c r="Q102" s="44">
        <f t="shared" si="27"/>
        <v>0</v>
      </c>
      <c r="R102" s="35">
        <f t="shared" si="43"/>
        <v>0</v>
      </c>
      <c r="S102" s="35">
        <f t="shared" si="46"/>
        <v>0</v>
      </c>
      <c r="T102" s="42">
        <v>0</v>
      </c>
      <c r="U102" s="35">
        <f t="shared" si="44"/>
        <v>0</v>
      </c>
      <c r="W102" s="35">
        <f t="shared" si="52"/>
        <v>0</v>
      </c>
      <c r="X102" s="35">
        <f t="shared" si="52"/>
        <v>0</v>
      </c>
      <c r="Y102" s="35">
        <f t="shared" si="52"/>
        <v>0</v>
      </c>
      <c r="Z102" s="35">
        <f t="shared" si="52"/>
        <v>0</v>
      </c>
      <c r="AA102" s="35">
        <f t="shared" si="52"/>
        <v>0</v>
      </c>
      <c r="AB102" s="35">
        <f t="shared" si="52"/>
        <v>0</v>
      </c>
      <c r="AC102" s="35">
        <f t="shared" si="52"/>
        <v>0</v>
      </c>
      <c r="AD102" s="35">
        <f t="shared" si="52"/>
        <v>0</v>
      </c>
      <c r="AE102" s="35">
        <f t="shared" si="52"/>
        <v>0</v>
      </c>
      <c r="AG102" s="35">
        <f t="shared" si="53"/>
        <v>0</v>
      </c>
      <c r="AH102" s="35">
        <f t="shared" si="53"/>
        <v>0</v>
      </c>
      <c r="AI102" s="35">
        <f t="shared" si="53"/>
        <v>0</v>
      </c>
      <c r="AJ102" s="35">
        <f t="shared" si="53"/>
        <v>0</v>
      </c>
      <c r="AK102" s="35">
        <f t="shared" si="53"/>
        <v>0</v>
      </c>
      <c r="AL102" s="35">
        <f t="shared" si="53"/>
        <v>0</v>
      </c>
      <c r="AN102" s="47">
        <f t="shared" si="25"/>
        <v>0</v>
      </c>
      <c r="AO102" s="6"/>
    </row>
    <row r="103" ht="15" spans="1:41">
      <c r="A103" s="45" t="s">
        <v>10664</v>
      </c>
      <c r="B103" s="33">
        <f t="shared" si="36"/>
        <v>0</v>
      </c>
      <c r="C103" s="41" t="s">
        <v>10665</v>
      </c>
      <c r="D103" s="96">
        <f t="shared" si="37"/>
        <v>0</v>
      </c>
      <c r="E103" s="35">
        <f t="shared" si="38"/>
        <v>0</v>
      </c>
      <c r="F103" s="46">
        <f t="shared" si="39"/>
        <v>0</v>
      </c>
      <c r="G103" s="37">
        <f t="shared" si="26"/>
        <v>0</v>
      </c>
      <c r="H103" s="42">
        <v>0</v>
      </c>
      <c r="I103" s="35">
        <f t="shared" si="49"/>
        <v>0</v>
      </c>
      <c r="J103" s="35">
        <f t="shared" si="49"/>
        <v>0</v>
      </c>
      <c r="K103" s="97">
        <f t="shared" si="24"/>
        <v>0</v>
      </c>
      <c r="L103" s="35">
        <f t="shared" si="40"/>
        <v>0</v>
      </c>
      <c r="M103" s="96">
        <f t="shared" si="41"/>
        <v>0</v>
      </c>
      <c r="N103" s="35">
        <f t="shared" si="45"/>
        <v>0</v>
      </c>
      <c r="O103" s="46">
        <f t="shared" si="42"/>
        <v>0</v>
      </c>
      <c r="P103" s="51">
        <v>0</v>
      </c>
      <c r="Q103" s="44">
        <f t="shared" si="27"/>
        <v>0</v>
      </c>
      <c r="R103" s="35">
        <f t="shared" si="43"/>
        <v>0</v>
      </c>
      <c r="S103" s="35">
        <f t="shared" si="46"/>
        <v>0</v>
      </c>
      <c r="T103" s="42">
        <v>0</v>
      </c>
      <c r="U103" s="35">
        <f t="shared" si="44"/>
        <v>0</v>
      </c>
      <c r="W103" s="35">
        <f t="shared" si="52"/>
        <v>0</v>
      </c>
      <c r="X103" s="35">
        <f t="shared" si="52"/>
        <v>0</v>
      </c>
      <c r="Y103" s="35">
        <f t="shared" si="52"/>
        <v>0</v>
      </c>
      <c r="Z103" s="35">
        <f t="shared" si="52"/>
        <v>0</v>
      </c>
      <c r="AA103" s="35">
        <f t="shared" si="52"/>
        <v>0</v>
      </c>
      <c r="AB103" s="35">
        <f t="shared" si="52"/>
        <v>0</v>
      </c>
      <c r="AC103" s="35">
        <f t="shared" si="52"/>
        <v>0</v>
      </c>
      <c r="AD103" s="35">
        <f t="shared" si="52"/>
        <v>0</v>
      </c>
      <c r="AE103" s="35">
        <f t="shared" si="52"/>
        <v>0</v>
      </c>
      <c r="AG103" s="35">
        <f t="shared" si="53"/>
        <v>0</v>
      </c>
      <c r="AH103" s="35">
        <f t="shared" si="53"/>
        <v>0</v>
      </c>
      <c r="AI103" s="35">
        <f t="shared" si="53"/>
        <v>0</v>
      </c>
      <c r="AJ103" s="35">
        <f t="shared" si="53"/>
        <v>0</v>
      </c>
      <c r="AK103" s="35">
        <f t="shared" si="53"/>
        <v>0</v>
      </c>
      <c r="AL103" s="35">
        <f t="shared" si="53"/>
        <v>0</v>
      </c>
      <c r="AN103" s="47">
        <f t="shared" si="25"/>
        <v>0</v>
      </c>
      <c r="AO103" s="6"/>
    </row>
    <row r="104" ht="15" spans="1:41">
      <c r="A104" s="45" t="s">
        <v>10666</v>
      </c>
      <c r="B104" s="33">
        <f t="shared" si="36"/>
        <v>0</v>
      </c>
      <c r="C104" s="41" t="s">
        <v>10667</v>
      </c>
      <c r="D104" s="96">
        <f t="shared" si="37"/>
        <v>0</v>
      </c>
      <c r="E104" s="35">
        <f t="shared" si="38"/>
        <v>0</v>
      </c>
      <c r="F104" s="46">
        <f t="shared" si="39"/>
        <v>0</v>
      </c>
      <c r="G104" s="37">
        <f t="shared" si="26"/>
        <v>0</v>
      </c>
      <c r="H104" s="42">
        <v>0</v>
      </c>
      <c r="I104" s="35">
        <f t="shared" si="49"/>
        <v>0</v>
      </c>
      <c r="J104" s="35">
        <f t="shared" si="49"/>
        <v>0</v>
      </c>
      <c r="K104" s="97">
        <f t="shared" ref="K104:K167" si="54">AA104</f>
        <v>0</v>
      </c>
      <c r="L104" s="35">
        <f t="shared" si="40"/>
        <v>0</v>
      </c>
      <c r="M104" s="96">
        <f t="shared" si="41"/>
        <v>0</v>
      </c>
      <c r="N104" s="35">
        <f t="shared" si="45"/>
        <v>0</v>
      </c>
      <c r="O104" s="46">
        <f t="shared" si="42"/>
        <v>0</v>
      </c>
      <c r="P104" s="51">
        <v>0</v>
      </c>
      <c r="Q104" s="44">
        <f t="shared" si="27"/>
        <v>0</v>
      </c>
      <c r="R104" s="35">
        <f t="shared" si="43"/>
        <v>0</v>
      </c>
      <c r="S104" s="35">
        <f t="shared" si="46"/>
        <v>0</v>
      </c>
      <c r="T104" s="42">
        <v>0</v>
      </c>
      <c r="U104" s="35">
        <f t="shared" si="44"/>
        <v>0</v>
      </c>
      <c r="W104" s="35">
        <f t="shared" si="52"/>
        <v>0</v>
      </c>
      <c r="X104" s="35">
        <f t="shared" si="52"/>
        <v>0</v>
      </c>
      <c r="Y104" s="35">
        <f t="shared" si="52"/>
        <v>0</v>
      </c>
      <c r="Z104" s="35">
        <f t="shared" si="52"/>
        <v>0</v>
      </c>
      <c r="AA104" s="35">
        <f t="shared" si="52"/>
        <v>0</v>
      </c>
      <c r="AB104" s="35">
        <f t="shared" si="52"/>
        <v>0</v>
      </c>
      <c r="AC104" s="35">
        <f t="shared" si="52"/>
        <v>0</v>
      </c>
      <c r="AD104" s="35">
        <f t="shared" si="52"/>
        <v>0</v>
      </c>
      <c r="AE104" s="35">
        <f t="shared" si="52"/>
        <v>0</v>
      </c>
      <c r="AG104" s="35">
        <f t="shared" si="53"/>
        <v>0</v>
      </c>
      <c r="AH104" s="35">
        <f t="shared" si="53"/>
        <v>0</v>
      </c>
      <c r="AI104" s="35">
        <f t="shared" si="53"/>
        <v>0</v>
      </c>
      <c r="AJ104" s="35">
        <f t="shared" si="53"/>
        <v>0</v>
      </c>
      <c r="AK104" s="35">
        <f t="shared" si="53"/>
        <v>0</v>
      </c>
      <c r="AL104" s="35">
        <f t="shared" si="53"/>
        <v>0</v>
      </c>
      <c r="AN104" s="47">
        <f t="shared" ref="AN104:AN167" si="55">+(AJ104-Y104)+(AL104-AB104)+(AD104-AH104)</f>
        <v>0</v>
      </c>
      <c r="AO104" s="18"/>
    </row>
    <row r="105" ht="15" spans="1:41">
      <c r="A105" s="45" t="s">
        <v>10668</v>
      </c>
      <c r="B105" s="33">
        <f t="shared" si="36"/>
        <v>0</v>
      </c>
      <c r="C105" s="41" t="s">
        <v>10669</v>
      </c>
      <c r="D105" s="96">
        <f t="shared" si="37"/>
        <v>0</v>
      </c>
      <c r="E105" s="35">
        <f t="shared" si="38"/>
        <v>0</v>
      </c>
      <c r="F105" s="46">
        <f t="shared" si="39"/>
        <v>0</v>
      </c>
      <c r="G105" s="37">
        <f t="shared" ref="G105:G168" si="56">Z105+X105</f>
        <v>0</v>
      </c>
      <c r="H105" s="42">
        <v>0</v>
      </c>
      <c r="I105" s="35">
        <f t="shared" si="49"/>
        <v>0</v>
      </c>
      <c r="J105" s="35">
        <f t="shared" si="49"/>
        <v>0</v>
      </c>
      <c r="K105" s="97">
        <f t="shared" si="54"/>
        <v>0</v>
      </c>
      <c r="L105" s="35">
        <f t="shared" si="40"/>
        <v>0</v>
      </c>
      <c r="M105" s="96">
        <f t="shared" si="41"/>
        <v>0</v>
      </c>
      <c r="N105" s="35">
        <f t="shared" si="45"/>
        <v>0</v>
      </c>
      <c r="O105" s="46">
        <f t="shared" si="42"/>
        <v>0</v>
      </c>
      <c r="P105" s="51">
        <v>0</v>
      </c>
      <c r="Q105" s="44">
        <f t="shared" ref="Q105:Q168" si="57">AC105+AE105</f>
        <v>0</v>
      </c>
      <c r="R105" s="35">
        <f t="shared" si="43"/>
        <v>0</v>
      </c>
      <c r="S105" s="35">
        <f t="shared" si="46"/>
        <v>0</v>
      </c>
      <c r="T105" s="42">
        <v>0</v>
      </c>
      <c r="U105" s="35">
        <f t="shared" si="44"/>
        <v>0</v>
      </c>
      <c r="W105" s="35">
        <f t="shared" si="52"/>
        <v>0</v>
      </c>
      <c r="X105" s="35">
        <f t="shared" si="52"/>
        <v>0</v>
      </c>
      <c r="Y105" s="35">
        <f t="shared" si="52"/>
        <v>0</v>
      </c>
      <c r="Z105" s="35">
        <f t="shared" si="52"/>
        <v>0</v>
      </c>
      <c r="AA105" s="35">
        <f t="shared" si="52"/>
        <v>0</v>
      </c>
      <c r="AB105" s="35">
        <f t="shared" si="52"/>
        <v>0</v>
      </c>
      <c r="AC105" s="35">
        <f t="shared" si="52"/>
        <v>0</v>
      </c>
      <c r="AD105" s="35">
        <f t="shared" si="52"/>
        <v>0</v>
      </c>
      <c r="AE105" s="35">
        <f t="shared" si="52"/>
        <v>0</v>
      </c>
      <c r="AG105" s="35">
        <f t="shared" si="53"/>
        <v>0</v>
      </c>
      <c r="AH105" s="35">
        <f t="shared" si="53"/>
        <v>0</v>
      </c>
      <c r="AI105" s="35">
        <f t="shared" si="53"/>
        <v>0</v>
      </c>
      <c r="AJ105" s="35">
        <f t="shared" si="53"/>
        <v>0</v>
      </c>
      <c r="AK105" s="35">
        <f t="shared" si="53"/>
        <v>0</v>
      </c>
      <c r="AL105" s="35">
        <f t="shared" si="53"/>
        <v>0</v>
      </c>
      <c r="AN105" s="47">
        <f t="shared" si="55"/>
        <v>0</v>
      </c>
      <c r="AO105" s="18"/>
    </row>
    <row r="106" ht="15" spans="1:41">
      <c r="A106" s="45" t="s">
        <v>10670</v>
      </c>
      <c r="B106" s="33">
        <f t="shared" si="36"/>
        <v>0</v>
      </c>
      <c r="C106" s="41" t="s">
        <v>10671</v>
      </c>
      <c r="D106" s="96">
        <f t="shared" si="37"/>
        <v>0</v>
      </c>
      <c r="E106" s="35">
        <f t="shared" si="38"/>
        <v>0</v>
      </c>
      <c r="F106" s="46">
        <f t="shared" si="39"/>
        <v>0</v>
      </c>
      <c r="G106" s="37">
        <f t="shared" si="56"/>
        <v>0</v>
      </c>
      <c r="H106" s="42">
        <v>0</v>
      </c>
      <c r="I106" s="35">
        <f t="shared" si="49"/>
        <v>0</v>
      </c>
      <c r="J106" s="35">
        <f t="shared" si="49"/>
        <v>0</v>
      </c>
      <c r="K106" s="97">
        <f t="shared" si="54"/>
        <v>0</v>
      </c>
      <c r="L106" s="35">
        <f t="shared" si="40"/>
        <v>0</v>
      </c>
      <c r="M106" s="96">
        <f t="shared" si="41"/>
        <v>0</v>
      </c>
      <c r="N106" s="35">
        <f t="shared" si="45"/>
        <v>0</v>
      </c>
      <c r="O106" s="46">
        <f t="shared" si="42"/>
        <v>0</v>
      </c>
      <c r="P106" s="51">
        <v>0</v>
      </c>
      <c r="Q106" s="44">
        <f t="shared" si="57"/>
        <v>0</v>
      </c>
      <c r="R106" s="35">
        <f t="shared" si="43"/>
        <v>0</v>
      </c>
      <c r="S106" s="35">
        <f t="shared" si="46"/>
        <v>0</v>
      </c>
      <c r="T106" s="42">
        <v>0</v>
      </c>
      <c r="U106" s="35">
        <f t="shared" si="44"/>
        <v>0</v>
      </c>
      <c r="W106" s="35">
        <f t="shared" si="52"/>
        <v>0</v>
      </c>
      <c r="X106" s="35">
        <f t="shared" si="52"/>
        <v>0</v>
      </c>
      <c r="Y106" s="35">
        <f t="shared" si="52"/>
        <v>0</v>
      </c>
      <c r="Z106" s="35">
        <f t="shared" si="52"/>
        <v>0</v>
      </c>
      <c r="AA106" s="35">
        <f t="shared" si="52"/>
        <v>0</v>
      </c>
      <c r="AB106" s="35">
        <f t="shared" si="52"/>
        <v>0</v>
      </c>
      <c r="AC106" s="35">
        <f t="shared" si="52"/>
        <v>0</v>
      </c>
      <c r="AD106" s="35">
        <f t="shared" si="52"/>
        <v>0</v>
      </c>
      <c r="AE106" s="35">
        <f t="shared" si="52"/>
        <v>0</v>
      </c>
      <c r="AG106" s="35">
        <f t="shared" si="53"/>
        <v>0</v>
      </c>
      <c r="AH106" s="35">
        <f t="shared" si="53"/>
        <v>0</v>
      </c>
      <c r="AI106" s="35">
        <f t="shared" si="53"/>
        <v>0</v>
      </c>
      <c r="AJ106" s="35">
        <f t="shared" si="53"/>
        <v>0</v>
      </c>
      <c r="AK106" s="35">
        <f t="shared" si="53"/>
        <v>0</v>
      </c>
      <c r="AL106" s="35">
        <f t="shared" si="53"/>
        <v>0</v>
      </c>
      <c r="AN106" s="47">
        <f t="shared" si="55"/>
        <v>0</v>
      </c>
      <c r="AO106" s="6"/>
    </row>
    <row r="107" ht="15" spans="1:41">
      <c r="A107" s="45" t="s">
        <v>10672</v>
      </c>
      <c r="B107" s="33">
        <f t="shared" si="36"/>
        <v>0</v>
      </c>
      <c r="C107" s="41" t="s">
        <v>10673</v>
      </c>
      <c r="D107" s="96">
        <f t="shared" si="37"/>
        <v>0</v>
      </c>
      <c r="E107" s="35">
        <f t="shared" si="38"/>
        <v>0</v>
      </c>
      <c r="F107" s="46">
        <f t="shared" si="39"/>
        <v>0</v>
      </c>
      <c r="G107" s="37">
        <f t="shared" si="56"/>
        <v>0</v>
      </c>
      <c r="H107" s="42">
        <v>0</v>
      </c>
      <c r="I107" s="35">
        <f t="shared" si="49"/>
        <v>0</v>
      </c>
      <c r="J107" s="35">
        <f t="shared" si="49"/>
        <v>0</v>
      </c>
      <c r="K107" s="97">
        <f t="shared" si="54"/>
        <v>0</v>
      </c>
      <c r="L107" s="35">
        <f t="shared" si="40"/>
        <v>0</v>
      </c>
      <c r="M107" s="96">
        <f t="shared" si="41"/>
        <v>0</v>
      </c>
      <c r="N107" s="35">
        <f t="shared" si="45"/>
        <v>0</v>
      </c>
      <c r="O107" s="46">
        <f t="shared" si="42"/>
        <v>0</v>
      </c>
      <c r="P107" s="51">
        <v>0</v>
      </c>
      <c r="Q107" s="44">
        <f t="shared" si="57"/>
        <v>0</v>
      </c>
      <c r="R107" s="35">
        <f t="shared" si="43"/>
        <v>0</v>
      </c>
      <c r="S107" s="35">
        <f t="shared" si="46"/>
        <v>0</v>
      </c>
      <c r="T107" s="42">
        <v>0</v>
      </c>
      <c r="U107" s="35">
        <f t="shared" si="44"/>
        <v>0</v>
      </c>
      <c r="W107" s="35">
        <f t="shared" si="52"/>
        <v>0</v>
      </c>
      <c r="X107" s="35">
        <f t="shared" si="52"/>
        <v>0</v>
      </c>
      <c r="Y107" s="35">
        <f t="shared" si="52"/>
        <v>0</v>
      </c>
      <c r="Z107" s="35">
        <f t="shared" si="52"/>
        <v>0</v>
      </c>
      <c r="AA107" s="35">
        <f t="shared" si="52"/>
        <v>0</v>
      </c>
      <c r="AB107" s="35">
        <f t="shared" si="52"/>
        <v>0</v>
      </c>
      <c r="AC107" s="35">
        <f t="shared" si="52"/>
        <v>0</v>
      </c>
      <c r="AD107" s="35">
        <f t="shared" si="52"/>
        <v>0</v>
      </c>
      <c r="AE107" s="35">
        <f t="shared" si="52"/>
        <v>0</v>
      </c>
      <c r="AG107" s="35">
        <f t="shared" si="53"/>
        <v>0</v>
      </c>
      <c r="AH107" s="35">
        <f t="shared" si="53"/>
        <v>0</v>
      </c>
      <c r="AI107" s="35">
        <f t="shared" si="53"/>
        <v>0</v>
      </c>
      <c r="AJ107" s="35">
        <f t="shared" si="53"/>
        <v>0</v>
      </c>
      <c r="AK107" s="35">
        <f t="shared" si="53"/>
        <v>0</v>
      </c>
      <c r="AL107" s="35">
        <f t="shared" si="53"/>
        <v>0</v>
      </c>
      <c r="AN107" s="47">
        <f t="shared" si="55"/>
        <v>0</v>
      </c>
      <c r="AO107" s="6"/>
    </row>
    <row r="108" ht="15" spans="1:41">
      <c r="A108" s="45" t="s">
        <v>10674</v>
      </c>
      <c r="B108" s="33">
        <f t="shared" si="36"/>
        <v>0</v>
      </c>
      <c r="C108" s="41" t="s">
        <v>10675</v>
      </c>
      <c r="D108" s="96">
        <f t="shared" si="37"/>
        <v>0</v>
      </c>
      <c r="E108" s="35">
        <f t="shared" si="38"/>
        <v>0</v>
      </c>
      <c r="F108" s="46">
        <f t="shared" si="39"/>
        <v>0</v>
      </c>
      <c r="G108" s="37">
        <f t="shared" si="56"/>
        <v>0</v>
      </c>
      <c r="H108" s="42">
        <v>0</v>
      </c>
      <c r="I108" s="35">
        <f t="shared" ref="I108:J127" si="58">SUMPRODUCT(I$374:I$599*(LEFT($A$374:$A$599,LEN($A108))=$A108))</f>
        <v>0</v>
      </c>
      <c r="J108" s="35">
        <f t="shared" si="58"/>
        <v>0</v>
      </c>
      <c r="K108" s="97">
        <f t="shared" si="54"/>
        <v>0</v>
      </c>
      <c r="L108" s="35">
        <f t="shared" si="40"/>
        <v>0</v>
      </c>
      <c r="M108" s="96">
        <f t="shared" si="41"/>
        <v>0</v>
      </c>
      <c r="N108" s="35">
        <f t="shared" si="45"/>
        <v>0</v>
      </c>
      <c r="O108" s="46">
        <f t="shared" si="42"/>
        <v>0</v>
      </c>
      <c r="P108" s="51">
        <v>0</v>
      </c>
      <c r="Q108" s="44">
        <f t="shared" si="57"/>
        <v>0</v>
      </c>
      <c r="R108" s="35">
        <f t="shared" si="43"/>
        <v>0</v>
      </c>
      <c r="S108" s="35">
        <f t="shared" si="46"/>
        <v>0</v>
      </c>
      <c r="T108" s="42">
        <v>0</v>
      </c>
      <c r="U108" s="35">
        <f t="shared" si="44"/>
        <v>0</v>
      </c>
      <c r="W108" s="35">
        <f t="shared" ref="W108:AE117" si="59">SUMPRODUCT(W$374:W$599*(LEFT($A$374:$A$599,LEN($A108))=$A108))</f>
        <v>0</v>
      </c>
      <c r="X108" s="35">
        <f t="shared" si="59"/>
        <v>0</v>
      </c>
      <c r="Y108" s="35">
        <f t="shared" si="59"/>
        <v>0</v>
      </c>
      <c r="Z108" s="35">
        <f t="shared" si="59"/>
        <v>0</v>
      </c>
      <c r="AA108" s="35">
        <f t="shared" si="59"/>
        <v>0</v>
      </c>
      <c r="AB108" s="35">
        <f t="shared" si="59"/>
        <v>0</v>
      </c>
      <c r="AC108" s="35">
        <f t="shared" si="59"/>
        <v>0</v>
      </c>
      <c r="AD108" s="35">
        <f t="shared" si="59"/>
        <v>0</v>
      </c>
      <c r="AE108" s="35">
        <f t="shared" si="59"/>
        <v>0</v>
      </c>
      <c r="AG108" s="35">
        <f t="shared" ref="AG108:AL117" si="60">SUMPRODUCT(AG$374:AG$599*(LEFT($A$374:$A$599,LEN($A108))=$A108))</f>
        <v>0</v>
      </c>
      <c r="AH108" s="35">
        <f t="shared" si="60"/>
        <v>0</v>
      </c>
      <c r="AI108" s="35">
        <f t="shared" si="60"/>
        <v>0</v>
      </c>
      <c r="AJ108" s="35">
        <f t="shared" si="60"/>
        <v>0</v>
      </c>
      <c r="AK108" s="35">
        <f t="shared" si="60"/>
        <v>0</v>
      </c>
      <c r="AL108" s="35">
        <f t="shared" si="60"/>
        <v>0</v>
      </c>
      <c r="AN108" s="47">
        <f t="shared" si="55"/>
        <v>0</v>
      </c>
      <c r="AO108" s="18"/>
    </row>
    <row r="109" ht="15" spans="1:41">
      <c r="A109" s="45" t="s">
        <v>10676</v>
      </c>
      <c r="B109" s="33">
        <f t="shared" si="36"/>
        <v>0</v>
      </c>
      <c r="C109" s="41" t="s">
        <v>10677</v>
      </c>
      <c r="D109" s="96">
        <f t="shared" si="37"/>
        <v>0</v>
      </c>
      <c r="E109" s="35">
        <f t="shared" si="38"/>
        <v>0</v>
      </c>
      <c r="F109" s="46">
        <f t="shared" si="39"/>
        <v>0</v>
      </c>
      <c r="G109" s="37">
        <f t="shared" si="56"/>
        <v>0</v>
      </c>
      <c r="H109" s="42">
        <v>0</v>
      </c>
      <c r="I109" s="35">
        <f t="shared" si="58"/>
        <v>0</v>
      </c>
      <c r="J109" s="35">
        <f t="shared" si="58"/>
        <v>0</v>
      </c>
      <c r="K109" s="97">
        <f t="shared" si="54"/>
        <v>0</v>
      </c>
      <c r="L109" s="35">
        <f t="shared" si="40"/>
        <v>0</v>
      </c>
      <c r="M109" s="96">
        <f t="shared" si="41"/>
        <v>0</v>
      </c>
      <c r="N109" s="35">
        <f t="shared" si="45"/>
        <v>0</v>
      </c>
      <c r="O109" s="46">
        <f t="shared" si="42"/>
        <v>0</v>
      </c>
      <c r="P109" s="51">
        <v>0</v>
      </c>
      <c r="Q109" s="44">
        <f t="shared" si="57"/>
        <v>0</v>
      </c>
      <c r="R109" s="35">
        <f t="shared" si="43"/>
        <v>0</v>
      </c>
      <c r="S109" s="35">
        <f t="shared" si="46"/>
        <v>0</v>
      </c>
      <c r="T109" s="42">
        <v>0</v>
      </c>
      <c r="U109" s="35">
        <f t="shared" si="44"/>
        <v>0</v>
      </c>
      <c r="W109" s="35">
        <f t="shared" si="59"/>
        <v>0</v>
      </c>
      <c r="X109" s="35">
        <f t="shared" si="59"/>
        <v>0</v>
      </c>
      <c r="Y109" s="35">
        <f t="shared" si="59"/>
        <v>0</v>
      </c>
      <c r="Z109" s="35">
        <f t="shared" si="59"/>
        <v>0</v>
      </c>
      <c r="AA109" s="35">
        <f t="shared" si="59"/>
        <v>0</v>
      </c>
      <c r="AB109" s="35">
        <f t="shared" si="59"/>
        <v>0</v>
      </c>
      <c r="AC109" s="35">
        <f t="shared" si="59"/>
        <v>0</v>
      </c>
      <c r="AD109" s="35">
        <f t="shared" si="59"/>
        <v>0</v>
      </c>
      <c r="AE109" s="35">
        <f t="shared" si="59"/>
        <v>0</v>
      </c>
      <c r="AG109" s="35">
        <f t="shared" si="60"/>
        <v>0</v>
      </c>
      <c r="AH109" s="35">
        <f t="shared" si="60"/>
        <v>0</v>
      </c>
      <c r="AI109" s="35">
        <f t="shared" si="60"/>
        <v>0</v>
      </c>
      <c r="AJ109" s="35">
        <f t="shared" si="60"/>
        <v>0</v>
      </c>
      <c r="AK109" s="35">
        <f t="shared" si="60"/>
        <v>0</v>
      </c>
      <c r="AL109" s="35">
        <f t="shared" si="60"/>
        <v>0</v>
      </c>
      <c r="AN109" s="47">
        <f t="shared" si="55"/>
        <v>0</v>
      </c>
      <c r="AO109" s="18"/>
    </row>
    <row r="110" ht="15" spans="1:41">
      <c r="A110" s="45" t="s">
        <v>10678</v>
      </c>
      <c r="B110" s="33">
        <f t="shared" si="36"/>
        <v>0</v>
      </c>
      <c r="C110" s="41" t="s">
        <v>10679</v>
      </c>
      <c r="D110" s="96">
        <f t="shared" si="37"/>
        <v>0</v>
      </c>
      <c r="E110" s="35">
        <f t="shared" si="38"/>
        <v>0</v>
      </c>
      <c r="F110" s="46">
        <f t="shared" si="39"/>
        <v>0</v>
      </c>
      <c r="G110" s="37">
        <f t="shared" si="56"/>
        <v>0</v>
      </c>
      <c r="H110" s="42">
        <v>0</v>
      </c>
      <c r="I110" s="35">
        <f t="shared" si="58"/>
        <v>0</v>
      </c>
      <c r="J110" s="35">
        <f t="shared" si="58"/>
        <v>0</v>
      </c>
      <c r="K110" s="97">
        <f t="shared" si="54"/>
        <v>0</v>
      </c>
      <c r="L110" s="35">
        <f t="shared" si="40"/>
        <v>0</v>
      </c>
      <c r="M110" s="96">
        <f t="shared" si="41"/>
        <v>0</v>
      </c>
      <c r="N110" s="35">
        <f t="shared" si="45"/>
        <v>0</v>
      </c>
      <c r="O110" s="46">
        <f t="shared" si="42"/>
        <v>0</v>
      </c>
      <c r="P110" s="51">
        <v>0</v>
      </c>
      <c r="Q110" s="44">
        <f t="shared" si="57"/>
        <v>0</v>
      </c>
      <c r="R110" s="35">
        <f t="shared" si="43"/>
        <v>0</v>
      </c>
      <c r="S110" s="35">
        <f t="shared" si="46"/>
        <v>0</v>
      </c>
      <c r="T110" s="42">
        <v>0</v>
      </c>
      <c r="U110" s="35">
        <f t="shared" si="44"/>
        <v>0</v>
      </c>
      <c r="W110" s="35">
        <f t="shared" si="59"/>
        <v>0</v>
      </c>
      <c r="X110" s="35">
        <f t="shared" si="59"/>
        <v>0</v>
      </c>
      <c r="Y110" s="35">
        <f t="shared" si="59"/>
        <v>0</v>
      </c>
      <c r="Z110" s="35">
        <f t="shared" si="59"/>
        <v>0</v>
      </c>
      <c r="AA110" s="35">
        <f t="shared" si="59"/>
        <v>0</v>
      </c>
      <c r="AB110" s="35">
        <f t="shared" si="59"/>
        <v>0</v>
      </c>
      <c r="AC110" s="35">
        <f t="shared" si="59"/>
        <v>0</v>
      </c>
      <c r="AD110" s="35">
        <f t="shared" si="59"/>
        <v>0</v>
      </c>
      <c r="AE110" s="35">
        <f t="shared" si="59"/>
        <v>0</v>
      </c>
      <c r="AG110" s="35">
        <f t="shared" si="60"/>
        <v>0</v>
      </c>
      <c r="AH110" s="35">
        <f t="shared" si="60"/>
        <v>0</v>
      </c>
      <c r="AI110" s="35">
        <f t="shared" si="60"/>
        <v>0</v>
      </c>
      <c r="AJ110" s="35">
        <f t="shared" si="60"/>
        <v>0</v>
      </c>
      <c r="AK110" s="35">
        <f t="shared" si="60"/>
        <v>0</v>
      </c>
      <c r="AL110" s="35">
        <f t="shared" si="60"/>
        <v>0</v>
      </c>
      <c r="AN110" s="47">
        <f t="shared" si="55"/>
        <v>0</v>
      </c>
      <c r="AO110" s="6"/>
    </row>
    <row r="111" ht="15" spans="1:41">
      <c r="A111" s="45" t="s">
        <v>10680</v>
      </c>
      <c r="B111" s="33">
        <f t="shared" si="36"/>
        <v>0</v>
      </c>
      <c r="C111" s="41" t="s">
        <v>10681</v>
      </c>
      <c r="D111" s="96">
        <f t="shared" si="37"/>
        <v>0</v>
      </c>
      <c r="E111" s="35">
        <f t="shared" si="38"/>
        <v>0</v>
      </c>
      <c r="F111" s="46">
        <f t="shared" si="39"/>
        <v>0</v>
      </c>
      <c r="G111" s="37">
        <f t="shared" si="56"/>
        <v>0</v>
      </c>
      <c r="H111" s="42">
        <v>0</v>
      </c>
      <c r="I111" s="35">
        <f t="shared" si="58"/>
        <v>0</v>
      </c>
      <c r="J111" s="35">
        <f t="shared" si="58"/>
        <v>0</v>
      </c>
      <c r="K111" s="97">
        <f t="shared" si="54"/>
        <v>0</v>
      </c>
      <c r="L111" s="35">
        <f t="shared" si="40"/>
        <v>0</v>
      </c>
      <c r="M111" s="96">
        <f t="shared" si="41"/>
        <v>0</v>
      </c>
      <c r="N111" s="35">
        <f t="shared" si="45"/>
        <v>0</v>
      </c>
      <c r="O111" s="46">
        <f t="shared" si="42"/>
        <v>0</v>
      </c>
      <c r="P111" s="51">
        <v>0</v>
      </c>
      <c r="Q111" s="44">
        <f t="shared" si="57"/>
        <v>0</v>
      </c>
      <c r="R111" s="35">
        <f t="shared" si="43"/>
        <v>0</v>
      </c>
      <c r="S111" s="35">
        <f t="shared" si="46"/>
        <v>0</v>
      </c>
      <c r="T111" s="42">
        <v>0</v>
      </c>
      <c r="U111" s="35">
        <f t="shared" si="44"/>
        <v>0</v>
      </c>
      <c r="W111" s="35">
        <f t="shared" si="59"/>
        <v>0</v>
      </c>
      <c r="X111" s="35">
        <f t="shared" si="59"/>
        <v>0</v>
      </c>
      <c r="Y111" s="35">
        <f t="shared" si="59"/>
        <v>0</v>
      </c>
      <c r="Z111" s="35">
        <f t="shared" si="59"/>
        <v>0</v>
      </c>
      <c r="AA111" s="35">
        <f t="shared" si="59"/>
        <v>0</v>
      </c>
      <c r="AB111" s="35">
        <f t="shared" si="59"/>
        <v>0</v>
      </c>
      <c r="AC111" s="35">
        <f t="shared" si="59"/>
        <v>0</v>
      </c>
      <c r="AD111" s="35">
        <f t="shared" si="59"/>
        <v>0</v>
      </c>
      <c r="AE111" s="35">
        <f t="shared" si="59"/>
        <v>0</v>
      </c>
      <c r="AG111" s="35">
        <f t="shared" si="60"/>
        <v>0</v>
      </c>
      <c r="AH111" s="35">
        <f t="shared" si="60"/>
        <v>0</v>
      </c>
      <c r="AI111" s="35">
        <f t="shared" si="60"/>
        <v>0</v>
      </c>
      <c r="AJ111" s="35">
        <f t="shared" si="60"/>
        <v>0</v>
      </c>
      <c r="AK111" s="35">
        <f t="shared" si="60"/>
        <v>0</v>
      </c>
      <c r="AL111" s="35">
        <f t="shared" si="60"/>
        <v>0</v>
      </c>
      <c r="AN111" s="47">
        <f t="shared" si="55"/>
        <v>0</v>
      </c>
      <c r="AO111" s="6"/>
    </row>
    <row r="112" ht="15" spans="1:41">
      <c r="A112" s="45" t="s">
        <v>10682</v>
      </c>
      <c r="B112" s="33">
        <f t="shared" si="36"/>
        <v>0</v>
      </c>
      <c r="C112" s="41" t="s">
        <v>10683</v>
      </c>
      <c r="D112" s="96">
        <f t="shared" si="37"/>
        <v>0</v>
      </c>
      <c r="E112" s="35">
        <f t="shared" si="38"/>
        <v>0</v>
      </c>
      <c r="F112" s="46">
        <f t="shared" si="39"/>
        <v>0</v>
      </c>
      <c r="G112" s="37">
        <f t="shared" si="56"/>
        <v>0</v>
      </c>
      <c r="H112" s="42">
        <v>0</v>
      </c>
      <c r="I112" s="35">
        <f t="shared" si="58"/>
        <v>0</v>
      </c>
      <c r="J112" s="35">
        <f t="shared" si="58"/>
        <v>0</v>
      </c>
      <c r="K112" s="97">
        <f t="shared" si="54"/>
        <v>0</v>
      </c>
      <c r="L112" s="35">
        <f t="shared" si="40"/>
        <v>0</v>
      </c>
      <c r="M112" s="96">
        <f t="shared" si="41"/>
        <v>0</v>
      </c>
      <c r="N112" s="35">
        <f t="shared" si="45"/>
        <v>0</v>
      </c>
      <c r="O112" s="46">
        <f t="shared" si="42"/>
        <v>0</v>
      </c>
      <c r="P112" s="51">
        <v>0</v>
      </c>
      <c r="Q112" s="44">
        <f t="shared" si="57"/>
        <v>0</v>
      </c>
      <c r="R112" s="35">
        <f t="shared" si="43"/>
        <v>0</v>
      </c>
      <c r="S112" s="35">
        <f t="shared" si="46"/>
        <v>0</v>
      </c>
      <c r="T112" s="42">
        <v>0</v>
      </c>
      <c r="U112" s="35">
        <f t="shared" si="44"/>
        <v>0</v>
      </c>
      <c r="W112" s="35">
        <f t="shared" si="59"/>
        <v>0</v>
      </c>
      <c r="X112" s="35">
        <f t="shared" si="59"/>
        <v>0</v>
      </c>
      <c r="Y112" s="35">
        <f t="shared" si="59"/>
        <v>0</v>
      </c>
      <c r="Z112" s="35">
        <f t="shared" si="59"/>
        <v>0</v>
      </c>
      <c r="AA112" s="35">
        <f t="shared" si="59"/>
        <v>0</v>
      </c>
      <c r="AB112" s="35">
        <f t="shared" si="59"/>
        <v>0</v>
      </c>
      <c r="AC112" s="35">
        <f t="shared" si="59"/>
        <v>0</v>
      </c>
      <c r="AD112" s="35">
        <f t="shared" si="59"/>
        <v>0</v>
      </c>
      <c r="AE112" s="35">
        <f t="shared" si="59"/>
        <v>0</v>
      </c>
      <c r="AG112" s="35">
        <f t="shared" si="60"/>
        <v>0</v>
      </c>
      <c r="AH112" s="35">
        <f t="shared" si="60"/>
        <v>0</v>
      </c>
      <c r="AI112" s="35">
        <f t="shared" si="60"/>
        <v>0</v>
      </c>
      <c r="AJ112" s="35">
        <f t="shared" si="60"/>
        <v>0</v>
      </c>
      <c r="AK112" s="35">
        <f t="shared" si="60"/>
        <v>0</v>
      </c>
      <c r="AL112" s="35">
        <f t="shared" si="60"/>
        <v>0</v>
      </c>
      <c r="AN112" s="47">
        <f t="shared" si="55"/>
        <v>0</v>
      </c>
      <c r="AO112" s="18"/>
    </row>
    <row r="113" ht="15" spans="1:41">
      <c r="A113" s="45" t="s">
        <v>10684</v>
      </c>
      <c r="B113" s="33">
        <f t="shared" si="36"/>
        <v>0</v>
      </c>
      <c r="C113" s="41" t="s">
        <v>10685</v>
      </c>
      <c r="D113" s="96">
        <f t="shared" si="37"/>
        <v>0</v>
      </c>
      <c r="E113" s="35">
        <f t="shared" si="38"/>
        <v>0</v>
      </c>
      <c r="F113" s="46">
        <f t="shared" si="39"/>
        <v>0</v>
      </c>
      <c r="G113" s="37">
        <f t="shared" si="56"/>
        <v>0</v>
      </c>
      <c r="H113" s="42">
        <v>0</v>
      </c>
      <c r="I113" s="35">
        <f t="shared" si="58"/>
        <v>0</v>
      </c>
      <c r="J113" s="35">
        <f t="shared" si="58"/>
        <v>0</v>
      </c>
      <c r="K113" s="97">
        <f t="shared" si="54"/>
        <v>0</v>
      </c>
      <c r="L113" s="35">
        <f t="shared" si="40"/>
        <v>0</v>
      </c>
      <c r="M113" s="96">
        <f t="shared" si="41"/>
        <v>0</v>
      </c>
      <c r="N113" s="35">
        <f t="shared" si="45"/>
        <v>0</v>
      </c>
      <c r="O113" s="46">
        <f t="shared" si="42"/>
        <v>0</v>
      </c>
      <c r="P113" s="51">
        <v>0</v>
      </c>
      <c r="Q113" s="44">
        <f t="shared" si="57"/>
        <v>0</v>
      </c>
      <c r="R113" s="35">
        <f t="shared" si="43"/>
        <v>0</v>
      </c>
      <c r="S113" s="35">
        <f t="shared" si="46"/>
        <v>0</v>
      </c>
      <c r="T113" s="42">
        <v>0</v>
      </c>
      <c r="U113" s="35">
        <f t="shared" si="44"/>
        <v>0</v>
      </c>
      <c r="W113" s="35">
        <f t="shared" si="59"/>
        <v>0</v>
      </c>
      <c r="X113" s="35">
        <f t="shared" si="59"/>
        <v>0</v>
      </c>
      <c r="Y113" s="35">
        <f t="shared" si="59"/>
        <v>0</v>
      </c>
      <c r="Z113" s="35">
        <f t="shared" si="59"/>
        <v>0</v>
      </c>
      <c r="AA113" s="35">
        <f t="shared" si="59"/>
        <v>0</v>
      </c>
      <c r="AB113" s="35">
        <f t="shared" si="59"/>
        <v>0</v>
      </c>
      <c r="AC113" s="35">
        <f t="shared" si="59"/>
        <v>0</v>
      </c>
      <c r="AD113" s="35">
        <f t="shared" si="59"/>
        <v>0</v>
      </c>
      <c r="AE113" s="35">
        <f t="shared" si="59"/>
        <v>0</v>
      </c>
      <c r="AG113" s="35">
        <f t="shared" si="60"/>
        <v>0</v>
      </c>
      <c r="AH113" s="35">
        <f t="shared" si="60"/>
        <v>0</v>
      </c>
      <c r="AI113" s="35">
        <f t="shared" si="60"/>
        <v>0</v>
      </c>
      <c r="AJ113" s="35">
        <f t="shared" si="60"/>
        <v>0</v>
      </c>
      <c r="AK113" s="35">
        <f t="shared" si="60"/>
        <v>0</v>
      </c>
      <c r="AL113" s="35">
        <f t="shared" si="60"/>
        <v>0</v>
      </c>
      <c r="AN113" s="47">
        <f t="shared" si="55"/>
        <v>0</v>
      </c>
      <c r="AO113" s="18"/>
    </row>
    <row r="114" ht="15" spans="1:41">
      <c r="A114" s="45" t="s">
        <v>10686</v>
      </c>
      <c r="B114" s="33">
        <f t="shared" si="36"/>
        <v>0</v>
      </c>
      <c r="C114" s="41" t="s">
        <v>10687</v>
      </c>
      <c r="D114" s="96">
        <f t="shared" si="37"/>
        <v>0</v>
      </c>
      <c r="E114" s="35">
        <f t="shared" si="38"/>
        <v>0</v>
      </c>
      <c r="F114" s="46">
        <f t="shared" si="39"/>
        <v>0</v>
      </c>
      <c r="G114" s="37">
        <f t="shared" si="56"/>
        <v>0</v>
      </c>
      <c r="H114" s="42">
        <v>0</v>
      </c>
      <c r="I114" s="35">
        <f t="shared" si="58"/>
        <v>0</v>
      </c>
      <c r="J114" s="35">
        <f t="shared" si="58"/>
        <v>0</v>
      </c>
      <c r="K114" s="97">
        <f t="shared" si="54"/>
        <v>0</v>
      </c>
      <c r="L114" s="35">
        <f t="shared" si="40"/>
        <v>0</v>
      </c>
      <c r="M114" s="96">
        <f t="shared" si="41"/>
        <v>0</v>
      </c>
      <c r="N114" s="35">
        <f t="shared" si="45"/>
        <v>0</v>
      </c>
      <c r="O114" s="46">
        <f t="shared" si="42"/>
        <v>0</v>
      </c>
      <c r="P114" s="51">
        <v>0</v>
      </c>
      <c r="Q114" s="44">
        <f t="shared" si="57"/>
        <v>0</v>
      </c>
      <c r="R114" s="35">
        <f t="shared" si="43"/>
        <v>0</v>
      </c>
      <c r="S114" s="35">
        <f t="shared" si="46"/>
        <v>0</v>
      </c>
      <c r="T114" s="42">
        <v>0</v>
      </c>
      <c r="U114" s="35">
        <f t="shared" si="44"/>
        <v>0</v>
      </c>
      <c r="W114" s="35">
        <f t="shared" si="59"/>
        <v>0</v>
      </c>
      <c r="X114" s="35">
        <f t="shared" si="59"/>
        <v>0</v>
      </c>
      <c r="Y114" s="35">
        <f t="shared" si="59"/>
        <v>0</v>
      </c>
      <c r="Z114" s="35">
        <f t="shared" si="59"/>
        <v>0</v>
      </c>
      <c r="AA114" s="35">
        <f t="shared" si="59"/>
        <v>0</v>
      </c>
      <c r="AB114" s="35">
        <f t="shared" si="59"/>
        <v>0</v>
      </c>
      <c r="AC114" s="35">
        <f t="shared" si="59"/>
        <v>0</v>
      </c>
      <c r="AD114" s="35">
        <f t="shared" si="59"/>
        <v>0</v>
      </c>
      <c r="AE114" s="35">
        <f t="shared" si="59"/>
        <v>0</v>
      </c>
      <c r="AG114" s="35">
        <f t="shared" si="60"/>
        <v>0</v>
      </c>
      <c r="AH114" s="35">
        <f t="shared" si="60"/>
        <v>0</v>
      </c>
      <c r="AI114" s="35">
        <f t="shared" si="60"/>
        <v>0</v>
      </c>
      <c r="AJ114" s="35">
        <f t="shared" si="60"/>
        <v>0</v>
      </c>
      <c r="AK114" s="35">
        <f t="shared" si="60"/>
        <v>0</v>
      </c>
      <c r="AL114" s="35">
        <f t="shared" si="60"/>
        <v>0</v>
      </c>
      <c r="AN114" s="47">
        <f t="shared" si="55"/>
        <v>0</v>
      </c>
      <c r="AO114" s="6"/>
    </row>
    <row r="115" ht="15" spans="1:41">
      <c r="A115" s="45" t="s">
        <v>10688</v>
      </c>
      <c r="B115" s="33">
        <f t="shared" si="36"/>
        <v>0</v>
      </c>
      <c r="C115" s="41" t="s">
        <v>10689</v>
      </c>
      <c r="D115" s="96">
        <f t="shared" si="37"/>
        <v>0</v>
      </c>
      <c r="E115" s="35">
        <f t="shared" si="38"/>
        <v>0</v>
      </c>
      <c r="F115" s="46">
        <f t="shared" si="39"/>
        <v>0</v>
      </c>
      <c r="G115" s="37">
        <f t="shared" si="56"/>
        <v>0</v>
      </c>
      <c r="H115" s="38">
        <v>0</v>
      </c>
      <c r="I115" s="35">
        <f t="shared" si="58"/>
        <v>0</v>
      </c>
      <c r="J115" s="35">
        <f t="shared" si="58"/>
        <v>0</v>
      </c>
      <c r="K115" s="97">
        <f t="shared" si="54"/>
        <v>0</v>
      </c>
      <c r="L115" s="35">
        <f t="shared" si="40"/>
        <v>0</v>
      </c>
      <c r="M115" s="96">
        <f t="shared" si="41"/>
        <v>0</v>
      </c>
      <c r="N115" s="35">
        <f t="shared" si="45"/>
        <v>0</v>
      </c>
      <c r="O115" s="46">
        <f t="shared" si="42"/>
        <v>0</v>
      </c>
      <c r="P115" s="51">
        <v>0</v>
      </c>
      <c r="Q115" s="44">
        <f t="shared" si="57"/>
        <v>0</v>
      </c>
      <c r="R115" s="35">
        <f t="shared" si="43"/>
        <v>0</v>
      </c>
      <c r="S115" s="35">
        <f t="shared" si="46"/>
        <v>0</v>
      </c>
      <c r="T115" s="42">
        <v>0</v>
      </c>
      <c r="U115" s="35">
        <f t="shared" si="44"/>
        <v>0</v>
      </c>
      <c r="W115" s="35">
        <f t="shared" si="59"/>
        <v>0</v>
      </c>
      <c r="X115" s="35">
        <f t="shared" si="59"/>
        <v>0</v>
      </c>
      <c r="Y115" s="35">
        <f t="shared" si="59"/>
        <v>0</v>
      </c>
      <c r="Z115" s="35">
        <f t="shared" si="59"/>
        <v>0</v>
      </c>
      <c r="AA115" s="35">
        <f t="shared" si="59"/>
        <v>0</v>
      </c>
      <c r="AB115" s="35">
        <f t="shared" si="59"/>
        <v>0</v>
      </c>
      <c r="AC115" s="35">
        <f t="shared" si="59"/>
        <v>0</v>
      </c>
      <c r="AD115" s="35">
        <f t="shared" si="59"/>
        <v>0</v>
      </c>
      <c r="AE115" s="35">
        <f t="shared" si="59"/>
        <v>0</v>
      </c>
      <c r="AG115" s="35">
        <f t="shared" si="60"/>
        <v>0</v>
      </c>
      <c r="AH115" s="35">
        <f t="shared" si="60"/>
        <v>0</v>
      </c>
      <c r="AI115" s="35">
        <f t="shared" si="60"/>
        <v>0</v>
      </c>
      <c r="AJ115" s="35">
        <f t="shared" si="60"/>
        <v>0</v>
      </c>
      <c r="AK115" s="35">
        <f t="shared" si="60"/>
        <v>0</v>
      </c>
      <c r="AL115" s="35">
        <f t="shared" si="60"/>
        <v>0</v>
      </c>
      <c r="AN115" s="47">
        <f t="shared" si="55"/>
        <v>0</v>
      </c>
      <c r="AO115" s="6"/>
    </row>
    <row r="116" ht="15" spans="1:41">
      <c r="A116" s="45" t="s">
        <v>10690</v>
      </c>
      <c r="B116" s="33">
        <f t="shared" si="36"/>
        <v>0</v>
      </c>
      <c r="C116" s="41" t="s">
        <v>10691</v>
      </c>
      <c r="D116" s="96">
        <f t="shared" si="37"/>
        <v>0</v>
      </c>
      <c r="E116" s="35">
        <f t="shared" si="38"/>
        <v>0</v>
      </c>
      <c r="F116" s="46">
        <f t="shared" si="39"/>
        <v>0</v>
      </c>
      <c r="G116" s="37">
        <f t="shared" si="56"/>
        <v>0</v>
      </c>
      <c r="H116" s="42">
        <v>0</v>
      </c>
      <c r="I116" s="35">
        <f t="shared" si="58"/>
        <v>0</v>
      </c>
      <c r="J116" s="35">
        <f t="shared" si="58"/>
        <v>0</v>
      </c>
      <c r="K116" s="97">
        <f t="shared" si="54"/>
        <v>0</v>
      </c>
      <c r="L116" s="35">
        <f t="shared" si="40"/>
        <v>0</v>
      </c>
      <c r="M116" s="96">
        <f t="shared" si="41"/>
        <v>0</v>
      </c>
      <c r="N116" s="35">
        <f t="shared" si="45"/>
        <v>0</v>
      </c>
      <c r="O116" s="46">
        <f t="shared" si="42"/>
        <v>0</v>
      </c>
      <c r="P116" s="51">
        <v>0</v>
      </c>
      <c r="Q116" s="44">
        <f t="shared" si="57"/>
        <v>0</v>
      </c>
      <c r="R116" s="35">
        <f t="shared" si="43"/>
        <v>0</v>
      </c>
      <c r="S116" s="35">
        <f t="shared" si="46"/>
        <v>0</v>
      </c>
      <c r="T116" s="42">
        <v>0</v>
      </c>
      <c r="U116" s="35">
        <f t="shared" si="44"/>
        <v>0</v>
      </c>
      <c r="W116" s="35">
        <f t="shared" si="59"/>
        <v>0</v>
      </c>
      <c r="X116" s="35">
        <f t="shared" si="59"/>
        <v>0</v>
      </c>
      <c r="Y116" s="35">
        <f t="shared" si="59"/>
        <v>0</v>
      </c>
      <c r="Z116" s="35">
        <f t="shared" si="59"/>
        <v>0</v>
      </c>
      <c r="AA116" s="35">
        <f t="shared" si="59"/>
        <v>0</v>
      </c>
      <c r="AB116" s="35">
        <f t="shared" si="59"/>
        <v>0</v>
      </c>
      <c r="AC116" s="35">
        <f t="shared" si="59"/>
        <v>0</v>
      </c>
      <c r="AD116" s="35">
        <f t="shared" si="59"/>
        <v>0</v>
      </c>
      <c r="AE116" s="35">
        <f t="shared" si="59"/>
        <v>0</v>
      </c>
      <c r="AG116" s="35">
        <f t="shared" si="60"/>
        <v>0</v>
      </c>
      <c r="AH116" s="35">
        <f t="shared" si="60"/>
        <v>0</v>
      </c>
      <c r="AI116" s="35">
        <f t="shared" si="60"/>
        <v>0</v>
      </c>
      <c r="AJ116" s="35">
        <f t="shared" si="60"/>
        <v>0</v>
      </c>
      <c r="AK116" s="35">
        <f t="shared" si="60"/>
        <v>0</v>
      </c>
      <c r="AL116" s="35">
        <f t="shared" si="60"/>
        <v>0</v>
      </c>
      <c r="AN116" s="47">
        <f t="shared" si="55"/>
        <v>0</v>
      </c>
      <c r="AO116" s="18"/>
    </row>
    <row r="117" ht="15" spans="1:41">
      <c r="A117" s="45" t="s">
        <v>10692</v>
      </c>
      <c r="B117" s="33">
        <f t="shared" si="36"/>
        <v>0</v>
      </c>
      <c r="C117" s="41" t="s">
        <v>10693</v>
      </c>
      <c r="D117" s="96">
        <f t="shared" si="37"/>
        <v>0</v>
      </c>
      <c r="E117" s="35">
        <f t="shared" si="38"/>
        <v>0</v>
      </c>
      <c r="F117" s="46">
        <f t="shared" si="39"/>
        <v>0</v>
      </c>
      <c r="G117" s="37">
        <f t="shared" si="56"/>
        <v>0</v>
      </c>
      <c r="H117" s="42">
        <v>0</v>
      </c>
      <c r="I117" s="35">
        <f t="shared" si="58"/>
        <v>0</v>
      </c>
      <c r="J117" s="35">
        <f t="shared" si="58"/>
        <v>0</v>
      </c>
      <c r="K117" s="97">
        <f t="shared" si="54"/>
        <v>0</v>
      </c>
      <c r="L117" s="35">
        <f t="shared" si="40"/>
        <v>0</v>
      </c>
      <c r="M117" s="96">
        <f t="shared" si="41"/>
        <v>0</v>
      </c>
      <c r="N117" s="35">
        <f t="shared" si="45"/>
        <v>0</v>
      </c>
      <c r="O117" s="46">
        <f t="shared" si="42"/>
        <v>0</v>
      </c>
      <c r="P117" s="51">
        <v>0</v>
      </c>
      <c r="Q117" s="44">
        <f t="shared" si="57"/>
        <v>0</v>
      </c>
      <c r="R117" s="35">
        <f t="shared" si="43"/>
        <v>0</v>
      </c>
      <c r="S117" s="35">
        <f t="shared" si="46"/>
        <v>0</v>
      </c>
      <c r="T117" s="42">
        <v>0</v>
      </c>
      <c r="U117" s="35">
        <f t="shared" si="44"/>
        <v>0</v>
      </c>
      <c r="W117" s="35">
        <f t="shared" si="59"/>
        <v>0</v>
      </c>
      <c r="X117" s="35">
        <f t="shared" si="59"/>
        <v>0</v>
      </c>
      <c r="Y117" s="35">
        <f t="shared" si="59"/>
        <v>0</v>
      </c>
      <c r="Z117" s="35">
        <f t="shared" si="59"/>
        <v>0</v>
      </c>
      <c r="AA117" s="35">
        <f t="shared" si="59"/>
        <v>0</v>
      </c>
      <c r="AB117" s="35">
        <f t="shared" si="59"/>
        <v>0</v>
      </c>
      <c r="AC117" s="35">
        <f t="shared" si="59"/>
        <v>0</v>
      </c>
      <c r="AD117" s="35">
        <f t="shared" si="59"/>
        <v>0</v>
      </c>
      <c r="AE117" s="35">
        <f t="shared" si="59"/>
        <v>0</v>
      </c>
      <c r="AG117" s="35">
        <f t="shared" si="60"/>
        <v>0</v>
      </c>
      <c r="AH117" s="35">
        <f t="shared" si="60"/>
        <v>0</v>
      </c>
      <c r="AI117" s="35">
        <f t="shared" si="60"/>
        <v>0</v>
      </c>
      <c r="AJ117" s="35">
        <f t="shared" si="60"/>
        <v>0</v>
      </c>
      <c r="AK117" s="35">
        <f t="shared" si="60"/>
        <v>0</v>
      </c>
      <c r="AL117" s="35">
        <f t="shared" si="60"/>
        <v>0</v>
      </c>
      <c r="AN117" s="47">
        <f t="shared" si="55"/>
        <v>0</v>
      </c>
      <c r="AO117" s="18"/>
    </row>
    <row r="118" ht="15" spans="1:41">
      <c r="A118" s="45" t="s">
        <v>10694</v>
      </c>
      <c r="B118" s="33">
        <f t="shared" si="36"/>
        <v>0</v>
      </c>
      <c r="C118" s="41" t="s">
        <v>10695</v>
      </c>
      <c r="D118" s="96">
        <f t="shared" si="37"/>
        <v>0</v>
      </c>
      <c r="E118" s="35">
        <f t="shared" si="38"/>
        <v>0</v>
      </c>
      <c r="F118" s="46">
        <f t="shared" si="39"/>
        <v>0</v>
      </c>
      <c r="G118" s="37">
        <f t="shared" si="56"/>
        <v>0</v>
      </c>
      <c r="H118" s="42">
        <v>0</v>
      </c>
      <c r="I118" s="35">
        <f t="shared" si="58"/>
        <v>0</v>
      </c>
      <c r="J118" s="35">
        <f t="shared" si="58"/>
        <v>0</v>
      </c>
      <c r="K118" s="97">
        <f t="shared" si="54"/>
        <v>0</v>
      </c>
      <c r="L118" s="35">
        <f t="shared" si="40"/>
        <v>0</v>
      </c>
      <c r="M118" s="96">
        <f t="shared" si="41"/>
        <v>0</v>
      </c>
      <c r="N118" s="35">
        <f t="shared" si="45"/>
        <v>0</v>
      </c>
      <c r="O118" s="46">
        <f t="shared" si="42"/>
        <v>0</v>
      </c>
      <c r="P118" s="51">
        <v>0</v>
      </c>
      <c r="Q118" s="44">
        <f t="shared" si="57"/>
        <v>0</v>
      </c>
      <c r="R118" s="35">
        <f t="shared" si="43"/>
        <v>0</v>
      </c>
      <c r="S118" s="35">
        <f t="shared" si="46"/>
        <v>0</v>
      </c>
      <c r="T118" s="42">
        <v>0</v>
      </c>
      <c r="U118" s="35">
        <f t="shared" si="44"/>
        <v>0</v>
      </c>
      <c r="W118" s="35">
        <f t="shared" ref="W118:AE127" si="61">SUMPRODUCT(W$374:W$599*(LEFT($A$374:$A$599,LEN($A118))=$A118))</f>
        <v>0</v>
      </c>
      <c r="X118" s="35">
        <f t="shared" si="61"/>
        <v>0</v>
      </c>
      <c r="Y118" s="35">
        <f t="shared" si="61"/>
        <v>0</v>
      </c>
      <c r="Z118" s="35">
        <f t="shared" si="61"/>
        <v>0</v>
      </c>
      <c r="AA118" s="35">
        <f t="shared" si="61"/>
        <v>0</v>
      </c>
      <c r="AB118" s="35">
        <f t="shared" si="61"/>
        <v>0</v>
      </c>
      <c r="AC118" s="35">
        <f t="shared" si="61"/>
        <v>0</v>
      </c>
      <c r="AD118" s="35">
        <f t="shared" si="61"/>
        <v>0</v>
      </c>
      <c r="AE118" s="35">
        <f t="shared" si="61"/>
        <v>0</v>
      </c>
      <c r="AG118" s="35">
        <f t="shared" ref="AG118:AL127" si="62">SUMPRODUCT(AG$374:AG$599*(LEFT($A$374:$A$599,LEN($A118))=$A118))</f>
        <v>0</v>
      </c>
      <c r="AH118" s="35">
        <f t="shared" si="62"/>
        <v>0</v>
      </c>
      <c r="AI118" s="35">
        <f t="shared" si="62"/>
        <v>0</v>
      </c>
      <c r="AJ118" s="35">
        <f t="shared" si="62"/>
        <v>0</v>
      </c>
      <c r="AK118" s="35">
        <f t="shared" si="62"/>
        <v>0</v>
      </c>
      <c r="AL118" s="35">
        <f t="shared" si="62"/>
        <v>0</v>
      </c>
      <c r="AN118" s="47">
        <f t="shared" si="55"/>
        <v>0</v>
      </c>
      <c r="AO118" s="6"/>
    </row>
    <row r="119" ht="15" spans="1:41">
      <c r="A119" s="45" t="s">
        <v>10696</v>
      </c>
      <c r="B119" s="33">
        <f t="shared" si="36"/>
        <v>0</v>
      </c>
      <c r="C119" s="41" t="s">
        <v>10697</v>
      </c>
      <c r="D119" s="96">
        <f t="shared" si="37"/>
        <v>0</v>
      </c>
      <c r="E119" s="35">
        <f t="shared" si="38"/>
        <v>0</v>
      </c>
      <c r="F119" s="46">
        <f t="shared" si="39"/>
        <v>0</v>
      </c>
      <c r="G119" s="37">
        <f t="shared" si="56"/>
        <v>0</v>
      </c>
      <c r="H119" s="42">
        <v>0</v>
      </c>
      <c r="I119" s="35">
        <f t="shared" si="58"/>
        <v>0</v>
      </c>
      <c r="J119" s="35">
        <f t="shared" si="58"/>
        <v>0</v>
      </c>
      <c r="K119" s="97">
        <f t="shared" si="54"/>
        <v>0</v>
      </c>
      <c r="L119" s="35">
        <f t="shared" si="40"/>
        <v>0</v>
      </c>
      <c r="M119" s="96">
        <f t="shared" si="41"/>
        <v>0</v>
      </c>
      <c r="N119" s="35">
        <f t="shared" si="45"/>
        <v>0</v>
      </c>
      <c r="O119" s="46">
        <f t="shared" si="42"/>
        <v>0</v>
      </c>
      <c r="P119" s="51">
        <v>0</v>
      </c>
      <c r="Q119" s="44">
        <f t="shared" si="57"/>
        <v>0</v>
      </c>
      <c r="R119" s="35">
        <f t="shared" si="43"/>
        <v>0</v>
      </c>
      <c r="S119" s="35">
        <f t="shared" si="46"/>
        <v>0</v>
      </c>
      <c r="T119" s="42">
        <v>0</v>
      </c>
      <c r="U119" s="35">
        <f t="shared" si="44"/>
        <v>0</v>
      </c>
      <c r="W119" s="35">
        <f t="shared" si="61"/>
        <v>0</v>
      </c>
      <c r="X119" s="35">
        <f t="shared" si="61"/>
        <v>0</v>
      </c>
      <c r="Y119" s="35">
        <f t="shared" si="61"/>
        <v>0</v>
      </c>
      <c r="Z119" s="35">
        <f t="shared" si="61"/>
        <v>0</v>
      </c>
      <c r="AA119" s="35">
        <f t="shared" si="61"/>
        <v>0</v>
      </c>
      <c r="AB119" s="35">
        <f t="shared" si="61"/>
        <v>0</v>
      </c>
      <c r="AC119" s="35">
        <f t="shared" si="61"/>
        <v>0</v>
      </c>
      <c r="AD119" s="35">
        <f t="shared" si="61"/>
        <v>0</v>
      </c>
      <c r="AE119" s="35">
        <f t="shared" si="61"/>
        <v>0</v>
      </c>
      <c r="AG119" s="35">
        <f t="shared" si="62"/>
        <v>0</v>
      </c>
      <c r="AH119" s="35">
        <f t="shared" si="62"/>
        <v>0</v>
      </c>
      <c r="AI119" s="35">
        <f t="shared" si="62"/>
        <v>0</v>
      </c>
      <c r="AJ119" s="35">
        <f t="shared" si="62"/>
        <v>0</v>
      </c>
      <c r="AK119" s="35">
        <f t="shared" si="62"/>
        <v>0</v>
      </c>
      <c r="AL119" s="35">
        <f t="shared" si="62"/>
        <v>0</v>
      </c>
      <c r="AN119" s="47">
        <f t="shared" si="55"/>
        <v>0</v>
      </c>
      <c r="AO119" s="6"/>
    </row>
    <row r="120" ht="15" spans="1:41">
      <c r="A120" s="45" t="s">
        <v>10698</v>
      </c>
      <c r="B120" s="33">
        <f t="shared" si="36"/>
        <v>0</v>
      </c>
      <c r="C120" s="41" t="s">
        <v>10699</v>
      </c>
      <c r="D120" s="96">
        <f t="shared" si="37"/>
        <v>0</v>
      </c>
      <c r="E120" s="35">
        <f t="shared" si="38"/>
        <v>0</v>
      </c>
      <c r="F120" s="46">
        <f t="shared" si="39"/>
        <v>0</v>
      </c>
      <c r="G120" s="37">
        <f t="shared" si="56"/>
        <v>0</v>
      </c>
      <c r="H120" s="42">
        <v>0</v>
      </c>
      <c r="I120" s="35">
        <f t="shared" si="58"/>
        <v>0</v>
      </c>
      <c r="J120" s="35">
        <f t="shared" si="58"/>
        <v>0</v>
      </c>
      <c r="K120" s="97">
        <f t="shared" si="54"/>
        <v>0</v>
      </c>
      <c r="L120" s="35">
        <f t="shared" si="40"/>
        <v>0</v>
      </c>
      <c r="M120" s="96">
        <f t="shared" si="41"/>
        <v>0</v>
      </c>
      <c r="N120" s="35">
        <f t="shared" si="45"/>
        <v>0</v>
      </c>
      <c r="O120" s="46">
        <f t="shared" si="42"/>
        <v>0</v>
      </c>
      <c r="P120" s="51">
        <v>0</v>
      </c>
      <c r="Q120" s="44">
        <f t="shared" si="57"/>
        <v>0</v>
      </c>
      <c r="R120" s="35">
        <f t="shared" si="43"/>
        <v>0</v>
      </c>
      <c r="S120" s="35">
        <f t="shared" si="46"/>
        <v>0</v>
      </c>
      <c r="T120" s="42">
        <v>0</v>
      </c>
      <c r="U120" s="35">
        <f t="shared" si="44"/>
        <v>0</v>
      </c>
      <c r="W120" s="35">
        <f t="shared" si="61"/>
        <v>0</v>
      </c>
      <c r="X120" s="35">
        <f t="shared" si="61"/>
        <v>0</v>
      </c>
      <c r="Y120" s="35">
        <f t="shared" si="61"/>
        <v>0</v>
      </c>
      <c r="Z120" s="35">
        <f t="shared" si="61"/>
        <v>0</v>
      </c>
      <c r="AA120" s="35">
        <f t="shared" si="61"/>
        <v>0</v>
      </c>
      <c r="AB120" s="35">
        <f t="shared" si="61"/>
        <v>0</v>
      </c>
      <c r="AC120" s="35">
        <f t="shared" si="61"/>
        <v>0</v>
      </c>
      <c r="AD120" s="35">
        <f t="shared" si="61"/>
        <v>0</v>
      </c>
      <c r="AE120" s="35">
        <f t="shared" si="61"/>
        <v>0</v>
      </c>
      <c r="AG120" s="35">
        <f t="shared" si="62"/>
        <v>0</v>
      </c>
      <c r="AH120" s="35">
        <f t="shared" si="62"/>
        <v>0</v>
      </c>
      <c r="AI120" s="35">
        <f t="shared" si="62"/>
        <v>0</v>
      </c>
      <c r="AJ120" s="35">
        <f t="shared" si="62"/>
        <v>0</v>
      </c>
      <c r="AK120" s="35">
        <f t="shared" si="62"/>
        <v>0</v>
      </c>
      <c r="AL120" s="35">
        <f t="shared" si="62"/>
        <v>0</v>
      </c>
      <c r="AN120" s="47">
        <f t="shared" si="55"/>
        <v>0</v>
      </c>
      <c r="AO120" s="18"/>
    </row>
    <row r="121" ht="15" spans="1:41">
      <c r="A121" s="45" t="s">
        <v>10700</v>
      </c>
      <c r="B121" s="33">
        <f t="shared" si="36"/>
        <v>0</v>
      </c>
      <c r="C121" s="41" t="s">
        <v>10701</v>
      </c>
      <c r="D121" s="96">
        <f t="shared" si="37"/>
        <v>0</v>
      </c>
      <c r="E121" s="35">
        <f t="shared" si="38"/>
        <v>0</v>
      </c>
      <c r="F121" s="46">
        <f t="shared" si="39"/>
        <v>0</v>
      </c>
      <c r="G121" s="37">
        <f t="shared" si="56"/>
        <v>0</v>
      </c>
      <c r="H121" s="42">
        <v>0</v>
      </c>
      <c r="I121" s="35">
        <f t="shared" si="58"/>
        <v>0</v>
      </c>
      <c r="J121" s="35">
        <f t="shared" si="58"/>
        <v>0</v>
      </c>
      <c r="K121" s="97">
        <f t="shared" si="54"/>
        <v>0</v>
      </c>
      <c r="L121" s="35">
        <f t="shared" si="40"/>
        <v>0</v>
      </c>
      <c r="M121" s="96">
        <f t="shared" si="41"/>
        <v>0</v>
      </c>
      <c r="N121" s="35">
        <f t="shared" si="45"/>
        <v>0</v>
      </c>
      <c r="O121" s="46">
        <f t="shared" si="42"/>
        <v>0</v>
      </c>
      <c r="P121" s="51">
        <v>0</v>
      </c>
      <c r="Q121" s="44">
        <f t="shared" si="57"/>
        <v>0</v>
      </c>
      <c r="R121" s="35">
        <f t="shared" si="43"/>
        <v>0</v>
      </c>
      <c r="S121" s="35">
        <f t="shared" si="46"/>
        <v>0</v>
      </c>
      <c r="T121" s="42">
        <v>0</v>
      </c>
      <c r="U121" s="35">
        <f t="shared" si="44"/>
        <v>0</v>
      </c>
      <c r="W121" s="35">
        <f t="shared" si="61"/>
        <v>0</v>
      </c>
      <c r="X121" s="35">
        <f t="shared" si="61"/>
        <v>0</v>
      </c>
      <c r="Y121" s="35">
        <f t="shared" si="61"/>
        <v>0</v>
      </c>
      <c r="Z121" s="35">
        <f t="shared" si="61"/>
        <v>0</v>
      </c>
      <c r="AA121" s="35">
        <f t="shared" si="61"/>
        <v>0</v>
      </c>
      <c r="AB121" s="35">
        <f t="shared" si="61"/>
        <v>0</v>
      </c>
      <c r="AC121" s="35">
        <f t="shared" si="61"/>
        <v>0</v>
      </c>
      <c r="AD121" s="35">
        <f t="shared" si="61"/>
        <v>0</v>
      </c>
      <c r="AE121" s="35">
        <f t="shared" si="61"/>
        <v>0</v>
      </c>
      <c r="AG121" s="35">
        <f t="shared" si="62"/>
        <v>0</v>
      </c>
      <c r="AH121" s="35">
        <f t="shared" si="62"/>
        <v>0</v>
      </c>
      <c r="AI121" s="35">
        <f t="shared" si="62"/>
        <v>0</v>
      </c>
      <c r="AJ121" s="35">
        <f t="shared" si="62"/>
        <v>0</v>
      </c>
      <c r="AK121" s="35">
        <f t="shared" si="62"/>
        <v>0</v>
      </c>
      <c r="AL121" s="35">
        <f t="shared" si="62"/>
        <v>0</v>
      </c>
      <c r="AN121" s="47">
        <f t="shared" si="55"/>
        <v>0</v>
      </c>
      <c r="AO121" s="18"/>
    </row>
    <row r="122" ht="15" spans="1:41">
      <c r="A122" s="45" t="s">
        <v>10702</v>
      </c>
      <c r="B122" s="33">
        <f t="shared" si="36"/>
        <v>0</v>
      </c>
      <c r="C122" s="41" t="s">
        <v>10703</v>
      </c>
      <c r="D122" s="96">
        <f t="shared" si="37"/>
        <v>0</v>
      </c>
      <c r="E122" s="35">
        <f t="shared" si="38"/>
        <v>0</v>
      </c>
      <c r="F122" s="46">
        <f t="shared" si="39"/>
        <v>0</v>
      </c>
      <c r="G122" s="37">
        <f t="shared" si="56"/>
        <v>0</v>
      </c>
      <c r="H122" s="42">
        <v>0</v>
      </c>
      <c r="I122" s="35">
        <f t="shared" si="58"/>
        <v>0</v>
      </c>
      <c r="J122" s="35">
        <f t="shared" si="58"/>
        <v>0</v>
      </c>
      <c r="K122" s="97">
        <f t="shared" si="54"/>
        <v>0</v>
      </c>
      <c r="L122" s="35">
        <f t="shared" si="40"/>
        <v>0</v>
      </c>
      <c r="M122" s="96">
        <f t="shared" si="41"/>
        <v>0</v>
      </c>
      <c r="N122" s="35">
        <f t="shared" si="45"/>
        <v>0</v>
      </c>
      <c r="O122" s="46">
        <f t="shared" si="42"/>
        <v>0</v>
      </c>
      <c r="P122" s="51">
        <v>0</v>
      </c>
      <c r="Q122" s="44">
        <f t="shared" si="57"/>
        <v>0</v>
      </c>
      <c r="R122" s="35">
        <f t="shared" si="43"/>
        <v>0</v>
      </c>
      <c r="S122" s="35">
        <f t="shared" si="46"/>
        <v>0</v>
      </c>
      <c r="T122" s="42">
        <v>0</v>
      </c>
      <c r="U122" s="35">
        <f t="shared" si="44"/>
        <v>0</v>
      </c>
      <c r="W122" s="35">
        <f t="shared" si="61"/>
        <v>0</v>
      </c>
      <c r="X122" s="35">
        <f t="shared" si="61"/>
        <v>0</v>
      </c>
      <c r="Y122" s="35">
        <f t="shared" si="61"/>
        <v>0</v>
      </c>
      <c r="Z122" s="35">
        <f t="shared" si="61"/>
        <v>0</v>
      </c>
      <c r="AA122" s="35">
        <f t="shared" si="61"/>
        <v>0</v>
      </c>
      <c r="AB122" s="35">
        <f t="shared" si="61"/>
        <v>0</v>
      </c>
      <c r="AC122" s="35">
        <f t="shared" si="61"/>
        <v>0</v>
      </c>
      <c r="AD122" s="35">
        <f t="shared" si="61"/>
        <v>0</v>
      </c>
      <c r="AE122" s="35">
        <f t="shared" si="61"/>
        <v>0</v>
      </c>
      <c r="AG122" s="35">
        <f t="shared" si="62"/>
        <v>0</v>
      </c>
      <c r="AH122" s="35">
        <f t="shared" si="62"/>
        <v>0</v>
      </c>
      <c r="AI122" s="35">
        <f t="shared" si="62"/>
        <v>0</v>
      </c>
      <c r="AJ122" s="35">
        <f t="shared" si="62"/>
        <v>0</v>
      </c>
      <c r="AK122" s="35">
        <f t="shared" si="62"/>
        <v>0</v>
      </c>
      <c r="AL122" s="35">
        <f t="shared" si="62"/>
        <v>0</v>
      </c>
      <c r="AN122" s="47">
        <f t="shared" si="55"/>
        <v>0</v>
      </c>
      <c r="AO122" s="6"/>
    </row>
    <row r="123" ht="15" spans="1:41">
      <c r="A123" s="45" t="s">
        <v>10704</v>
      </c>
      <c r="B123" s="33">
        <f t="shared" si="36"/>
        <v>0</v>
      </c>
      <c r="C123" s="41" t="s">
        <v>10705</v>
      </c>
      <c r="D123" s="96">
        <f t="shared" si="37"/>
        <v>0</v>
      </c>
      <c r="E123" s="35">
        <f t="shared" si="38"/>
        <v>0</v>
      </c>
      <c r="F123" s="46">
        <f t="shared" si="39"/>
        <v>0</v>
      </c>
      <c r="G123" s="37">
        <f t="shared" si="56"/>
        <v>0</v>
      </c>
      <c r="H123" s="42">
        <v>0</v>
      </c>
      <c r="I123" s="35">
        <f t="shared" si="58"/>
        <v>0</v>
      </c>
      <c r="J123" s="35">
        <f t="shared" si="58"/>
        <v>0</v>
      </c>
      <c r="K123" s="97">
        <f t="shared" si="54"/>
        <v>0</v>
      </c>
      <c r="L123" s="35">
        <f t="shared" si="40"/>
        <v>0</v>
      </c>
      <c r="M123" s="96">
        <f t="shared" si="41"/>
        <v>0</v>
      </c>
      <c r="N123" s="35">
        <f t="shared" si="45"/>
        <v>0</v>
      </c>
      <c r="O123" s="46">
        <f t="shared" si="42"/>
        <v>0</v>
      </c>
      <c r="P123" s="51">
        <v>0</v>
      </c>
      <c r="Q123" s="44">
        <f t="shared" si="57"/>
        <v>0</v>
      </c>
      <c r="R123" s="35">
        <f t="shared" si="43"/>
        <v>0</v>
      </c>
      <c r="S123" s="35">
        <f t="shared" si="46"/>
        <v>0</v>
      </c>
      <c r="T123" s="42">
        <v>0</v>
      </c>
      <c r="U123" s="35">
        <f t="shared" si="44"/>
        <v>0</v>
      </c>
      <c r="W123" s="35">
        <f t="shared" si="61"/>
        <v>0</v>
      </c>
      <c r="X123" s="35">
        <f t="shared" si="61"/>
        <v>0</v>
      </c>
      <c r="Y123" s="35">
        <f t="shared" si="61"/>
        <v>0</v>
      </c>
      <c r="Z123" s="35">
        <f t="shared" si="61"/>
        <v>0</v>
      </c>
      <c r="AA123" s="35">
        <f t="shared" si="61"/>
        <v>0</v>
      </c>
      <c r="AB123" s="35">
        <f t="shared" si="61"/>
        <v>0</v>
      </c>
      <c r="AC123" s="35">
        <f t="shared" si="61"/>
        <v>0</v>
      </c>
      <c r="AD123" s="35">
        <f t="shared" si="61"/>
        <v>0</v>
      </c>
      <c r="AE123" s="35">
        <f t="shared" si="61"/>
        <v>0</v>
      </c>
      <c r="AG123" s="35">
        <f t="shared" si="62"/>
        <v>0</v>
      </c>
      <c r="AH123" s="35">
        <f t="shared" si="62"/>
        <v>0</v>
      </c>
      <c r="AI123" s="35">
        <f t="shared" si="62"/>
        <v>0</v>
      </c>
      <c r="AJ123" s="35">
        <f t="shared" si="62"/>
        <v>0</v>
      </c>
      <c r="AK123" s="35">
        <f t="shared" si="62"/>
        <v>0</v>
      </c>
      <c r="AL123" s="35">
        <f t="shared" si="62"/>
        <v>0</v>
      </c>
      <c r="AN123" s="47">
        <f t="shared" si="55"/>
        <v>0</v>
      </c>
      <c r="AO123" s="6"/>
    </row>
    <row r="124" ht="15" spans="1:41">
      <c r="A124" s="45" t="s">
        <v>10706</v>
      </c>
      <c r="B124" s="33">
        <f t="shared" si="36"/>
        <v>0</v>
      </c>
      <c r="C124" s="41" t="s">
        <v>10707</v>
      </c>
      <c r="D124" s="96">
        <f t="shared" si="37"/>
        <v>0</v>
      </c>
      <c r="E124" s="35">
        <f t="shared" si="38"/>
        <v>0</v>
      </c>
      <c r="F124" s="46">
        <f t="shared" si="39"/>
        <v>0</v>
      </c>
      <c r="G124" s="37">
        <f t="shared" si="56"/>
        <v>0</v>
      </c>
      <c r="H124" s="42">
        <v>0</v>
      </c>
      <c r="I124" s="35">
        <f t="shared" si="58"/>
        <v>0</v>
      </c>
      <c r="J124" s="35">
        <f t="shared" si="58"/>
        <v>0</v>
      </c>
      <c r="K124" s="97">
        <f t="shared" si="54"/>
        <v>0</v>
      </c>
      <c r="L124" s="35">
        <f t="shared" si="40"/>
        <v>0</v>
      </c>
      <c r="M124" s="96">
        <f t="shared" si="41"/>
        <v>0</v>
      </c>
      <c r="N124" s="35">
        <f t="shared" si="45"/>
        <v>0</v>
      </c>
      <c r="O124" s="46">
        <f t="shared" si="42"/>
        <v>0</v>
      </c>
      <c r="P124" s="51">
        <v>0</v>
      </c>
      <c r="Q124" s="44">
        <f t="shared" si="57"/>
        <v>0</v>
      </c>
      <c r="R124" s="35">
        <f t="shared" si="43"/>
        <v>0</v>
      </c>
      <c r="S124" s="35">
        <f t="shared" si="46"/>
        <v>0</v>
      </c>
      <c r="T124" s="42">
        <v>0</v>
      </c>
      <c r="U124" s="35">
        <f t="shared" si="44"/>
        <v>0</v>
      </c>
      <c r="W124" s="35">
        <f t="shared" si="61"/>
        <v>0</v>
      </c>
      <c r="X124" s="35">
        <f t="shared" si="61"/>
        <v>0</v>
      </c>
      <c r="Y124" s="35">
        <f t="shared" si="61"/>
        <v>0</v>
      </c>
      <c r="Z124" s="35">
        <f t="shared" si="61"/>
        <v>0</v>
      </c>
      <c r="AA124" s="35">
        <f t="shared" si="61"/>
        <v>0</v>
      </c>
      <c r="AB124" s="35">
        <f t="shared" si="61"/>
        <v>0</v>
      </c>
      <c r="AC124" s="35">
        <f t="shared" si="61"/>
        <v>0</v>
      </c>
      <c r="AD124" s="35">
        <f t="shared" si="61"/>
        <v>0</v>
      </c>
      <c r="AE124" s="35">
        <f t="shared" si="61"/>
        <v>0</v>
      </c>
      <c r="AG124" s="35">
        <f t="shared" si="62"/>
        <v>0</v>
      </c>
      <c r="AH124" s="35">
        <f t="shared" si="62"/>
        <v>0</v>
      </c>
      <c r="AI124" s="35">
        <f t="shared" si="62"/>
        <v>0</v>
      </c>
      <c r="AJ124" s="35">
        <f t="shared" si="62"/>
        <v>0</v>
      </c>
      <c r="AK124" s="35">
        <f t="shared" si="62"/>
        <v>0</v>
      </c>
      <c r="AL124" s="35">
        <f t="shared" si="62"/>
        <v>0</v>
      </c>
      <c r="AN124" s="47">
        <f t="shared" si="55"/>
        <v>0</v>
      </c>
      <c r="AO124" s="18"/>
    </row>
    <row r="125" ht="15" spans="1:41">
      <c r="A125" s="45" t="s">
        <v>10708</v>
      </c>
      <c r="B125" s="33">
        <f t="shared" si="36"/>
        <v>0</v>
      </c>
      <c r="C125" s="41" t="s">
        <v>10709</v>
      </c>
      <c r="D125" s="96">
        <f t="shared" si="37"/>
        <v>0</v>
      </c>
      <c r="E125" s="35">
        <f t="shared" si="38"/>
        <v>0</v>
      </c>
      <c r="F125" s="46">
        <f t="shared" si="39"/>
        <v>0</v>
      </c>
      <c r="G125" s="37">
        <f t="shared" si="56"/>
        <v>0</v>
      </c>
      <c r="H125" s="42">
        <v>0</v>
      </c>
      <c r="I125" s="35">
        <f t="shared" si="58"/>
        <v>0</v>
      </c>
      <c r="J125" s="35">
        <f t="shared" si="58"/>
        <v>0</v>
      </c>
      <c r="K125" s="97">
        <f t="shared" si="54"/>
        <v>0</v>
      </c>
      <c r="L125" s="35">
        <f t="shared" si="40"/>
        <v>0</v>
      </c>
      <c r="M125" s="96">
        <f t="shared" si="41"/>
        <v>0</v>
      </c>
      <c r="N125" s="35">
        <f t="shared" si="45"/>
        <v>0</v>
      </c>
      <c r="O125" s="46">
        <f t="shared" si="42"/>
        <v>0</v>
      </c>
      <c r="P125" s="51">
        <v>0</v>
      </c>
      <c r="Q125" s="44">
        <f t="shared" si="57"/>
        <v>0</v>
      </c>
      <c r="R125" s="35">
        <f t="shared" si="43"/>
        <v>0</v>
      </c>
      <c r="S125" s="35">
        <f t="shared" si="46"/>
        <v>0</v>
      </c>
      <c r="T125" s="42">
        <v>0</v>
      </c>
      <c r="U125" s="35">
        <f t="shared" si="44"/>
        <v>0</v>
      </c>
      <c r="W125" s="35">
        <f t="shared" si="61"/>
        <v>0</v>
      </c>
      <c r="X125" s="35">
        <f t="shared" si="61"/>
        <v>0</v>
      </c>
      <c r="Y125" s="35">
        <f t="shared" si="61"/>
        <v>0</v>
      </c>
      <c r="Z125" s="35">
        <f t="shared" si="61"/>
        <v>0</v>
      </c>
      <c r="AA125" s="35">
        <f t="shared" si="61"/>
        <v>0</v>
      </c>
      <c r="AB125" s="35">
        <f t="shared" si="61"/>
        <v>0</v>
      </c>
      <c r="AC125" s="35">
        <f t="shared" si="61"/>
        <v>0</v>
      </c>
      <c r="AD125" s="35">
        <f t="shared" si="61"/>
        <v>0</v>
      </c>
      <c r="AE125" s="35">
        <f t="shared" si="61"/>
        <v>0</v>
      </c>
      <c r="AG125" s="35">
        <f t="shared" si="62"/>
        <v>0</v>
      </c>
      <c r="AH125" s="35">
        <f t="shared" si="62"/>
        <v>0</v>
      </c>
      <c r="AI125" s="35">
        <f t="shared" si="62"/>
        <v>0</v>
      </c>
      <c r="AJ125" s="35">
        <f t="shared" si="62"/>
        <v>0</v>
      </c>
      <c r="AK125" s="35">
        <f t="shared" si="62"/>
        <v>0</v>
      </c>
      <c r="AL125" s="35">
        <f t="shared" si="62"/>
        <v>0</v>
      </c>
      <c r="AN125" s="47">
        <f t="shared" si="55"/>
        <v>0</v>
      </c>
      <c r="AO125" s="18"/>
    </row>
    <row r="126" ht="15" spans="1:41">
      <c r="A126" s="45" t="s">
        <v>10710</v>
      </c>
      <c r="B126" s="33">
        <f t="shared" si="36"/>
        <v>0</v>
      </c>
      <c r="C126" s="41" t="s">
        <v>10711</v>
      </c>
      <c r="D126" s="96">
        <f t="shared" si="37"/>
        <v>0</v>
      </c>
      <c r="E126" s="35">
        <f t="shared" si="38"/>
        <v>0</v>
      </c>
      <c r="F126" s="46">
        <f t="shared" si="39"/>
        <v>0</v>
      </c>
      <c r="G126" s="37">
        <f t="shared" si="56"/>
        <v>0</v>
      </c>
      <c r="H126" s="42">
        <v>0</v>
      </c>
      <c r="I126" s="35">
        <f t="shared" si="58"/>
        <v>0</v>
      </c>
      <c r="J126" s="35">
        <f t="shared" si="58"/>
        <v>0</v>
      </c>
      <c r="K126" s="97">
        <f t="shared" si="54"/>
        <v>0</v>
      </c>
      <c r="L126" s="35">
        <f t="shared" si="40"/>
        <v>0</v>
      </c>
      <c r="M126" s="96">
        <f t="shared" si="41"/>
        <v>0</v>
      </c>
      <c r="N126" s="35">
        <f t="shared" si="45"/>
        <v>0</v>
      </c>
      <c r="O126" s="46">
        <f t="shared" si="42"/>
        <v>0</v>
      </c>
      <c r="P126" s="51">
        <v>0</v>
      </c>
      <c r="Q126" s="44">
        <f t="shared" si="57"/>
        <v>0</v>
      </c>
      <c r="R126" s="35">
        <f t="shared" si="43"/>
        <v>0</v>
      </c>
      <c r="S126" s="35">
        <f t="shared" si="46"/>
        <v>0</v>
      </c>
      <c r="T126" s="42">
        <v>0</v>
      </c>
      <c r="U126" s="35">
        <f t="shared" si="44"/>
        <v>0</v>
      </c>
      <c r="W126" s="35">
        <f t="shared" si="61"/>
        <v>0</v>
      </c>
      <c r="X126" s="35">
        <f t="shared" si="61"/>
        <v>0</v>
      </c>
      <c r="Y126" s="35">
        <f t="shared" si="61"/>
        <v>0</v>
      </c>
      <c r="Z126" s="35">
        <f t="shared" si="61"/>
        <v>0</v>
      </c>
      <c r="AA126" s="35">
        <f t="shared" si="61"/>
        <v>0</v>
      </c>
      <c r="AB126" s="35">
        <f t="shared" si="61"/>
        <v>0</v>
      </c>
      <c r="AC126" s="35">
        <f t="shared" si="61"/>
        <v>0</v>
      </c>
      <c r="AD126" s="35">
        <f t="shared" si="61"/>
        <v>0</v>
      </c>
      <c r="AE126" s="35">
        <f t="shared" si="61"/>
        <v>0</v>
      </c>
      <c r="AG126" s="35">
        <f t="shared" si="62"/>
        <v>0</v>
      </c>
      <c r="AH126" s="35">
        <f t="shared" si="62"/>
        <v>0</v>
      </c>
      <c r="AI126" s="35">
        <f t="shared" si="62"/>
        <v>0</v>
      </c>
      <c r="AJ126" s="35">
        <f t="shared" si="62"/>
        <v>0</v>
      </c>
      <c r="AK126" s="35">
        <f t="shared" si="62"/>
        <v>0</v>
      </c>
      <c r="AL126" s="35">
        <f t="shared" si="62"/>
        <v>0</v>
      </c>
      <c r="AN126" s="47">
        <f t="shared" si="55"/>
        <v>0</v>
      </c>
      <c r="AO126" s="6"/>
    </row>
    <row r="127" ht="15" spans="1:41">
      <c r="A127" s="45" t="s">
        <v>10712</v>
      </c>
      <c r="B127" s="33">
        <f t="shared" si="36"/>
        <v>0</v>
      </c>
      <c r="C127" s="41" t="s">
        <v>10713</v>
      </c>
      <c r="D127" s="96">
        <f t="shared" si="37"/>
        <v>0</v>
      </c>
      <c r="E127" s="35">
        <f t="shared" si="38"/>
        <v>0</v>
      </c>
      <c r="F127" s="46">
        <f t="shared" si="39"/>
        <v>0</v>
      </c>
      <c r="G127" s="37">
        <f t="shared" si="56"/>
        <v>0</v>
      </c>
      <c r="H127" s="42">
        <v>0</v>
      </c>
      <c r="I127" s="35">
        <f t="shared" si="58"/>
        <v>0</v>
      </c>
      <c r="J127" s="35">
        <f t="shared" si="58"/>
        <v>0</v>
      </c>
      <c r="K127" s="97">
        <f t="shared" si="54"/>
        <v>0</v>
      </c>
      <c r="L127" s="35">
        <f t="shared" si="40"/>
        <v>0</v>
      </c>
      <c r="M127" s="96">
        <f t="shared" si="41"/>
        <v>0</v>
      </c>
      <c r="N127" s="35">
        <f t="shared" si="45"/>
        <v>0</v>
      </c>
      <c r="O127" s="46">
        <f t="shared" si="42"/>
        <v>0</v>
      </c>
      <c r="P127" s="51">
        <v>0</v>
      </c>
      <c r="Q127" s="44">
        <f t="shared" si="57"/>
        <v>0</v>
      </c>
      <c r="R127" s="35">
        <f t="shared" si="43"/>
        <v>0</v>
      </c>
      <c r="S127" s="35">
        <f t="shared" si="46"/>
        <v>0</v>
      </c>
      <c r="T127" s="42">
        <v>0</v>
      </c>
      <c r="U127" s="35">
        <f t="shared" si="44"/>
        <v>0</v>
      </c>
      <c r="W127" s="35">
        <f t="shared" si="61"/>
        <v>0</v>
      </c>
      <c r="X127" s="35">
        <f t="shared" si="61"/>
        <v>0</v>
      </c>
      <c r="Y127" s="35">
        <f t="shared" si="61"/>
        <v>0</v>
      </c>
      <c r="Z127" s="35">
        <f t="shared" si="61"/>
        <v>0</v>
      </c>
      <c r="AA127" s="35">
        <f t="shared" si="61"/>
        <v>0</v>
      </c>
      <c r="AB127" s="35">
        <f t="shared" si="61"/>
        <v>0</v>
      </c>
      <c r="AC127" s="35">
        <f t="shared" si="61"/>
        <v>0</v>
      </c>
      <c r="AD127" s="35">
        <f t="shared" si="61"/>
        <v>0</v>
      </c>
      <c r="AE127" s="35">
        <f t="shared" si="61"/>
        <v>0</v>
      </c>
      <c r="AG127" s="35">
        <f t="shared" si="62"/>
        <v>0</v>
      </c>
      <c r="AH127" s="35">
        <f t="shared" si="62"/>
        <v>0</v>
      </c>
      <c r="AI127" s="35">
        <f t="shared" si="62"/>
        <v>0</v>
      </c>
      <c r="AJ127" s="35">
        <f t="shared" si="62"/>
        <v>0</v>
      </c>
      <c r="AK127" s="35">
        <f t="shared" si="62"/>
        <v>0</v>
      </c>
      <c r="AL127" s="35">
        <f t="shared" si="62"/>
        <v>0</v>
      </c>
      <c r="AN127" s="47">
        <f t="shared" si="55"/>
        <v>0</v>
      </c>
      <c r="AO127" s="6"/>
    </row>
    <row r="128" ht="15" spans="1:41">
      <c r="A128" s="45" t="s">
        <v>10714</v>
      </c>
      <c r="B128" s="33">
        <f t="shared" si="36"/>
        <v>0</v>
      </c>
      <c r="C128" s="41" t="s">
        <v>10715</v>
      </c>
      <c r="D128" s="96">
        <f t="shared" si="37"/>
        <v>0</v>
      </c>
      <c r="E128" s="35">
        <f t="shared" si="38"/>
        <v>0</v>
      </c>
      <c r="F128" s="46">
        <f t="shared" si="39"/>
        <v>0</v>
      </c>
      <c r="G128" s="37">
        <f t="shared" si="56"/>
        <v>0</v>
      </c>
      <c r="H128" s="42">
        <v>0</v>
      </c>
      <c r="I128" s="35">
        <f t="shared" ref="I128:J147" si="63">SUMPRODUCT(I$374:I$599*(LEFT($A$374:$A$599,LEN($A128))=$A128))</f>
        <v>0</v>
      </c>
      <c r="J128" s="35">
        <f t="shared" si="63"/>
        <v>0</v>
      </c>
      <c r="K128" s="97">
        <f t="shared" si="54"/>
        <v>0</v>
      </c>
      <c r="L128" s="35">
        <f t="shared" si="40"/>
        <v>0</v>
      </c>
      <c r="M128" s="96">
        <f t="shared" si="41"/>
        <v>0</v>
      </c>
      <c r="N128" s="35">
        <f t="shared" si="45"/>
        <v>0</v>
      </c>
      <c r="O128" s="46">
        <f t="shared" si="42"/>
        <v>0</v>
      </c>
      <c r="P128" s="51">
        <v>0</v>
      </c>
      <c r="Q128" s="44">
        <f t="shared" si="57"/>
        <v>0</v>
      </c>
      <c r="R128" s="35">
        <f t="shared" si="43"/>
        <v>0</v>
      </c>
      <c r="S128" s="35">
        <f t="shared" si="46"/>
        <v>0</v>
      </c>
      <c r="T128" s="42">
        <v>0</v>
      </c>
      <c r="U128" s="35">
        <f t="shared" si="44"/>
        <v>0</v>
      </c>
      <c r="W128" s="35">
        <f t="shared" ref="W128:AE137" si="64">SUMPRODUCT(W$374:W$599*(LEFT($A$374:$A$599,LEN($A128))=$A128))</f>
        <v>0</v>
      </c>
      <c r="X128" s="35">
        <f t="shared" si="64"/>
        <v>0</v>
      </c>
      <c r="Y128" s="35">
        <f t="shared" si="64"/>
        <v>0</v>
      </c>
      <c r="Z128" s="35">
        <f t="shared" si="64"/>
        <v>0</v>
      </c>
      <c r="AA128" s="35">
        <f t="shared" si="64"/>
        <v>0</v>
      </c>
      <c r="AB128" s="35">
        <f t="shared" si="64"/>
        <v>0</v>
      </c>
      <c r="AC128" s="35">
        <f t="shared" si="64"/>
        <v>0</v>
      </c>
      <c r="AD128" s="35">
        <f t="shared" si="64"/>
        <v>0</v>
      </c>
      <c r="AE128" s="35">
        <f t="shared" si="64"/>
        <v>0</v>
      </c>
      <c r="AG128" s="35">
        <f t="shared" ref="AG128:AL137" si="65">SUMPRODUCT(AG$374:AG$599*(LEFT($A$374:$A$599,LEN($A128))=$A128))</f>
        <v>0</v>
      </c>
      <c r="AH128" s="35">
        <f t="shared" si="65"/>
        <v>0</v>
      </c>
      <c r="AI128" s="35">
        <f t="shared" si="65"/>
        <v>0</v>
      </c>
      <c r="AJ128" s="35">
        <f t="shared" si="65"/>
        <v>0</v>
      </c>
      <c r="AK128" s="35">
        <f t="shared" si="65"/>
        <v>0</v>
      </c>
      <c r="AL128" s="35">
        <f t="shared" si="65"/>
        <v>0</v>
      </c>
      <c r="AN128" s="47">
        <f t="shared" si="55"/>
        <v>0</v>
      </c>
      <c r="AO128" s="18"/>
    </row>
    <row r="129" ht="15" spans="1:41">
      <c r="A129" s="45" t="s">
        <v>10716</v>
      </c>
      <c r="B129" s="33">
        <f t="shared" si="36"/>
        <v>0</v>
      </c>
      <c r="C129" s="41" t="s">
        <v>10717</v>
      </c>
      <c r="D129" s="96">
        <f t="shared" si="37"/>
        <v>0</v>
      </c>
      <c r="E129" s="35">
        <f t="shared" si="38"/>
        <v>0</v>
      </c>
      <c r="F129" s="46">
        <f t="shared" si="39"/>
        <v>0</v>
      </c>
      <c r="G129" s="37">
        <f t="shared" si="56"/>
        <v>0</v>
      </c>
      <c r="H129" s="42">
        <v>0</v>
      </c>
      <c r="I129" s="35">
        <f t="shared" si="63"/>
        <v>0</v>
      </c>
      <c r="J129" s="35">
        <f t="shared" si="63"/>
        <v>0</v>
      </c>
      <c r="K129" s="97">
        <f t="shared" si="54"/>
        <v>0</v>
      </c>
      <c r="L129" s="35">
        <f t="shared" si="40"/>
        <v>0</v>
      </c>
      <c r="M129" s="96">
        <f t="shared" si="41"/>
        <v>0</v>
      </c>
      <c r="N129" s="35">
        <f t="shared" si="45"/>
        <v>0</v>
      </c>
      <c r="O129" s="46">
        <f t="shared" si="42"/>
        <v>0</v>
      </c>
      <c r="P129" s="51">
        <v>0</v>
      </c>
      <c r="Q129" s="44">
        <f t="shared" si="57"/>
        <v>0</v>
      </c>
      <c r="R129" s="35">
        <f t="shared" si="43"/>
        <v>0</v>
      </c>
      <c r="S129" s="35">
        <f t="shared" si="46"/>
        <v>0</v>
      </c>
      <c r="T129" s="42">
        <v>0</v>
      </c>
      <c r="U129" s="35">
        <f t="shared" si="44"/>
        <v>0</v>
      </c>
      <c r="W129" s="35">
        <f t="shared" si="64"/>
        <v>0</v>
      </c>
      <c r="X129" s="35">
        <f t="shared" si="64"/>
        <v>0</v>
      </c>
      <c r="Y129" s="35">
        <f t="shared" si="64"/>
        <v>0</v>
      </c>
      <c r="Z129" s="35">
        <f t="shared" si="64"/>
        <v>0</v>
      </c>
      <c r="AA129" s="35">
        <f t="shared" si="64"/>
        <v>0</v>
      </c>
      <c r="AB129" s="35">
        <f t="shared" si="64"/>
        <v>0</v>
      </c>
      <c r="AC129" s="35">
        <f t="shared" si="64"/>
        <v>0</v>
      </c>
      <c r="AD129" s="35">
        <f t="shared" si="64"/>
        <v>0</v>
      </c>
      <c r="AE129" s="35">
        <f t="shared" si="64"/>
        <v>0</v>
      </c>
      <c r="AG129" s="35">
        <f t="shared" si="65"/>
        <v>0</v>
      </c>
      <c r="AH129" s="35">
        <f t="shared" si="65"/>
        <v>0</v>
      </c>
      <c r="AI129" s="35">
        <f t="shared" si="65"/>
        <v>0</v>
      </c>
      <c r="AJ129" s="35">
        <f t="shared" si="65"/>
        <v>0</v>
      </c>
      <c r="AK129" s="35">
        <f t="shared" si="65"/>
        <v>0</v>
      </c>
      <c r="AL129" s="35">
        <f t="shared" si="65"/>
        <v>0</v>
      </c>
      <c r="AN129" s="47">
        <f t="shared" si="55"/>
        <v>0</v>
      </c>
      <c r="AO129" s="18"/>
    </row>
    <row r="130" ht="15" spans="1:41">
      <c r="A130" s="45" t="s">
        <v>10718</v>
      </c>
      <c r="B130" s="33">
        <f t="shared" si="36"/>
        <v>0</v>
      </c>
      <c r="C130" s="41" t="s">
        <v>10719</v>
      </c>
      <c r="D130" s="96">
        <f t="shared" si="37"/>
        <v>0</v>
      </c>
      <c r="E130" s="35">
        <f t="shared" si="38"/>
        <v>0</v>
      </c>
      <c r="F130" s="46">
        <f t="shared" si="39"/>
        <v>0</v>
      </c>
      <c r="G130" s="37">
        <f t="shared" si="56"/>
        <v>0</v>
      </c>
      <c r="H130" s="42">
        <v>0</v>
      </c>
      <c r="I130" s="35">
        <f t="shared" si="63"/>
        <v>0</v>
      </c>
      <c r="J130" s="35">
        <f t="shared" si="63"/>
        <v>0</v>
      </c>
      <c r="K130" s="97">
        <f t="shared" si="54"/>
        <v>0</v>
      </c>
      <c r="L130" s="35">
        <f t="shared" si="40"/>
        <v>0</v>
      </c>
      <c r="M130" s="96">
        <f t="shared" si="41"/>
        <v>0</v>
      </c>
      <c r="N130" s="35">
        <f t="shared" si="45"/>
        <v>0</v>
      </c>
      <c r="O130" s="46">
        <f t="shared" si="42"/>
        <v>0</v>
      </c>
      <c r="P130" s="51">
        <v>0</v>
      </c>
      <c r="Q130" s="44">
        <f t="shared" si="57"/>
        <v>0</v>
      </c>
      <c r="R130" s="35">
        <f t="shared" si="43"/>
        <v>0</v>
      </c>
      <c r="S130" s="35">
        <f t="shared" si="46"/>
        <v>0</v>
      </c>
      <c r="T130" s="42">
        <v>0</v>
      </c>
      <c r="U130" s="35">
        <f t="shared" si="44"/>
        <v>0</v>
      </c>
      <c r="W130" s="35">
        <f t="shared" si="64"/>
        <v>0</v>
      </c>
      <c r="X130" s="35">
        <f t="shared" si="64"/>
        <v>0</v>
      </c>
      <c r="Y130" s="35">
        <f t="shared" si="64"/>
        <v>0</v>
      </c>
      <c r="Z130" s="35">
        <f t="shared" si="64"/>
        <v>0</v>
      </c>
      <c r="AA130" s="35">
        <f t="shared" si="64"/>
        <v>0</v>
      </c>
      <c r="AB130" s="35">
        <f t="shared" si="64"/>
        <v>0</v>
      </c>
      <c r="AC130" s="35">
        <f t="shared" si="64"/>
        <v>0</v>
      </c>
      <c r="AD130" s="35">
        <f t="shared" si="64"/>
        <v>0</v>
      </c>
      <c r="AE130" s="35">
        <f t="shared" si="64"/>
        <v>0</v>
      </c>
      <c r="AG130" s="35">
        <f t="shared" si="65"/>
        <v>0</v>
      </c>
      <c r="AH130" s="35">
        <f t="shared" si="65"/>
        <v>0</v>
      </c>
      <c r="AI130" s="35">
        <f t="shared" si="65"/>
        <v>0</v>
      </c>
      <c r="AJ130" s="35">
        <f t="shared" si="65"/>
        <v>0</v>
      </c>
      <c r="AK130" s="35">
        <f t="shared" si="65"/>
        <v>0</v>
      </c>
      <c r="AL130" s="35">
        <f t="shared" si="65"/>
        <v>0</v>
      </c>
      <c r="AN130" s="47">
        <f t="shared" si="55"/>
        <v>0</v>
      </c>
      <c r="AO130" s="6"/>
    </row>
    <row r="131" ht="15" spans="1:41">
      <c r="A131" s="45" t="s">
        <v>10720</v>
      </c>
      <c r="B131" s="33">
        <f t="shared" si="36"/>
        <v>0</v>
      </c>
      <c r="C131" s="41" t="s">
        <v>10721</v>
      </c>
      <c r="D131" s="96">
        <f t="shared" si="37"/>
        <v>0</v>
      </c>
      <c r="E131" s="35">
        <f t="shared" si="38"/>
        <v>0</v>
      </c>
      <c r="F131" s="46">
        <f t="shared" si="39"/>
        <v>0</v>
      </c>
      <c r="G131" s="37">
        <f t="shared" si="56"/>
        <v>0</v>
      </c>
      <c r="H131" s="42">
        <v>0</v>
      </c>
      <c r="I131" s="35">
        <f t="shared" si="63"/>
        <v>0</v>
      </c>
      <c r="J131" s="35">
        <f t="shared" si="63"/>
        <v>0</v>
      </c>
      <c r="K131" s="97">
        <f t="shared" si="54"/>
        <v>0</v>
      </c>
      <c r="L131" s="35">
        <f t="shared" si="40"/>
        <v>0</v>
      </c>
      <c r="M131" s="96">
        <f t="shared" si="41"/>
        <v>0</v>
      </c>
      <c r="N131" s="35">
        <f t="shared" si="45"/>
        <v>0</v>
      </c>
      <c r="O131" s="46">
        <f t="shared" si="42"/>
        <v>0</v>
      </c>
      <c r="P131" s="51">
        <v>0</v>
      </c>
      <c r="Q131" s="44">
        <f t="shared" si="57"/>
        <v>0</v>
      </c>
      <c r="R131" s="35">
        <f t="shared" si="43"/>
        <v>0</v>
      </c>
      <c r="S131" s="35">
        <f t="shared" si="46"/>
        <v>0</v>
      </c>
      <c r="T131" s="42">
        <v>0</v>
      </c>
      <c r="U131" s="35">
        <f t="shared" si="44"/>
        <v>0</v>
      </c>
      <c r="W131" s="35">
        <f t="shared" si="64"/>
        <v>0</v>
      </c>
      <c r="X131" s="35">
        <f t="shared" si="64"/>
        <v>0</v>
      </c>
      <c r="Y131" s="35">
        <f t="shared" si="64"/>
        <v>0</v>
      </c>
      <c r="Z131" s="35">
        <f t="shared" si="64"/>
        <v>0</v>
      </c>
      <c r="AA131" s="35">
        <f t="shared" si="64"/>
        <v>0</v>
      </c>
      <c r="AB131" s="35">
        <f t="shared" si="64"/>
        <v>0</v>
      </c>
      <c r="AC131" s="35">
        <f t="shared" si="64"/>
        <v>0</v>
      </c>
      <c r="AD131" s="35">
        <f t="shared" si="64"/>
        <v>0</v>
      </c>
      <c r="AE131" s="35">
        <f t="shared" si="64"/>
        <v>0</v>
      </c>
      <c r="AG131" s="35">
        <f t="shared" si="65"/>
        <v>0</v>
      </c>
      <c r="AH131" s="35">
        <f t="shared" si="65"/>
        <v>0</v>
      </c>
      <c r="AI131" s="35">
        <f t="shared" si="65"/>
        <v>0</v>
      </c>
      <c r="AJ131" s="35">
        <f t="shared" si="65"/>
        <v>0</v>
      </c>
      <c r="AK131" s="35">
        <f t="shared" si="65"/>
        <v>0</v>
      </c>
      <c r="AL131" s="35">
        <f t="shared" si="65"/>
        <v>0</v>
      </c>
      <c r="AN131" s="47">
        <f t="shared" si="55"/>
        <v>0</v>
      </c>
      <c r="AO131" s="6"/>
    </row>
    <row r="132" ht="15" spans="1:41">
      <c r="A132" s="45" t="s">
        <v>10722</v>
      </c>
      <c r="B132" s="33">
        <f t="shared" si="36"/>
        <v>0</v>
      </c>
      <c r="C132" s="41" t="s">
        <v>10723</v>
      </c>
      <c r="D132" s="96">
        <f t="shared" si="37"/>
        <v>0</v>
      </c>
      <c r="E132" s="35">
        <f t="shared" si="38"/>
        <v>0</v>
      </c>
      <c r="F132" s="46">
        <f t="shared" si="39"/>
        <v>0</v>
      </c>
      <c r="G132" s="37">
        <f t="shared" si="56"/>
        <v>0</v>
      </c>
      <c r="H132" s="42">
        <v>0</v>
      </c>
      <c r="I132" s="35">
        <f t="shared" si="63"/>
        <v>0</v>
      </c>
      <c r="J132" s="35">
        <f t="shared" si="63"/>
        <v>0</v>
      </c>
      <c r="K132" s="97">
        <f t="shared" si="54"/>
        <v>0</v>
      </c>
      <c r="L132" s="35">
        <f t="shared" si="40"/>
        <v>0</v>
      </c>
      <c r="M132" s="96">
        <f t="shared" si="41"/>
        <v>0</v>
      </c>
      <c r="N132" s="35">
        <f t="shared" si="45"/>
        <v>0</v>
      </c>
      <c r="O132" s="46">
        <f t="shared" si="42"/>
        <v>0</v>
      </c>
      <c r="P132" s="51">
        <v>0</v>
      </c>
      <c r="Q132" s="44">
        <f t="shared" si="57"/>
        <v>0</v>
      </c>
      <c r="R132" s="35">
        <f t="shared" si="43"/>
        <v>0</v>
      </c>
      <c r="S132" s="35">
        <f t="shared" si="46"/>
        <v>0</v>
      </c>
      <c r="T132" s="42">
        <v>0</v>
      </c>
      <c r="U132" s="35">
        <f t="shared" si="44"/>
        <v>0</v>
      </c>
      <c r="W132" s="35">
        <f t="shared" si="64"/>
        <v>0</v>
      </c>
      <c r="X132" s="35">
        <f t="shared" si="64"/>
        <v>0</v>
      </c>
      <c r="Y132" s="35">
        <f t="shared" si="64"/>
        <v>0</v>
      </c>
      <c r="Z132" s="35">
        <f t="shared" si="64"/>
        <v>0</v>
      </c>
      <c r="AA132" s="35">
        <f t="shared" si="64"/>
        <v>0</v>
      </c>
      <c r="AB132" s="35">
        <f t="shared" si="64"/>
        <v>0</v>
      </c>
      <c r="AC132" s="35">
        <f t="shared" si="64"/>
        <v>0</v>
      </c>
      <c r="AD132" s="35">
        <f t="shared" si="64"/>
        <v>0</v>
      </c>
      <c r="AE132" s="35">
        <f t="shared" si="64"/>
        <v>0</v>
      </c>
      <c r="AG132" s="35">
        <f t="shared" si="65"/>
        <v>0</v>
      </c>
      <c r="AH132" s="35">
        <f t="shared" si="65"/>
        <v>0</v>
      </c>
      <c r="AI132" s="35">
        <f t="shared" si="65"/>
        <v>0</v>
      </c>
      <c r="AJ132" s="35">
        <f t="shared" si="65"/>
        <v>0</v>
      </c>
      <c r="AK132" s="35">
        <f t="shared" si="65"/>
        <v>0</v>
      </c>
      <c r="AL132" s="35">
        <f t="shared" si="65"/>
        <v>0</v>
      </c>
      <c r="AN132" s="47">
        <f t="shared" si="55"/>
        <v>0</v>
      </c>
      <c r="AO132" s="18"/>
    </row>
    <row r="133" ht="15" spans="1:41">
      <c r="A133" s="45" t="s">
        <v>10724</v>
      </c>
      <c r="B133" s="33">
        <f t="shared" si="36"/>
        <v>0</v>
      </c>
      <c r="C133" s="41" t="s">
        <v>10725</v>
      </c>
      <c r="D133" s="96">
        <f t="shared" si="37"/>
        <v>0</v>
      </c>
      <c r="E133" s="35">
        <f t="shared" si="38"/>
        <v>0</v>
      </c>
      <c r="F133" s="46">
        <f t="shared" si="39"/>
        <v>0</v>
      </c>
      <c r="G133" s="37">
        <f t="shared" si="56"/>
        <v>0</v>
      </c>
      <c r="H133" s="42">
        <v>0</v>
      </c>
      <c r="I133" s="35">
        <f t="shared" si="63"/>
        <v>0</v>
      </c>
      <c r="J133" s="35">
        <f t="shared" si="63"/>
        <v>0</v>
      </c>
      <c r="K133" s="97">
        <f t="shared" si="54"/>
        <v>0</v>
      </c>
      <c r="L133" s="35">
        <f t="shared" si="40"/>
        <v>0</v>
      </c>
      <c r="M133" s="96">
        <f t="shared" si="41"/>
        <v>0</v>
      </c>
      <c r="N133" s="35">
        <f t="shared" si="45"/>
        <v>0</v>
      </c>
      <c r="O133" s="46">
        <f t="shared" si="42"/>
        <v>0</v>
      </c>
      <c r="P133" s="51">
        <v>0</v>
      </c>
      <c r="Q133" s="44">
        <f t="shared" si="57"/>
        <v>0</v>
      </c>
      <c r="R133" s="35">
        <f t="shared" si="43"/>
        <v>0</v>
      </c>
      <c r="S133" s="35">
        <f t="shared" si="46"/>
        <v>0</v>
      </c>
      <c r="T133" s="42">
        <v>0</v>
      </c>
      <c r="U133" s="35">
        <f t="shared" si="44"/>
        <v>0</v>
      </c>
      <c r="W133" s="35">
        <f t="shared" si="64"/>
        <v>0</v>
      </c>
      <c r="X133" s="35">
        <f t="shared" si="64"/>
        <v>0</v>
      </c>
      <c r="Y133" s="35">
        <f t="shared" si="64"/>
        <v>0</v>
      </c>
      <c r="Z133" s="35">
        <f t="shared" si="64"/>
        <v>0</v>
      </c>
      <c r="AA133" s="35">
        <f t="shared" si="64"/>
        <v>0</v>
      </c>
      <c r="AB133" s="35">
        <f t="shared" si="64"/>
        <v>0</v>
      </c>
      <c r="AC133" s="35">
        <f t="shared" si="64"/>
        <v>0</v>
      </c>
      <c r="AD133" s="35">
        <f t="shared" si="64"/>
        <v>0</v>
      </c>
      <c r="AE133" s="35">
        <f t="shared" si="64"/>
        <v>0</v>
      </c>
      <c r="AG133" s="35">
        <f t="shared" si="65"/>
        <v>0</v>
      </c>
      <c r="AH133" s="35">
        <f t="shared" si="65"/>
        <v>0</v>
      </c>
      <c r="AI133" s="35">
        <f t="shared" si="65"/>
        <v>0</v>
      </c>
      <c r="AJ133" s="35">
        <f t="shared" si="65"/>
        <v>0</v>
      </c>
      <c r="AK133" s="35">
        <f t="shared" si="65"/>
        <v>0</v>
      </c>
      <c r="AL133" s="35">
        <f t="shared" si="65"/>
        <v>0</v>
      </c>
      <c r="AN133" s="47">
        <f t="shared" si="55"/>
        <v>0</v>
      </c>
      <c r="AO133" s="18"/>
    </row>
    <row r="134" ht="15" spans="1:41">
      <c r="A134" s="45" t="s">
        <v>10726</v>
      </c>
      <c r="B134" s="33">
        <f t="shared" si="36"/>
        <v>0</v>
      </c>
      <c r="C134" s="41" t="s">
        <v>10727</v>
      </c>
      <c r="D134" s="96">
        <f t="shared" si="37"/>
        <v>0</v>
      </c>
      <c r="E134" s="35">
        <f t="shared" si="38"/>
        <v>0</v>
      </c>
      <c r="F134" s="46">
        <f t="shared" si="39"/>
        <v>0</v>
      </c>
      <c r="G134" s="37">
        <f t="shared" si="56"/>
        <v>0</v>
      </c>
      <c r="H134" s="42">
        <v>0</v>
      </c>
      <c r="I134" s="35">
        <f t="shared" si="63"/>
        <v>0</v>
      </c>
      <c r="J134" s="35">
        <f t="shared" si="63"/>
        <v>0</v>
      </c>
      <c r="K134" s="97">
        <f t="shared" si="54"/>
        <v>0</v>
      </c>
      <c r="L134" s="35">
        <f t="shared" si="40"/>
        <v>0</v>
      </c>
      <c r="M134" s="96">
        <f t="shared" si="41"/>
        <v>0</v>
      </c>
      <c r="N134" s="35">
        <f t="shared" si="45"/>
        <v>0</v>
      </c>
      <c r="O134" s="46">
        <f t="shared" si="42"/>
        <v>0</v>
      </c>
      <c r="P134" s="51">
        <v>0</v>
      </c>
      <c r="Q134" s="44">
        <f t="shared" si="57"/>
        <v>0</v>
      </c>
      <c r="R134" s="35">
        <f t="shared" si="43"/>
        <v>0</v>
      </c>
      <c r="S134" s="35">
        <f t="shared" si="46"/>
        <v>0</v>
      </c>
      <c r="T134" s="42">
        <v>0</v>
      </c>
      <c r="U134" s="35">
        <f t="shared" si="44"/>
        <v>0</v>
      </c>
      <c r="W134" s="35">
        <f t="shared" si="64"/>
        <v>0</v>
      </c>
      <c r="X134" s="35">
        <f t="shared" si="64"/>
        <v>0</v>
      </c>
      <c r="Y134" s="35">
        <f t="shared" si="64"/>
        <v>0</v>
      </c>
      <c r="Z134" s="35">
        <f t="shared" si="64"/>
        <v>0</v>
      </c>
      <c r="AA134" s="35">
        <f t="shared" si="64"/>
        <v>0</v>
      </c>
      <c r="AB134" s="35">
        <f t="shared" si="64"/>
        <v>0</v>
      </c>
      <c r="AC134" s="35">
        <f t="shared" si="64"/>
        <v>0</v>
      </c>
      <c r="AD134" s="35">
        <f t="shared" si="64"/>
        <v>0</v>
      </c>
      <c r="AE134" s="35">
        <f t="shared" si="64"/>
        <v>0</v>
      </c>
      <c r="AG134" s="35">
        <f t="shared" si="65"/>
        <v>0</v>
      </c>
      <c r="AH134" s="35">
        <f t="shared" si="65"/>
        <v>0</v>
      </c>
      <c r="AI134" s="35">
        <f t="shared" si="65"/>
        <v>0</v>
      </c>
      <c r="AJ134" s="35">
        <f t="shared" si="65"/>
        <v>0</v>
      </c>
      <c r="AK134" s="35">
        <f t="shared" si="65"/>
        <v>0</v>
      </c>
      <c r="AL134" s="35">
        <f t="shared" si="65"/>
        <v>0</v>
      </c>
      <c r="AN134" s="47">
        <f t="shared" si="55"/>
        <v>0</v>
      </c>
      <c r="AO134" s="6"/>
    </row>
    <row r="135" ht="15" spans="1:41">
      <c r="A135" s="45" t="s">
        <v>10728</v>
      </c>
      <c r="B135" s="33">
        <f t="shared" si="36"/>
        <v>0</v>
      </c>
      <c r="C135" s="41" t="s">
        <v>10729</v>
      </c>
      <c r="D135" s="96">
        <f t="shared" si="37"/>
        <v>0</v>
      </c>
      <c r="E135" s="35">
        <f t="shared" si="38"/>
        <v>0</v>
      </c>
      <c r="F135" s="46">
        <f t="shared" si="39"/>
        <v>0</v>
      </c>
      <c r="G135" s="37">
        <f t="shared" si="56"/>
        <v>0</v>
      </c>
      <c r="H135" s="38">
        <v>0</v>
      </c>
      <c r="I135" s="35">
        <f t="shared" si="63"/>
        <v>0</v>
      </c>
      <c r="J135" s="35">
        <f t="shared" si="63"/>
        <v>0</v>
      </c>
      <c r="K135" s="97">
        <f t="shared" si="54"/>
        <v>0</v>
      </c>
      <c r="L135" s="35">
        <f t="shared" si="40"/>
        <v>0</v>
      </c>
      <c r="M135" s="96">
        <f t="shared" si="41"/>
        <v>0</v>
      </c>
      <c r="N135" s="35">
        <f t="shared" si="45"/>
        <v>0</v>
      </c>
      <c r="O135" s="46">
        <f t="shared" si="42"/>
        <v>0</v>
      </c>
      <c r="P135" s="51">
        <v>0</v>
      </c>
      <c r="Q135" s="44">
        <f t="shared" si="57"/>
        <v>0</v>
      </c>
      <c r="R135" s="35">
        <f t="shared" si="43"/>
        <v>0</v>
      </c>
      <c r="S135" s="35">
        <f t="shared" si="46"/>
        <v>0</v>
      </c>
      <c r="T135" s="42">
        <v>0</v>
      </c>
      <c r="U135" s="35">
        <f t="shared" si="44"/>
        <v>0</v>
      </c>
      <c r="W135" s="35">
        <f t="shared" si="64"/>
        <v>0</v>
      </c>
      <c r="X135" s="35">
        <f t="shared" si="64"/>
        <v>0</v>
      </c>
      <c r="Y135" s="35">
        <f t="shared" si="64"/>
        <v>0</v>
      </c>
      <c r="Z135" s="35">
        <f t="shared" si="64"/>
        <v>0</v>
      </c>
      <c r="AA135" s="35">
        <f t="shared" si="64"/>
        <v>0</v>
      </c>
      <c r="AB135" s="35">
        <f t="shared" si="64"/>
        <v>0</v>
      </c>
      <c r="AC135" s="35">
        <f t="shared" si="64"/>
        <v>0</v>
      </c>
      <c r="AD135" s="35">
        <f t="shared" si="64"/>
        <v>0</v>
      </c>
      <c r="AE135" s="35">
        <f t="shared" si="64"/>
        <v>0</v>
      </c>
      <c r="AG135" s="35">
        <f t="shared" si="65"/>
        <v>0</v>
      </c>
      <c r="AH135" s="35">
        <f t="shared" si="65"/>
        <v>0</v>
      </c>
      <c r="AI135" s="35">
        <f t="shared" si="65"/>
        <v>0</v>
      </c>
      <c r="AJ135" s="35">
        <f t="shared" si="65"/>
        <v>0</v>
      </c>
      <c r="AK135" s="35">
        <f t="shared" si="65"/>
        <v>0</v>
      </c>
      <c r="AL135" s="35">
        <f t="shared" si="65"/>
        <v>0</v>
      </c>
      <c r="AN135" s="47">
        <f t="shared" si="55"/>
        <v>0</v>
      </c>
      <c r="AO135" s="6"/>
    </row>
    <row r="136" ht="15" spans="1:41">
      <c r="A136" s="45" t="s">
        <v>10730</v>
      </c>
      <c r="B136" s="33">
        <f t="shared" ref="B136:B199" si="66">D136-M136</f>
        <v>0</v>
      </c>
      <c r="C136" s="41" t="s">
        <v>10731</v>
      </c>
      <c r="D136" s="96">
        <f t="shared" ref="D136:D199" si="67">SUM(E136:F136,L136)</f>
        <v>0</v>
      </c>
      <c r="E136" s="35">
        <f t="shared" ref="E136:E199" si="68">SUMPRODUCT(E$374:E$599*(LEFT($A$374:$A$599,LEN($A136))=$A136))</f>
        <v>0</v>
      </c>
      <c r="F136" s="46">
        <f t="shared" ref="F136:F199" si="69">SUM(G136,H136:K136)</f>
        <v>0</v>
      </c>
      <c r="G136" s="37">
        <f t="shared" si="56"/>
        <v>0</v>
      </c>
      <c r="H136" s="42">
        <v>0</v>
      </c>
      <c r="I136" s="35">
        <f t="shared" si="63"/>
        <v>0</v>
      </c>
      <c r="J136" s="35">
        <f t="shared" si="63"/>
        <v>0</v>
      </c>
      <c r="K136" s="97">
        <f t="shared" si="54"/>
        <v>0</v>
      </c>
      <c r="L136" s="35">
        <f t="shared" ref="L136:L199" si="70">SUMPRODUCT(L$374:L$599*(LEFT($A$374:$A$599,LEN($A136))=$A136))</f>
        <v>0</v>
      </c>
      <c r="M136" s="96">
        <f t="shared" ref="M136:M199" si="71">SUM(N136:O136,U136)</f>
        <v>0</v>
      </c>
      <c r="N136" s="35">
        <f t="shared" si="45"/>
        <v>0</v>
      </c>
      <c r="O136" s="46">
        <f t="shared" ref="O136:O199" si="72">SUM(P136:T136)</f>
        <v>0</v>
      </c>
      <c r="P136" s="51">
        <v>0</v>
      </c>
      <c r="Q136" s="44">
        <f t="shared" si="57"/>
        <v>0</v>
      </c>
      <c r="R136" s="35">
        <f t="shared" ref="R136:R199" si="73">SUMPRODUCT(R$374:R$599*(LEFT($A$374:$A$599,LEN($A136))=$A136))</f>
        <v>0</v>
      </c>
      <c r="S136" s="35">
        <f t="shared" si="46"/>
        <v>0</v>
      </c>
      <c r="T136" s="42">
        <v>0</v>
      </c>
      <c r="U136" s="35">
        <f t="shared" ref="U136:U199" si="74">SUMPRODUCT(U$374:U$599*(LEFT($A$374:$A$599,LEN($A136))=$A136))</f>
        <v>0</v>
      </c>
      <c r="W136" s="35">
        <f t="shared" si="64"/>
        <v>0</v>
      </c>
      <c r="X136" s="35">
        <f t="shared" si="64"/>
        <v>0</v>
      </c>
      <c r="Y136" s="35">
        <f t="shared" si="64"/>
        <v>0</v>
      </c>
      <c r="Z136" s="35">
        <f t="shared" si="64"/>
        <v>0</v>
      </c>
      <c r="AA136" s="35">
        <f t="shared" si="64"/>
        <v>0</v>
      </c>
      <c r="AB136" s="35">
        <f t="shared" si="64"/>
        <v>0</v>
      </c>
      <c r="AC136" s="35">
        <f t="shared" si="64"/>
        <v>0</v>
      </c>
      <c r="AD136" s="35">
        <f t="shared" si="64"/>
        <v>0</v>
      </c>
      <c r="AE136" s="35">
        <f t="shared" si="64"/>
        <v>0</v>
      </c>
      <c r="AG136" s="35">
        <f t="shared" si="65"/>
        <v>0</v>
      </c>
      <c r="AH136" s="35">
        <f t="shared" si="65"/>
        <v>0</v>
      </c>
      <c r="AI136" s="35">
        <f t="shared" si="65"/>
        <v>0</v>
      </c>
      <c r="AJ136" s="35">
        <f t="shared" si="65"/>
        <v>0</v>
      </c>
      <c r="AK136" s="35">
        <f t="shared" si="65"/>
        <v>0</v>
      </c>
      <c r="AL136" s="35">
        <f t="shared" si="65"/>
        <v>0</v>
      </c>
      <c r="AN136" s="47">
        <f t="shared" si="55"/>
        <v>0</v>
      </c>
      <c r="AO136" s="18"/>
    </row>
    <row r="137" ht="15" spans="1:41">
      <c r="A137" s="45" t="s">
        <v>10732</v>
      </c>
      <c r="B137" s="33">
        <f t="shared" si="66"/>
        <v>0</v>
      </c>
      <c r="C137" s="41" t="s">
        <v>10733</v>
      </c>
      <c r="D137" s="96">
        <f t="shared" si="67"/>
        <v>0</v>
      </c>
      <c r="E137" s="35">
        <f t="shared" si="68"/>
        <v>0</v>
      </c>
      <c r="F137" s="46">
        <f t="shared" si="69"/>
        <v>0</v>
      </c>
      <c r="G137" s="37">
        <f t="shared" si="56"/>
        <v>0</v>
      </c>
      <c r="H137" s="42">
        <v>0</v>
      </c>
      <c r="I137" s="35">
        <f t="shared" si="63"/>
        <v>0</v>
      </c>
      <c r="J137" s="35">
        <f t="shared" si="63"/>
        <v>0</v>
      </c>
      <c r="K137" s="97">
        <f t="shared" si="54"/>
        <v>0</v>
      </c>
      <c r="L137" s="35">
        <f t="shared" si="70"/>
        <v>0</v>
      </c>
      <c r="M137" s="96">
        <f t="shared" si="71"/>
        <v>0</v>
      </c>
      <c r="N137" s="35">
        <f t="shared" ref="N137:N200" si="75">SUMPRODUCT(N$374:N$599*(LEFT($A$374:$A$599,LEN($A137))=$A137))+MIN(SUMPRODUCT(S$374:S$599*(LEFT($A$374:$A$599,LEN($A137))=$A137))+AN137,0)</f>
        <v>0</v>
      </c>
      <c r="O137" s="46">
        <f t="shared" si="72"/>
        <v>0</v>
      </c>
      <c r="P137" s="51">
        <v>0</v>
      </c>
      <c r="Q137" s="44">
        <f t="shared" si="57"/>
        <v>0</v>
      </c>
      <c r="R137" s="35">
        <f t="shared" si="73"/>
        <v>0</v>
      </c>
      <c r="S137" s="35">
        <f t="shared" ref="S137:S200" si="76">MAX(SUMPRODUCT(S$374:S$599*(LEFT($A$374:$A$599,LEN($A137))=$A137))+AN137,0)</f>
        <v>0</v>
      </c>
      <c r="T137" s="42">
        <v>0</v>
      </c>
      <c r="U137" s="35">
        <f t="shared" si="74"/>
        <v>0</v>
      </c>
      <c r="W137" s="35">
        <f t="shared" si="64"/>
        <v>0</v>
      </c>
      <c r="X137" s="35">
        <f t="shared" si="64"/>
        <v>0</v>
      </c>
      <c r="Y137" s="35">
        <f t="shared" si="64"/>
        <v>0</v>
      </c>
      <c r="Z137" s="35">
        <f t="shared" si="64"/>
        <v>0</v>
      </c>
      <c r="AA137" s="35">
        <f t="shared" si="64"/>
        <v>0</v>
      </c>
      <c r="AB137" s="35">
        <f t="shared" si="64"/>
        <v>0</v>
      </c>
      <c r="AC137" s="35">
        <f t="shared" si="64"/>
        <v>0</v>
      </c>
      <c r="AD137" s="35">
        <f t="shared" si="64"/>
        <v>0</v>
      </c>
      <c r="AE137" s="35">
        <f t="shared" si="64"/>
        <v>0</v>
      </c>
      <c r="AG137" s="35">
        <f t="shared" si="65"/>
        <v>0</v>
      </c>
      <c r="AH137" s="35">
        <f t="shared" si="65"/>
        <v>0</v>
      </c>
      <c r="AI137" s="35">
        <f t="shared" si="65"/>
        <v>0</v>
      </c>
      <c r="AJ137" s="35">
        <f t="shared" si="65"/>
        <v>0</v>
      </c>
      <c r="AK137" s="35">
        <f t="shared" si="65"/>
        <v>0</v>
      </c>
      <c r="AL137" s="35">
        <f t="shared" si="65"/>
        <v>0</v>
      </c>
      <c r="AN137" s="47">
        <f t="shared" si="55"/>
        <v>0</v>
      </c>
      <c r="AO137" s="18"/>
    </row>
    <row r="138" ht="15" spans="1:41">
      <c r="A138" s="45" t="s">
        <v>10734</v>
      </c>
      <c r="B138" s="33">
        <f t="shared" si="66"/>
        <v>0</v>
      </c>
      <c r="C138" s="41" t="s">
        <v>10735</v>
      </c>
      <c r="D138" s="96">
        <f t="shared" si="67"/>
        <v>0</v>
      </c>
      <c r="E138" s="35">
        <f t="shared" si="68"/>
        <v>0</v>
      </c>
      <c r="F138" s="46">
        <f t="shared" si="69"/>
        <v>0</v>
      </c>
      <c r="G138" s="37">
        <f t="shared" si="56"/>
        <v>0</v>
      </c>
      <c r="H138" s="42">
        <v>0</v>
      </c>
      <c r="I138" s="35">
        <f t="shared" si="63"/>
        <v>0</v>
      </c>
      <c r="J138" s="35">
        <f t="shared" si="63"/>
        <v>0</v>
      </c>
      <c r="K138" s="97">
        <f t="shared" si="54"/>
        <v>0</v>
      </c>
      <c r="L138" s="35">
        <f t="shared" si="70"/>
        <v>0</v>
      </c>
      <c r="M138" s="96">
        <f t="shared" si="71"/>
        <v>0</v>
      </c>
      <c r="N138" s="35">
        <f t="shared" si="75"/>
        <v>0</v>
      </c>
      <c r="O138" s="46">
        <f t="shared" si="72"/>
        <v>0</v>
      </c>
      <c r="P138" s="51">
        <v>0</v>
      </c>
      <c r="Q138" s="44">
        <f t="shared" si="57"/>
        <v>0</v>
      </c>
      <c r="R138" s="35">
        <f t="shared" si="73"/>
        <v>0</v>
      </c>
      <c r="S138" s="35">
        <f t="shared" si="76"/>
        <v>0</v>
      </c>
      <c r="T138" s="42">
        <v>0</v>
      </c>
      <c r="U138" s="35">
        <f t="shared" si="74"/>
        <v>0</v>
      </c>
      <c r="W138" s="35">
        <f t="shared" ref="W138:AE147" si="77">SUMPRODUCT(W$374:W$599*(LEFT($A$374:$A$599,LEN($A138))=$A138))</f>
        <v>0</v>
      </c>
      <c r="X138" s="35">
        <f t="shared" si="77"/>
        <v>0</v>
      </c>
      <c r="Y138" s="35">
        <f t="shared" si="77"/>
        <v>0</v>
      </c>
      <c r="Z138" s="35">
        <f t="shared" si="77"/>
        <v>0</v>
      </c>
      <c r="AA138" s="35">
        <f t="shared" si="77"/>
        <v>0</v>
      </c>
      <c r="AB138" s="35">
        <f t="shared" si="77"/>
        <v>0</v>
      </c>
      <c r="AC138" s="35">
        <f t="shared" si="77"/>
        <v>0</v>
      </c>
      <c r="AD138" s="35">
        <f t="shared" si="77"/>
        <v>0</v>
      </c>
      <c r="AE138" s="35">
        <f t="shared" si="77"/>
        <v>0</v>
      </c>
      <c r="AG138" s="35">
        <f t="shared" ref="AG138:AL147" si="78">SUMPRODUCT(AG$374:AG$599*(LEFT($A$374:$A$599,LEN($A138))=$A138))</f>
        <v>0</v>
      </c>
      <c r="AH138" s="35">
        <f t="shared" si="78"/>
        <v>0</v>
      </c>
      <c r="AI138" s="35">
        <f t="shared" si="78"/>
        <v>0</v>
      </c>
      <c r="AJ138" s="35">
        <f t="shared" si="78"/>
        <v>0</v>
      </c>
      <c r="AK138" s="35">
        <f t="shared" si="78"/>
        <v>0</v>
      </c>
      <c r="AL138" s="35">
        <f t="shared" si="78"/>
        <v>0</v>
      </c>
      <c r="AN138" s="47">
        <f t="shared" si="55"/>
        <v>0</v>
      </c>
      <c r="AO138" s="6"/>
    </row>
    <row r="139" ht="15" spans="1:41">
      <c r="A139" s="45" t="s">
        <v>10736</v>
      </c>
      <c r="B139" s="33">
        <f t="shared" si="66"/>
        <v>0</v>
      </c>
      <c r="C139" s="41" t="s">
        <v>10737</v>
      </c>
      <c r="D139" s="96">
        <f t="shared" si="67"/>
        <v>0</v>
      </c>
      <c r="E139" s="35">
        <f t="shared" si="68"/>
        <v>0</v>
      </c>
      <c r="F139" s="46">
        <f t="shared" si="69"/>
        <v>0</v>
      </c>
      <c r="G139" s="37">
        <f t="shared" si="56"/>
        <v>0</v>
      </c>
      <c r="H139" s="42">
        <v>0</v>
      </c>
      <c r="I139" s="35">
        <f t="shared" si="63"/>
        <v>0</v>
      </c>
      <c r="J139" s="35">
        <f t="shared" si="63"/>
        <v>0</v>
      </c>
      <c r="K139" s="97">
        <f t="shared" si="54"/>
        <v>0</v>
      </c>
      <c r="L139" s="35">
        <f t="shared" si="70"/>
        <v>0</v>
      </c>
      <c r="M139" s="96">
        <f t="shared" si="71"/>
        <v>0</v>
      </c>
      <c r="N139" s="35">
        <f t="shared" si="75"/>
        <v>0</v>
      </c>
      <c r="O139" s="46">
        <f t="shared" si="72"/>
        <v>0</v>
      </c>
      <c r="P139" s="51">
        <v>0</v>
      </c>
      <c r="Q139" s="44">
        <f t="shared" si="57"/>
        <v>0</v>
      </c>
      <c r="R139" s="35">
        <f t="shared" si="73"/>
        <v>0</v>
      </c>
      <c r="S139" s="35">
        <f t="shared" si="76"/>
        <v>0</v>
      </c>
      <c r="T139" s="42">
        <v>0</v>
      </c>
      <c r="U139" s="35">
        <f t="shared" si="74"/>
        <v>0</v>
      </c>
      <c r="W139" s="35">
        <f t="shared" si="77"/>
        <v>0</v>
      </c>
      <c r="X139" s="35">
        <f t="shared" si="77"/>
        <v>0</v>
      </c>
      <c r="Y139" s="35">
        <f t="shared" si="77"/>
        <v>0</v>
      </c>
      <c r="Z139" s="35">
        <f t="shared" si="77"/>
        <v>0</v>
      </c>
      <c r="AA139" s="35">
        <f t="shared" si="77"/>
        <v>0</v>
      </c>
      <c r="AB139" s="35">
        <f t="shared" si="77"/>
        <v>0</v>
      </c>
      <c r="AC139" s="35">
        <f t="shared" si="77"/>
        <v>0</v>
      </c>
      <c r="AD139" s="35">
        <f t="shared" si="77"/>
        <v>0</v>
      </c>
      <c r="AE139" s="35">
        <f t="shared" si="77"/>
        <v>0</v>
      </c>
      <c r="AG139" s="35">
        <f t="shared" si="78"/>
        <v>0</v>
      </c>
      <c r="AH139" s="35">
        <f t="shared" si="78"/>
        <v>0</v>
      </c>
      <c r="AI139" s="35">
        <f t="shared" si="78"/>
        <v>0</v>
      </c>
      <c r="AJ139" s="35">
        <f t="shared" si="78"/>
        <v>0</v>
      </c>
      <c r="AK139" s="35">
        <f t="shared" si="78"/>
        <v>0</v>
      </c>
      <c r="AL139" s="35">
        <f t="shared" si="78"/>
        <v>0</v>
      </c>
      <c r="AN139" s="47">
        <f t="shared" si="55"/>
        <v>0</v>
      </c>
      <c r="AO139" s="6"/>
    </row>
    <row r="140" ht="15" spans="1:41">
      <c r="A140" s="45" t="s">
        <v>10738</v>
      </c>
      <c r="B140" s="33">
        <f t="shared" si="66"/>
        <v>0</v>
      </c>
      <c r="C140" s="41" t="s">
        <v>10739</v>
      </c>
      <c r="D140" s="96">
        <f t="shared" si="67"/>
        <v>0</v>
      </c>
      <c r="E140" s="35">
        <f t="shared" si="68"/>
        <v>0</v>
      </c>
      <c r="F140" s="46">
        <f t="shared" si="69"/>
        <v>0</v>
      </c>
      <c r="G140" s="37">
        <f t="shared" si="56"/>
        <v>0</v>
      </c>
      <c r="H140" s="42">
        <v>0</v>
      </c>
      <c r="I140" s="35">
        <f t="shared" si="63"/>
        <v>0</v>
      </c>
      <c r="J140" s="35">
        <f t="shared" si="63"/>
        <v>0</v>
      </c>
      <c r="K140" s="97">
        <f t="shared" si="54"/>
        <v>0</v>
      </c>
      <c r="L140" s="35">
        <f t="shared" si="70"/>
        <v>0</v>
      </c>
      <c r="M140" s="96">
        <f t="shared" si="71"/>
        <v>0</v>
      </c>
      <c r="N140" s="35">
        <f t="shared" si="75"/>
        <v>0</v>
      </c>
      <c r="O140" s="46">
        <f t="shared" si="72"/>
        <v>0</v>
      </c>
      <c r="P140" s="51">
        <v>0</v>
      </c>
      <c r="Q140" s="44">
        <f t="shared" si="57"/>
        <v>0</v>
      </c>
      <c r="R140" s="35">
        <f t="shared" si="73"/>
        <v>0</v>
      </c>
      <c r="S140" s="35">
        <f t="shared" si="76"/>
        <v>0</v>
      </c>
      <c r="T140" s="42">
        <v>0</v>
      </c>
      <c r="U140" s="35">
        <f t="shared" si="74"/>
        <v>0</v>
      </c>
      <c r="W140" s="35">
        <f t="shared" si="77"/>
        <v>0</v>
      </c>
      <c r="X140" s="35">
        <f t="shared" si="77"/>
        <v>0</v>
      </c>
      <c r="Y140" s="35">
        <f t="shared" si="77"/>
        <v>0</v>
      </c>
      <c r="Z140" s="35">
        <f t="shared" si="77"/>
        <v>0</v>
      </c>
      <c r="AA140" s="35">
        <f t="shared" si="77"/>
        <v>0</v>
      </c>
      <c r="AB140" s="35">
        <f t="shared" si="77"/>
        <v>0</v>
      </c>
      <c r="AC140" s="35">
        <f t="shared" si="77"/>
        <v>0</v>
      </c>
      <c r="AD140" s="35">
        <f t="shared" si="77"/>
        <v>0</v>
      </c>
      <c r="AE140" s="35">
        <f t="shared" si="77"/>
        <v>0</v>
      </c>
      <c r="AG140" s="35">
        <f t="shared" si="78"/>
        <v>0</v>
      </c>
      <c r="AH140" s="35">
        <f t="shared" si="78"/>
        <v>0</v>
      </c>
      <c r="AI140" s="35">
        <f t="shared" si="78"/>
        <v>0</v>
      </c>
      <c r="AJ140" s="35">
        <f t="shared" si="78"/>
        <v>0</v>
      </c>
      <c r="AK140" s="35">
        <f t="shared" si="78"/>
        <v>0</v>
      </c>
      <c r="AL140" s="35">
        <f t="shared" si="78"/>
        <v>0</v>
      </c>
      <c r="AN140" s="47">
        <f t="shared" si="55"/>
        <v>0</v>
      </c>
      <c r="AO140" s="18"/>
    </row>
    <row r="141" ht="15" spans="1:41">
      <c r="A141" s="45" t="s">
        <v>10740</v>
      </c>
      <c r="B141" s="33">
        <f t="shared" si="66"/>
        <v>0</v>
      </c>
      <c r="C141" s="41" t="s">
        <v>10741</v>
      </c>
      <c r="D141" s="96">
        <f t="shared" si="67"/>
        <v>0</v>
      </c>
      <c r="E141" s="35">
        <f t="shared" si="68"/>
        <v>0</v>
      </c>
      <c r="F141" s="46">
        <f t="shared" si="69"/>
        <v>0</v>
      </c>
      <c r="G141" s="37">
        <f t="shared" si="56"/>
        <v>0</v>
      </c>
      <c r="H141" s="42">
        <v>0</v>
      </c>
      <c r="I141" s="35">
        <f t="shared" si="63"/>
        <v>0</v>
      </c>
      <c r="J141" s="35">
        <f t="shared" si="63"/>
        <v>0</v>
      </c>
      <c r="K141" s="97">
        <f t="shared" si="54"/>
        <v>0</v>
      </c>
      <c r="L141" s="35">
        <f t="shared" si="70"/>
        <v>0</v>
      </c>
      <c r="M141" s="96">
        <f t="shared" si="71"/>
        <v>0</v>
      </c>
      <c r="N141" s="35">
        <f t="shared" si="75"/>
        <v>0</v>
      </c>
      <c r="O141" s="46">
        <f t="shared" si="72"/>
        <v>0</v>
      </c>
      <c r="P141" s="51">
        <v>0</v>
      </c>
      <c r="Q141" s="44">
        <f t="shared" si="57"/>
        <v>0</v>
      </c>
      <c r="R141" s="35">
        <f t="shared" si="73"/>
        <v>0</v>
      </c>
      <c r="S141" s="35">
        <f t="shared" si="76"/>
        <v>0</v>
      </c>
      <c r="T141" s="42">
        <v>0</v>
      </c>
      <c r="U141" s="35">
        <f t="shared" si="74"/>
        <v>0</v>
      </c>
      <c r="W141" s="35">
        <f t="shared" si="77"/>
        <v>0</v>
      </c>
      <c r="X141" s="35">
        <f t="shared" si="77"/>
        <v>0</v>
      </c>
      <c r="Y141" s="35">
        <f t="shared" si="77"/>
        <v>0</v>
      </c>
      <c r="Z141" s="35">
        <f t="shared" si="77"/>
        <v>0</v>
      </c>
      <c r="AA141" s="35">
        <f t="shared" si="77"/>
        <v>0</v>
      </c>
      <c r="AB141" s="35">
        <f t="shared" si="77"/>
        <v>0</v>
      </c>
      <c r="AC141" s="35">
        <f t="shared" si="77"/>
        <v>0</v>
      </c>
      <c r="AD141" s="35">
        <f t="shared" si="77"/>
        <v>0</v>
      </c>
      <c r="AE141" s="35">
        <f t="shared" si="77"/>
        <v>0</v>
      </c>
      <c r="AG141" s="35">
        <f t="shared" si="78"/>
        <v>0</v>
      </c>
      <c r="AH141" s="35">
        <f t="shared" si="78"/>
        <v>0</v>
      </c>
      <c r="AI141" s="35">
        <f t="shared" si="78"/>
        <v>0</v>
      </c>
      <c r="AJ141" s="35">
        <f t="shared" si="78"/>
        <v>0</v>
      </c>
      <c r="AK141" s="35">
        <f t="shared" si="78"/>
        <v>0</v>
      </c>
      <c r="AL141" s="35">
        <f t="shared" si="78"/>
        <v>0</v>
      </c>
      <c r="AN141" s="47">
        <f t="shared" si="55"/>
        <v>0</v>
      </c>
      <c r="AO141" s="18"/>
    </row>
    <row r="142" ht="15" spans="1:41">
      <c r="A142" s="45" t="s">
        <v>10742</v>
      </c>
      <c r="B142" s="33">
        <f t="shared" si="66"/>
        <v>0</v>
      </c>
      <c r="C142" s="41" t="s">
        <v>10743</v>
      </c>
      <c r="D142" s="96">
        <f t="shared" si="67"/>
        <v>0</v>
      </c>
      <c r="E142" s="35">
        <f t="shared" si="68"/>
        <v>0</v>
      </c>
      <c r="F142" s="46">
        <f t="shared" si="69"/>
        <v>0</v>
      </c>
      <c r="G142" s="37">
        <f t="shared" si="56"/>
        <v>0</v>
      </c>
      <c r="H142" s="42">
        <v>0</v>
      </c>
      <c r="I142" s="35">
        <f t="shared" si="63"/>
        <v>0</v>
      </c>
      <c r="J142" s="35">
        <f t="shared" si="63"/>
        <v>0</v>
      </c>
      <c r="K142" s="97">
        <f t="shared" si="54"/>
        <v>0</v>
      </c>
      <c r="L142" s="35">
        <f t="shared" si="70"/>
        <v>0</v>
      </c>
      <c r="M142" s="96">
        <f t="shared" si="71"/>
        <v>0</v>
      </c>
      <c r="N142" s="35">
        <f t="shared" si="75"/>
        <v>0</v>
      </c>
      <c r="O142" s="46">
        <f t="shared" si="72"/>
        <v>0</v>
      </c>
      <c r="P142" s="51">
        <v>0</v>
      </c>
      <c r="Q142" s="44">
        <f t="shared" si="57"/>
        <v>0</v>
      </c>
      <c r="R142" s="35">
        <f t="shared" si="73"/>
        <v>0</v>
      </c>
      <c r="S142" s="35">
        <f t="shared" si="76"/>
        <v>0</v>
      </c>
      <c r="T142" s="42">
        <v>0</v>
      </c>
      <c r="U142" s="35">
        <f t="shared" si="74"/>
        <v>0</v>
      </c>
      <c r="W142" s="35">
        <f t="shared" si="77"/>
        <v>0</v>
      </c>
      <c r="X142" s="35">
        <f t="shared" si="77"/>
        <v>0</v>
      </c>
      <c r="Y142" s="35">
        <f t="shared" si="77"/>
        <v>0</v>
      </c>
      <c r="Z142" s="35">
        <f t="shared" si="77"/>
        <v>0</v>
      </c>
      <c r="AA142" s="35">
        <f t="shared" si="77"/>
        <v>0</v>
      </c>
      <c r="AB142" s="35">
        <f t="shared" si="77"/>
        <v>0</v>
      </c>
      <c r="AC142" s="35">
        <f t="shared" si="77"/>
        <v>0</v>
      </c>
      <c r="AD142" s="35">
        <f t="shared" si="77"/>
        <v>0</v>
      </c>
      <c r="AE142" s="35">
        <f t="shared" si="77"/>
        <v>0</v>
      </c>
      <c r="AG142" s="35">
        <f t="shared" si="78"/>
        <v>0</v>
      </c>
      <c r="AH142" s="35">
        <f t="shared" si="78"/>
        <v>0</v>
      </c>
      <c r="AI142" s="35">
        <f t="shared" si="78"/>
        <v>0</v>
      </c>
      <c r="AJ142" s="35">
        <f t="shared" si="78"/>
        <v>0</v>
      </c>
      <c r="AK142" s="35">
        <f t="shared" si="78"/>
        <v>0</v>
      </c>
      <c r="AL142" s="35">
        <f t="shared" si="78"/>
        <v>0</v>
      </c>
      <c r="AN142" s="47">
        <f t="shared" si="55"/>
        <v>0</v>
      </c>
      <c r="AO142" s="6"/>
    </row>
    <row r="143" ht="15" spans="1:41">
      <c r="A143" s="45" t="s">
        <v>10744</v>
      </c>
      <c r="B143" s="33">
        <f t="shared" si="66"/>
        <v>0</v>
      </c>
      <c r="C143" s="41" t="s">
        <v>10745</v>
      </c>
      <c r="D143" s="96">
        <f t="shared" si="67"/>
        <v>0</v>
      </c>
      <c r="E143" s="35">
        <f t="shared" si="68"/>
        <v>0</v>
      </c>
      <c r="F143" s="46">
        <f t="shared" si="69"/>
        <v>0</v>
      </c>
      <c r="G143" s="37">
        <f t="shared" si="56"/>
        <v>0</v>
      </c>
      <c r="H143" s="42">
        <v>0</v>
      </c>
      <c r="I143" s="35">
        <f t="shared" si="63"/>
        <v>0</v>
      </c>
      <c r="J143" s="35">
        <f t="shared" si="63"/>
        <v>0</v>
      </c>
      <c r="K143" s="97">
        <f t="shared" si="54"/>
        <v>0</v>
      </c>
      <c r="L143" s="35">
        <f t="shared" si="70"/>
        <v>0</v>
      </c>
      <c r="M143" s="96">
        <f t="shared" si="71"/>
        <v>0</v>
      </c>
      <c r="N143" s="35">
        <f t="shared" si="75"/>
        <v>0</v>
      </c>
      <c r="O143" s="46">
        <f t="shared" si="72"/>
        <v>0</v>
      </c>
      <c r="P143" s="51">
        <v>0</v>
      </c>
      <c r="Q143" s="44">
        <f t="shared" si="57"/>
        <v>0</v>
      </c>
      <c r="R143" s="35">
        <f t="shared" si="73"/>
        <v>0</v>
      </c>
      <c r="S143" s="35">
        <f t="shared" si="76"/>
        <v>0</v>
      </c>
      <c r="T143" s="42">
        <v>0</v>
      </c>
      <c r="U143" s="35">
        <f t="shared" si="74"/>
        <v>0</v>
      </c>
      <c r="W143" s="35">
        <f t="shared" si="77"/>
        <v>0</v>
      </c>
      <c r="X143" s="35">
        <f t="shared" si="77"/>
        <v>0</v>
      </c>
      <c r="Y143" s="35">
        <f t="shared" si="77"/>
        <v>0</v>
      </c>
      <c r="Z143" s="35">
        <f t="shared" si="77"/>
        <v>0</v>
      </c>
      <c r="AA143" s="35">
        <f t="shared" si="77"/>
        <v>0</v>
      </c>
      <c r="AB143" s="35">
        <f t="shared" si="77"/>
        <v>0</v>
      </c>
      <c r="AC143" s="35">
        <f t="shared" si="77"/>
        <v>0</v>
      </c>
      <c r="AD143" s="35">
        <f t="shared" si="77"/>
        <v>0</v>
      </c>
      <c r="AE143" s="35">
        <f t="shared" si="77"/>
        <v>0</v>
      </c>
      <c r="AG143" s="35">
        <f t="shared" si="78"/>
        <v>0</v>
      </c>
      <c r="AH143" s="35">
        <f t="shared" si="78"/>
        <v>0</v>
      </c>
      <c r="AI143" s="35">
        <f t="shared" si="78"/>
        <v>0</v>
      </c>
      <c r="AJ143" s="35">
        <f t="shared" si="78"/>
        <v>0</v>
      </c>
      <c r="AK143" s="35">
        <f t="shared" si="78"/>
        <v>0</v>
      </c>
      <c r="AL143" s="35">
        <f t="shared" si="78"/>
        <v>0</v>
      </c>
      <c r="AN143" s="47">
        <f t="shared" si="55"/>
        <v>0</v>
      </c>
      <c r="AO143" s="6"/>
    </row>
    <row r="144" ht="15" spans="1:41">
      <c r="A144" s="45" t="s">
        <v>10746</v>
      </c>
      <c r="B144" s="33">
        <f t="shared" si="66"/>
        <v>0</v>
      </c>
      <c r="C144" s="41" t="s">
        <v>10747</v>
      </c>
      <c r="D144" s="96">
        <f t="shared" si="67"/>
        <v>0</v>
      </c>
      <c r="E144" s="35">
        <f t="shared" si="68"/>
        <v>0</v>
      </c>
      <c r="F144" s="46">
        <f t="shared" si="69"/>
        <v>0</v>
      </c>
      <c r="G144" s="37">
        <f t="shared" si="56"/>
        <v>0</v>
      </c>
      <c r="H144" s="42">
        <v>0</v>
      </c>
      <c r="I144" s="35">
        <f t="shared" si="63"/>
        <v>0</v>
      </c>
      <c r="J144" s="35">
        <f t="shared" si="63"/>
        <v>0</v>
      </c>
      <c r="K144" s="97">
        <f t="shared" si="54"/>
        <v>0</v>
      </c>
      <c r="L144" s="35">
        <f t="shared" si="70"/>
        <v>0</v>
      </c>
      <c r="M144" s="96">
        <f t="shared" si="71"/>
        <v>0</v>
      </c>
      <c r="N144" s="35">
        <f t="shared" si="75"/>
        <v>0</v>
      </c>
      <c r="O144" s="46">
        <f t="shared" si="72"/>
        <v>0</v>
      </c>
      <c r="P144" s="51">
        <v>0</v>
      </c>
      <c r="Q144" s="44">
        <f t="shared" si="57"/>
        <v>0</v>
      </c>
      <c r="R144" s="35">
        <f t="shared" si="73"/>
        <v>0</v>
      </c>
      <c r="S144" s="35">
        <f t="shared" si="76"/>
        <v>0</v>
      </c>
      <c r="T144" s="42">
        <v>0</v>
      </c>
      <c r="U144" s="35">
        <f t="shared" si="74"/>
        <v>0</v>
      </c>
      <c r="W144" s="35">
        <f t="shared" si="77"/>
        <v>0</v>
      </c>
      <c r="X144" s="35">
        <f t="shared" si="77"/>
        <v>0</v>
      </c>
      <c r="Y144" s="35">
        <f t="shared" si="77"/>
        <v>0</v>
      </c>
      <c r="Z144" s="35">
        <f t="shared" si="77"/>
        <v>0</v>
      </c>
      <c r="AA144" s="35">
        <f t="shared" si="77"/>
        <v>0</v>
      </c>
      <c r="AB144" s="35">
        <f t="shared" si="77"/>
        <v>0</v>
      </c>
      <c r="AC144" s="35">
        <f t="shared" si="77"/>
        <v>0</v>
      </c>
      <c r="AD144" s="35">
        <f t="shared" si="77"/>
        <v>0</v>
      </c>
      <c r="AE144" s="35">
        <f t="shared" si="77"/>
        <v>0</v>
      </c>
      <c r="AG144" s="35">
        <f t="shared" si="78"/>
        <v>0</v>
      </c>
      <c r="AH144" s="35">
        <f t="shared" si="78"/>
        <v>0</v>
      </c>
      <c r="AI144" s="35">
        <f t="shared" si="78"/>
        <v>0</v>
      </c>
      <c r="AJ144" s="35">
        <f t="shared" si="78"/>
        <v>0</v>
      </c>
      <c r="AK144" s="35">
        <f t="shared" si="78"/>
        <v>0</v>
      </c>
      <c r="AL144" s="35">
        <f t="shared" si="78"/>
        <v>0</v>
      </c>
      <c r="AN144" s="47">
        <f t="shared" si="55"/>
        <v>0</v>
      </c>
      <c r="AO144" s="18"/>
    </row>
    <row r="145" ht="15" spans="1:41">
      <c r="A145" s="45" t="s">
        <v>10748</v>
      </c>
      <c r="B145" s="33">
        <f t="shared" si="66"/>
        <v>0</v>
      </c>
      <c r="C145" s="41" t="s">
        <v>10749</v>
      </c>
      <c r="D145" s="96">
        <f t="shared" si="67"/>
        <v>0</v>
      </c>
      <c r="E145" s="35">
        <f t="shared" si="68"/>
        <v>0</v>
      </c>
      <c r="F145" s="46">
        <f t="shared" si="69"/>
        <v>0</v>
      </c>
      <c r="G145" s="37">
        <f t="shared" si="56"/>
        <v>0</v>
      </c>
      <c r="H145" s="42">
        <v>0</v>
      </c>
      <c r="I145" s="35">
        <f t="shared" si="63"/>
        <v>0</v>
      </c>
      <c r="J145" s="35">
        <f t="shared" si="63"/>
        <v>0</v>
      </c>
      <c r="K145" s="97">
        <f t="shared" si="54"/>
        <v>0</v>
      </c>
      <c r="L145" s="35">
        <f t="shared" si="70"/>
        <v>0</v>
      </c>
      <c r="M145" s="96">
        <f t="shared" si="71"/>
        <v>0</v>
      </c>
      <c r="N145" s="35">
        <f t="shared" si="75"/>
        <v>0</v>
      </c>
      <c r="O145" s="46">
        <f t="shared" si="72"/>
        <v>0</v>
      </c>
      <c r="P145" s="51">
        <v>0</v>
      </c>
      <c r="Q145" s="44">
        <f t="shared" si="57"/>
        <v>0</v>
      </c>
      <c r="R145" s="35">
        <f t="shared" si="73"/>
        <v>0</v>
      </c>
      <c r="S145" s="35">
        <f t="shared" si="76"/>
        <v>0</v>
      </c>
      <c r="T145" s="42">
        <v>0</v>
      </c>
      <c r="U145" s="35">
        <f t="shared" si="74"/>
        <v>0</v>
      </c>
      <c r="W145" s="35">
        <f t="shared" si="77"/>
        <v>0</v>
      </c>
      <c r="X145" s="35">
        <f t="shared" si="77"/>
        <v>0</v>
      </c>
      <c r="Y145" s="35">
        <f t="shared" si="77"/>
        <v>0</v>
      </c>
      <c r="Z145" s="35">
        <f t="shared" si="77"/>
        <v>0</v>
      </c>
      <c r="AA145" s="35">
        <f t="shared" si="77"/>
        <v>0</v>
      </c>
      <c r="AB145" s="35">
        <f t="shared" si="77"/>
        <v>0</v>
      </c>
      <c r="AC145" s="35">
        <f t="shared" si="77"/>
        <v>0</v>
      </c>
      <c r="AD145" s="35">
        <f t="shared" si="77"/>
        <v>0</v>
      </c>
      <c r="AE145" s="35">
        <f t="shared" si="77"/>
        <v>0</v>
      </c>
      <c r="AG145" s="35">
        <f t="shared" si="78"/>
        <v>0</v>
      </c>
      <c r="AH145" s="35">
        <f t="shared" si="78"/>
        <v>0</v>
      </c>
      <c r="AI145" s="35">
        <f t="shared" si="78"/>
        <v>0</v>
      </c>
      <c r="AJ145" s="35">
        <f t="shared" si="78"/>
        <v>0</v>
      </c>
      <c r="AK145" s="35">
        <f t="shared" si="78"/>
        <v>0</v>
      </c>
      <c r="AL145" s="35">
        <f t="shared" si="78"/>
        <v>0</v>
      </c>
      <c r="AN145" s="47">
        <f t="shared" si="55"/>
        <v>0</v>
      </c>
      <c r="AO145" s="18"/>
    </row>
    <row r="146" ht="15" spans="1:41">
      <c r="A146" s="45" t="s">
        <v>10750</v>
      </c>
      <c r="B146" s="33">
        <f t="shared" si="66"/>
        <v>0</v>
      </c>
      <c r="C146" s="41" t="s">
        <v>10751</v>
      </c>
      <c r="D146" s="96">
        <f t="shared" si="67"/>
        <v>0</v>
      </c>
      <c r="E146" s="35">
        <f t="shared" si="68"/>
        <v>0</v>
      </c>
      <c r="F146" s="46">
        <f t="shared" si="69"/>
        <v>0</v>
      </c>
      <c r="G146" s="37">
        <f t="shared" si="56"/>
        <v>0</v>
      </c>
      <c r="H146" s="42">
        <v>0</v>
      </c>
      <c r="I146" s="35">
        <f t="shared" si="63"/>
        <v>0</v>
      </c>
      <c r="J146" s="35">
        <f t="shared" si="63"/>
        <v>0</v>
      </c>
      <c r="K146" s="97">
        <f t="shared" si="54"/>
        <v>0</v>
      </c>
      <c r="L146" s="35">
        <f t="shared" si="70"/>
        <v>0</v>
      </c>
      <c r="M146" s="96">
        <f t="shared" si="71"/>
        <v>0</v>
      </c>
      <c r="N146" s="35">
        <f t="shared" si="75"/>
        <v>0</v>
      </c>
      <c r="O146" s="46">
        <f t="shared" si="72"/>
        <v>0</v>
      </c>
      <c r="P146" s="51">
        <v>0</v>
      </c>
      <c r="Q146" s="44">
        <f t="shared" si="57"/>
        <v>0</v>
      </c>
      <c r="R146" s="35">
        <f t="shared" si="73"/>
        <v>0</v>
      </c>
      <c r="S146" s="35">
        <f t="shared" si="76"/>
        <v>0</v>
      </c>
      <c r="T146" s="42">
        <v>0</v>
      </c>
      <c r="U146" s="35">
        <f t="shared" si="74"/>
        <v>0</v>
      </c>
      <c r="W146" s="35">
        <f t="shared" si="77"/>
        <v>0</v>
      </c>
      <c r="X146" s="35">
        <f t="shared" si="77"/>
        <v>0</v>
      </c>
      <c r="Y146" s="35">
        <f t="shared" si="77"/>
        <v>0</v>
      </c>
      <c r="Z146" s="35">
        <f t="shared" si="77"/>
        <v>0</v>
      </c>
      <c r="AA146" s="35">
        <f t="shared" si="77"/>
        <v>0</v>
      </c>
      <c r="AB146" s="35">
        <f t="shared" si="77"/>
        <v>0</v>
      </c>
      <c r="AC146" s="35">
        <f t="shared" si="77"/>
        <v>0</v>
      </c>
      <c r="AD146" s="35">
        <f t="shared" si="77"/>
        <v>0</v>
      </c>
      <c r="AE146" s="35">
        <f t="shared" si="77"/>
        <v>0</v>
      </c>
      <c r="AG146" s="35">
        <f t="shared" si="78"/>
        <v>0</v>
      </c>
      <c r="AH146" s="35">
        <f t="shared" si="78"/>
        <v>0</v>
      </c>
      <c r="AI146" s="35">
        <f t="shared" si="78"/>
        <v>0</v>
      </c>
      <c r="AJ146" s="35">
        <f t="shared" si="78"/>
        <v>0</v>
      </c>
      <c r="AK146" s="35">
        <f t="shared" si="78"/>
        <v>0</v>
      </c>
      <c r="AL146" s="35">
        <f t="shared" si="78"/>
        <v>0</v>
      </c>
      <c r="AN146" s="47">
        <f t="shared" si="55"/>
        <v>0</v>
      </c>
      <c r="AO146" s="6"/>
    </row>
    <row r="147" ht="15" spans="1:41">
      <c r="A147" s="45" t="s">
        <v>10752</v>
      </c>
      <c r="B147" s="33">
        <f t="shared" si="66"/>
        <v>0</v>
      </c>
      <c r="C147" s="41" t="s">
        <v>10753</v>
      </c>
      <c r="D147" s="96">
        <f t="shared" si="67"/>
        <v>0</v>
      </c>
      <c r="E147" s="35">
        <f t="shared" si="68"/>
        <v>0</v>
      </c>
      <c r="F147" s="46">
        <f t="shared" si="69"/>
        <v>0</v>
      </c>
      <c r="G147" s="37">
        <f t="shared" si="56"/>
        <v>0</v>
      </c>
      <c r="H147" s="42">
        <v>0</v>
      </c>
      <c r="I147" s="35">
        <f t="shared" si="63"/>
        <v>0</v>
      </c>
      <c r="J147" s="35">
        <f t="shared" si="63"/>
        <v>0</v>
      </c>
      <c r="K147" s="97">
        <f t="shared" si="54"/>
        <v>0</v>
      </c>
      <c r="L147" s="35">
        <f t="shared" si="70"/>
        <v>0</v>
      </c>
      <c r="M147" s="96">
        <f t="shared" si="71"/>
        <v>0</v>
      </c>
      <c r="N147" s="35">
        <f t="shared" si="75"/>
        <v>0</v>
      </c>
      <c r="O147" s="46">
        <f t="shared" si="72"/>
        <v>0</v>
      </c>
      <c r="P147" s="51">
        <v>0</v>
      </c>
      <c r="Q147" s="44">
        <f t="shared" si="57"/>
        <v>0</v>
      </c>
      <c r="R147" s="35">
        <f t="shared" si="73"/>
        <v>0</v>
      </c>
      <c r="S147" s="35">
        <f t="shared" si="76"/>
        <v>0</v>
      </c>
      <c r="T147" s="42">
        <v>0</v>
      </c>
      <c r="U147" s="35">
        <f t="shared" si="74"/>
        <v>0</v>
      </c>
      <c r="W147" s="35">
        <f t="shared" si="77"/>
        <v>0</v>
      </c>
      <c r="X147" s="35">
        <f t="shared" si="77"/>
        <v>0</v>
      </c>
      <c r="Y147" s="35">
        <f t="shared" si="77"/>
        <v>0</v>
      </c>
      <c r="Z147" s="35">
        <f t="shared" si="77"/>
        <v>0</v>
      </c>
      <c r="AA147" s="35">
        <f t="shared" si="77"/>
        <v>0</v>
      </c>
      <c r="AB147" s="35">
        <f t="shared" si="77"/>
        <v>0</v>
      </c>
      <c r="AC147" s="35">
        <f t="shared" si="77"/>
        <v>0</v>
      </c>
      <c r="AD147" s="35">
        <f t="shared" si="77"/>
        <v>0</v>
      </c>
      <c r="AE147" s="35">
        <f t="shared" si="77"/>
        <v>0</v>
      </c>
      <c r="AG147" s="35">
        <f t="shared" si="78"/>
        <v>0</v>
      </c>
      <c r="AH147" s="35">
        <f t="shared" si="78"/>
        <v>0</v>
      </c>
      <c r="AI147" s="35">
        <f t="shared" si="78"/>
        <v>0</v>
      </c>
      <c r="AJ147" s="35">
        <f t="shared" si="78"/>
        <v>0</v>
      </c>
      <c r="AK147" s="35">
        <f t="shared" si="78"/>
        <v>0</v>
      </c>
      <c r="AL147" s="35">
        <f t="shared" si="78"/>
        <v>0</v>
      </c>
      <c r="AN147" s="47">
        <f t="shared" si="55"/>
        <v>0</v>
      </c>
      <c r="AO147" s="6"/>
    </row>
    <row r="148" ht="15" spans="1:41">
      <c r="A148" s="45" t="s">
        <v>10754</v>
      </c>
      <c r="B148" s="33">
        <f t="shared" si="66"/>
        <v>0</v>
      </c>
      <c r="C148" s="41" t="s">
        <v>10755</v>
      </c>
      <c r="D148" s="96">
        <f t="shared" si="67"/>
        <v>0</v>
      </c>
      <c r="E148" s="35">
        <f t="shared" si="68"/>
        <v>0</v>
      </c>
      <c r="F148" s="46">
        <f t="shared" si="69"/>
        <v>0</v>
      </c>
      <c r="G148" s="37">
        <f t="shared" si="56"/>
        <v>0</v>
      </c>
      <c r="H148" s="42">
        <v>0</v>
      </c>
      <c r="I148" s="35">
        <f t="shared" ref="I148:J167" si="79">SUMPRODUCT(I$374:I$599*(LEFT($A$374:$A$599,LEN($A148))=$A148))</f>
        <v>0</v>
      </c>
      <c r="J148" s="35">
        <f t="shared" si="79"/>
        <v>0</v>
      </c>
      <c r="K148" s="97">
        <f t="shared" si="54"/>
        <v>0</v>
      </c>
      <c r="L148" s="35">
        <f t="shared" si="70"/>
        <v>0</v>
      </c>
      <c r="M148" s="96">
        <f t="shared" si="71"/>
        <v>0</v>
      </c>
      <c r="N148" s="35">
        <f t="shared" si="75"/>
        <v>0</v>
      </c>
      <c r="O148" s="46">
        <f t="shared" si="72"/>
        <v>0</v>
      </c>
      <c r="P148" s="51">
        <v>0</v>
      </c>
      <c r="Q148" s="44">
        <f t="shared" si="57"/>
        <v>0</v>
      </c>
      <c r="R148" s="35">
        <f t="shared" si="73"/>
        <v>0</v>
      </c>
      <c r="S148" s="35">
        <f t="shared" si="76"/>
        <v>0</v>
      </c>
      <c r="T148" s="42">
        <v>0</v>
      </c>
      <c r="U148" s="35">
        <f t="shared" si="74"/>
        <v>0</v>
      </c>
      <c r="W148" s="35">
        <f t="shared" ref="W148:AE157" si="80">SUMPRODUCT(W$374:W$599*(LEFT($A$374:$A$599,LEN($A148))=$A148))</f>
        <v>0</v>
      </c>
      <c r="X148" s="35">
        <f t="shared" si="80"/>
        <v>0</v>
      </c>
      <c r="Y148" s="35">
        <f t="shared" si="80"/>
        <v>0</v>
      </c>
      <c r="Z148" s="35">
        <f t="shared" si="80"/>
        <v>0</v>
      </c>
      <c r="AA148" s="35">
        <f t="shared" si="80"/>
        <v>0</v>
      </c>
      <c r="AB148" s="35">
        <f t="shared" si="80"/>
        <v>0</v>
      </c>
      <c r="AC148" s="35">
        <f t="shared" si="80"/>
        <v>0</v>
      </c>
      <c r="AD148" s="35">
        <f t="shared" si="80"/>
        <v>0</v>
      </c>
      <c r="AE148" s="35">
        <f t="shared" si="80"/>
        <v>0</v>
      </c>
      <c r="AG148" s="35">
        <f t="shared" ref="AG148:AL157" si="81">SUMPRODUCT(AG$374:AG$599*(LEFT($A$374:$A$599,LEN($A148))=$A148))</f>
        <v>0</v>
      </c>
      <c r="AH148" s="35">
        <f t="shared" si="81"/>
        <v>0</v>
      </c>
      <c r="AI148" s="35">
        <f t="shared" si="81"/>
        <v>0</v>
      </c>
      <c r="AJ148" s="35">
        <f t="shared" si="81"/>
        <v>0</v>
      </c>
      <c r="AK148" s="35">
        <f t="shared" si="81"/>
        <v>0</v>
      </c>
      <c r="AL148" s="35">
        <f t="shared" si="81"/>
        <v>0</v>
      </c>
      <c r="AN148" s="47">
        <f t="shared" si="55"/>
        <v>0</v>
      </c>
      <c r="AO148" s="18"/>
    </row>
    <row r="149" ht="15" spans="1:41">
      <c r="A149" s="45" t="s">
        <v>10756</v>
      </c>
      <c r="B149" s="33">
        <f t="shared" si="66"/>
        <v>0</v>
      </c>
      <c r="C149" s="41" t="s">
        <v>10757</v>
      </c>
      <c r="D149" s="96">
        <f t="shared" si="67"/>
        <v>0</v>
      </c>
      <c r="E149" s="35">
        <f t="shared" si="68"/>
        <v>0</v>
      </c>
      <c r="F149" s="46">
        <f t="shared" si="69"/>
        <v>0</v>
      </c>
      <c r="G149" s="37">
        <f t="shared" si="56"/>
        <v>0</v>
      </c>
      <c r="H149" s="42">
        <v>0</v>
      </c>
      <c r="I149" s="35">
        <f t="shared" si="79"/>
        <v>0</v>
      </c>
      <c r="J149" s="35">
        <f t="shared" si="79"/>
        <v>0</v>
      </c>
      <c r="K149" s="97">
        <f t="shared" si="54"/>
        <v>0</v>
      </c>
      <c r="L149" s="35">
        <f t="shared" si="70"/>
        <v>0</v>
      </c>
      <c r="M149" s="96">
        <f t="shared" si="71"/>
        <v>0</v>
      </c>
      <c r="N149" s="35">
        <f t="shared" si="75"/>
        <v>0</v>
      </c>
      <c r="O149" s="46">
        <f t="shared" si="72"/>
        <v>0</v>
      </c>
      <c r="P149" s="51">
        <v>0</v>
      </c>
      <c r="Q149" s="44">
        <f t="shared" si="57"/>
        <v>0</v>
      </c>
      <c r="R149" s="35">
        <f t="shared" si="73"/>
        <v>0</v>
      </c>
      <c r="S149" s="35">
        <f t="shared" si="76"/>
        <v>0</v>
      </c>
      <c r="T149" s="42">
        <v>0</v>
      </c>
      <c r="U149" s="35">
        <f t="shared" si="74"/>
        <v>0</v>
      </c>
      <c r="W149" s="35">
        <f t="shared" si="80"/>
        <v>0</v>
      </c>
      <c r="X149" s="35">
        <f t="shared" si="80"/>
        <v>0</v>
      </c>
      <c r="Y149" s="35">
        <f t="shared" si="80"/>
        <v>0</v>
      </c>
      <c r="Z149" s="35">
        <f t="shared" si="80"/>
        <v>0</v>
      </c>
      <c r="AA149" s="35">
        <f t="shared" si="80"/>
        <v>0</v>
      </c>
      <c r="AB149" s="35">
        <f t="shared" si="80"/>
        <v>0</v>
      </c>
      <c r="AC149" s="35">
        <f t="shared" si="80"/>
        <v>0</v>
      </c>
      <c r="AD149" s="35">
        <f t="shared" si="80"/>
        <v>0</v>
      </c>
      <c r="AE149" s="35">
        <f t="shared" si="80"/>
        <v>0</v>
      </c>
      <c r="AG149" s="35">
        <f t="shared" si="81"/>
        <v>0</v>
      </c>
      <c r="AH149" s="35">
        <f t="shared" si="81"/>
        <v>0</v>
      </c>
      <c r="AI149" s="35">
        <f t="shared" si="81"/>
        <v>0</v>
      </c>
      <c r="AJ149" s="35">
        <f t="shared" si="81"/>
        <v>0</v>
      </c>
      <c r="AK149" s="35">
        <f t="shared" si="81"/>
        <v>0</v>
      </c>
      <c r="AL149" s="35">
        <f t="shared" si="81"/>
        <v>0</v>
      </c>
      <c r="AN149" s="47">
        <f t="shared" si="55"/>
        <v>0</v>
      </c>
      <c r="AO149" s="18"/>
    </row>
    <row r="150" ht="15" spans="1:41">
      <c r="A150" s="45" t="s">
        <v>10758</v>
      </c>
      <c r="B150" s="33">
        <f t="shared" si="66"/>
        <v>0</v>
      </c>
      <c r="C150" s="41" t="s">
        <v>10759</v>
      </c>
      <c r="D150" s="96">
        <f t="shared" si="67"/>
        <v>0</v>
      </c>
      <c r="E150" s="35">
        <f t="shared" si="68"/>
        <v>0</v>
      </c>
      <c r="F150" s="46">
        <f t="shared" si="69"/>
        <v>0</v>
      </c>
      <c r="G150" s="37">
        <f t="shared" si="56"/>
        <v>0</v>
      </c>
      <c r="H150" s="42">
        <v>0</v>
      </c>
      <c r="I150" s="35">
        <f t="shared" si="79"/>
        <v>0</v>
      </c>
      <c r="J150" s="35">
        <f t="shared" si="79"/>
        <v>0</v>
      </c>
      <c r="K150" s="97">
        <f t="shared" si="54"/>
        <v>0</v>
      </c>
      <c r="L150" s="35">
        <f t="shared" si="70"/>
        <v>0</v>
      </c>
      <c r="M150" s="96">
        <f t="shared" si="71"/>
        <v>0</v>
      </c>
      <c r="N150" s="35">
        <f t="shared" si="75"/>
        <v>0</v>
      </c>
      <c r="O150" s="46">
        <f t="shared" si="72"/>
        <v>0</v>
      </c>
      <c r="P150" s="51">
        <v>0</v>
      </c>
      <c r="Q150" s="44">
        <f t="shared" si="57"/>
        <v>0</v>
      </c>
      <c r="R150" s="35">
        <f t="shared" si="73"/>
        <v>0</v>
      </c>
      <c r="S150" s="35">
        <f t="shared" si="76"/>
        <v>0</v>
      </c>
      <c r="T150" s="42">
        <v>0</v>
      </c>
      <c r="U150" s="35">
        <f t="shared" si="74"/>
        <v>0</v>
      </c>
      <c r="W150" s="35">
        <f t="shared" si="80"/>
        <v>0</v>
      </c>
      <c r="X150" s="35">
        <f t="shared" si="80"/>
        <v>0</v>
      </c>
      <c r="Y150" s="35">
        <f t="shared" si="80"/>
        <v>0</v>
      </c>
      <c r="Z150" s="35">
        <f t="shared" si="80"/>
        <v>0</v>
      </c>
      <c r="AA150" s="35">
        <f t="shared" si="80"/>
        <v>0</v>
      </c>
      <c r="AB150" s="35">
        <f t="shared" si="80"/>
        <v>0</v>
      </c>
      <c r="AC150" s="35">
        <f t="shared" si="80"/>
        <v>0</v>
      </c>
      <c r="AD150" s="35">
        <f t="shared" si="80"/>
        <v>0</v>
      </c>
      <c r="AE150" s="35">
        <f t="shared" si="80"/>
        <v>0</v>
      </c>
      <c r="AG150" s="35">
        <f t="shared" si="81"/>
        <v>0</v>
      </c>
      <c r="AH150" s="35">
        <f t="shared" si="81"/>
        <v>0</v>
      </c>
      <c r="AI150" s="35">
        <f t="shared" si="81"/>
        <v>0</v>
      </c>
      <c r="AJ150" s="35">
        <f t="shared" si="81"/>
        <v>0</v>
      </c>
      <c r="AK150" s="35">
        <f t="shared" si="81"/>
        <v>0</v>
      </c>
      <c r="AL150" s="35">
        <f t="shared" si="81"/>
        <v>0</v>
      </c>
      <c r="AN150" s="47">
        <f t="shared" si="55"/>
        <v>0</v>
      </c>
      <c r="AO150" s="6"/>
    </row>
    <row r="151" ht="15" spans="1:41">
      <c r="A151" s="45" t="s">
        <v>10760</v>
      </c>
      <c r="B151" s="33">
        <f t="shared" si="66"/>
        <v>0</v>
      </c>
      <c r="C151" s="41" t="s">
        <v>10761</v>
      </c>
      <c r="D151" s="96">
        <f t="shared" si="67"/>
        <v>0</v>
      </c>
      <c r="E151" s="35">
        <f t="shared" si="68"/>
        <v>0</v>
      </c>
      <c r="F151" s="46">
        <f t="shared" si="69"/>
        <v>0</v>
      </c>
      <c r="G151" s="37">
        <f t="shared" si="56"/>
        <v>0</v>
      </c>
      <c r="H151" s="42">
        <v>0</v>
      </c>
      <c r="I151" s="35">
        <f t="shared" si="79"/>
        <v>0</v>
      </c>
      <c r="J151" s="35">
        <f t="shared" si="79"/>
        <v>0</v>
      </c>
      <c r="K151" s="97">
        <f t="shared" si="54"/>
        <v>0</v>
      </c>
      <c r="L151" s="35">
        <f t="shared" si="70"/>
        <v>0</v>
      </c>
      <c r="M151" s="96">
        <f t="shared" si="71"/>
        <v>0</v>
      </c>
      <c r="N151" s="35">
        <f t="shared" si="75"/>
        <v>0</v>
      </c>
      <c r="O151" s="46">
        <f t="shared" si="72"/>
        <v>0</v>
      </c>
      <c r="P151" s="51">
        <v>0</v>
      </c>
      <c r="Q151" s="44">
        <f t="shared" si="57"/>
        <v>0</v>
      </c>
      <c r="R151" s="35">
        <f t="shared" si="73"/>
        <v>0</v>
      </c>
      <c r="S151" s="35">
        <f t="shared" si="76"/>
        <v>0</v>
      </c>
      <c r="T151" s="42">
        <v>0</v>
      </c>
      <c r="U151" s="35">
        <f t="shared" si="74"/>
        <v>0</v>
      </c>
      <c r="W151" s="35">
        <f t="shared" si="80"/>
        <v>0</v>
      </c>
      <c r="X151" s="35">
        <f t="shared" si="80"/>
        <v>0</v>
      </c>
      <c r="Y151" s="35">
        <f t="shared" si="80"/>
        <v>0</v>
      </c>
      <c r="Z151" s="35">
        <f t="shared" si="80"/>
        <v>0</v>
      </c>
      <c r="AA151" s="35">
        <f t="shared" si="80"/>
        <v>0</v>
      </c>
      <c r="AB151" s="35">
        <f t="shared" si="80"/>
        <v>0</v>
      </c>
      <c r="AC151" s="35">
        <f t="shared" si="80"/>
        <v>0</v>
      </c>
      <c r="AD151" s="35">
        <f t="shared" si="80"/>
        <v>0</v>
      </c>
      <c r="AE151" s="35">
        <f t="shared" si="80"/>
        <v>0</v>
      </c>
      <c r="AG151" s="35">
        <f t="shared" si="81"/>
        <v>0</v>
      </c>
      <c r="AH151" s="35">
        <f t="shared" si="81"/>
        <v>0</v>
      </c>
      <c r="AI151" s="35">
        <f t="shared" si="81"/>
        <v>0</v>
      </c>
      <c r="AJ151" s="35">
        <f t="shared" si="81"/>
        <v>0</v>
      </c>
      <c r="AK151" s="35">
        <f t="shared" si="81"/>
        <v>0</v>
      </c>
      <c r="AL151" s="35">
        <f t="shared" si="81"/>
        <v>0</v>
      </c>
      <c r="AN151" s="47">
        <f t="shared" si="55"/>
        <v>0</v>
      </c>
      <c r="AO151" s="6"/>
    </row>
    <row r="152" ht="15" spans="1:41">
      <c r="A152" s="45" t="s">
        <v>10762</v>
      </c>
      <c r="B152" s="33">
        <f t="shared" si="66"/>
        <v>0</v>
      </c>
      <c r="C152" s="41" t="s">
        <v>10763</v>
      </c>
      <c r="D152" s="96">
        <f t="shared" si="67"/>
        <v>0</v>
      </c>
      <c r="E152" s="35">
        <f t="shared" si="68"/>
        <v>0</v>
      </c>
      <c r="F152" s="46">
        <f t="shared" si="69"/>
        <v>0</v>
      </c>
      <c r="G152" s="37">
        <f t="shared" si="56"/>
        <v>0</v>
      </c>
      <c r="H152" s="42">
        <v>0</v>
      </c>
      <c r="I152" s="35">
        <f t="shared" si="79"/>
        <v>0</v>
      </c>
      <c r="J152" s="35">
        <f t="shared" si="79"/>
        <v>0</v>
      </c>
      <c r="K152" s="97">
        <f t="shared" si="54"/>
        <v>0</v>
      </c>
      <c r="L152" s="35">
        <f t="shared" si="70"/>
        <v>0</v>
      </c>
      <c r="M152" s="96">
        <f t="shared" si="71"/>
        <v>0</v>
      </c>
      <c r="N152" s="35">
        <f t="shared" si="75"/>
        <v>0</v>
      </c>
      <c r="O152" s="46">
        <f t="shared" si="72"/>
        <v>0</v>
      </c>
      <c r="P152" s="51">
        <v>0</v>
      </c>
      <c r="Q152" s="44">
        <f t="shared" si="57"/>
        <v>0</v>
      </c>
      <c r="R152" s="35">
        <f t="shared" si="73"/>
        <v>0</v>
      </c>
      <c r="S152" s="35">
        <f t="shared" si="76"/>
        <v>0</v>
      </c>
      <c r="T152" s="42">
        <v>0</v>
      </c>
      <c r="U152" s="35">
        <f t="shared" si="74"/>
        <v>0</v>
      </c>
      <c r="W152" s="35">
        <f t="shared" si="80"/>
        <v>0</v>
      </c>
      <c r="X152" s="35">
        <f t="shared" si="80"/>
        <v>0</v>
      </c>
      <c r="Y152" s="35">
        <f t="shared" si="80"/>
        <v>0</v>
      </c>
      <c r="Z152" s="35">
        <f t="shared" si="80"/>
        <v>0</v>
      </c>
      <c r="AA152" s="35">
        <f t="shared" si="80"/>
        <v>0</v>
      </c>
      <c r="AB152" s="35">
        <f t="shared" si="80"/>
        <v>0</v>
      </c>
      <c r="AC152" s="35">
        <f t="shared" si="80"/>
        <v>0</v>
      </c>
      <c r="AD152" s="35">
        <f t="shared" si="80"/>
        <v>0</v>
      </c>
      <c r="AE152" s="35">
        <f t="shared" si="80"/>
        <v>0</v>
      </c>
      <c r="AG152" s="35">
        <f t="shared" si="81"/>
        <v>0</v>
      </c>
      <c r="AH152" s="35">
        <f t="shared" si="81"/>
        <v>0</v>
      </c>
      <c r="AI152" s="35">
        <f t="shared" si="81"/>
        <v>0</v>
      </c>
      <c r="AJ152" s="35">
        <f t="shared" si="81"/>
        <v>0</v>
      </c>
      <c r="AK152" s="35">
        <f t="shared" si="81"/>
        <v>0</v>
      </c>
      <c r="AL152" s="35">
        <f t="shared" si="81"/>
        <v>0</v>
      </c>
      <c r="AN152" s="47">
        <f t="shared" si="55"/>
        <v>0</v>
      </c>
      <c r="AO152" s="18"/>
    </row>
    <row r="153" ht="15" spans="1:41">
      <c r="A153" s="45" t="s">
        <v>10764</v>
      </c>
      <c r="B153" s="33">
        <f t="shared" si="66"/>
        <v>0</v>
      </c>
      <c r="C153" s="41" t="s">
        <v>10765</v>
      </c>
      <c r="D153" s="96">
        <f t="shared" si="67"/>
        <v>0</v>
      </c>
      <c r="E153" s="35">
        <f t="shared" si="68"/>
        <v>0</v>
      </c>
      <c r="F153" s="46">
        <f t="shared" si="69"/>
        <v>0</v>
      </c>
      <c r="G153" s="37">
        <f t="shared" si="56"/>
        <v>0</v>
      </c>
      <c r="H153" s="42">
        <v>0</v>
      </c>
      <c r="I153" s="35">
        <f t="shared" si="79"/>
        <v>0</v>
      </c>
      <c r="J153" s="35">
        <f t="shared" si="79"/>
        <v>0</v>
      </c>
      <c r="K153" s="97">
        <f t="shared" si="54"/>
        <v>0</v>
      </c>
      <c r="L153" s="35">
        <f t="shared" si="70"/>
        <v>0</v>
      </c>
      <c r="M153" s="96">
        <f t="shared" si="71"/>
        <v>0</v>
      </c>
      <c r="N153" s="35">
        <f t="shared" si="75"/>
        <v>0</v>
      </c>
      <c r="O153" s="46">
        <f t="shared" si="72"/>
        <v>0</v>
      </c>
      <c r="P153" s="51">
        <v>0</v>
      </c>
      <c r="Q153" s="44">
        <f t="shared" si="57"/>
        <v>0</v>
      </c>
      <c r="R153" s="35">
        <f t="shared" si="73"/>
        <v>0</v>
      </c>
      <c r="S153" s="35">
        <f t="shared" si="76"/>
        <v>0</v>
      </c>
      <c r="T153" s="42">
        <v>0</v>
      </c>
      <c r="U153" s="35">
        <f t="shared" si="74"/>
        <v>0</v>
      </c>
      <c r="W153" s="35">
        <f t="shared" si="80"/>
        <v>0</v>
      </c>
      <c r="X153" s="35">
        <f t="shared" si="80"/>
        <v>0</v>
      </c>
      <c r="Y153" s="35">
        <f t="shared" si="80"/>
        <v>0</v>
      </c>
      <c r="Z153" s="35">
        <f t="shared" si="80"/>
        <v>0</v>
      </c>
      <c r="AA153" s="35">
        <f t="shared" si="80"/>
        <v>0</v>
      </c>
      <c r="AB153" s="35">
        <f t="shared" si="80"/>
        <v>0</v>
      </c>
      <c r="AC153" s="35">
        <f t="shared" si="80"/>
        <v>0</v>
      </c>
      <c r="AD153" s="35">
        <f t="shared" si="80"/>
        <v>0</v>
      </c>
      <c r="AE153" s="35">
        <f t="shared" si="80"/>
        <v>0</v>
      </c>
      <c r="AG153" s="35">
        <f t="shared" si="81"/>
        <v>0</v>
      </c>
      <c r="AH153" s="35">
        <f t="shared" si="81"/>
        <v>0</v>
      </c>
      <c r="AI153" s="35">
        <f t="shared" si="81"/>
        <v>0</v>
      </c>
      <c r="AJ153" s="35">
        <f t="shared" si="81"/>
        <v>0</v>
      </c>
      <c r="AK153" s="35">
        <f t="shared" si="81"/>
        <v>0</v>
      </c>
      <c r="AL153" s="35">
        <f t="shared" si="81"/>
        <v>0</v>
      </c>
      <c r="AN153" s="47">
        <f t="shared" si="55"/>
        <v>0</v>
      </c>
      <c r="AO153" s="18"/>
    </row>
    <row r="154" ht="15" spans="1:41">
      <c r="A154" s="45" t="s">
        <v>10766</v>
      </c>
      <c r="B154" s="33">
        <f t="shared" si="66"/>
        <v>0</v>
      </c>
      <c r="C154" s="41" t="s">
        <v>10767</v>
      </c>
      <c r="D154" s="96">
        <f t="shared" si="67"/>
        <v>0</v>
      </c>
      <c r="E154" s="35">
        <f t="shared" si="68"/>
        <v>0</v>
      </c>
      <c r="F154" s="46">
        <f t="shared" si="69"/>
        <v>0</v>
      </c>
      <c r="G154" s="37">
        <f t="shared" si="56"/>
        <v>0</v>
      </c>
      <c r="H154" s="42">
        <v>0</v>
      </c>
      <c r="I154" s="35">
        <f t="shared" si="79"/>
        <v>0</v>
      </c>
      <c r="J154" s="35">
        <f t="shared" si="79"/>
        <v>0</v>
      </c>
      <c r="K154" s="97">
        <f t="shared" si="54"/>
        <v>0</v>
      </c>
      <c r="L154" s="35">
        <f t="shared" si="70"/>
        <v>0</v>
      </c>
      <c r="M154" s="96">
        <f t="shared" si="71"/>
        <v>0</v>
      </c>
      <c r="N154" s="35">
        <f t="shared" si="75"/>
        <v>0</v>
      </c>
      <c r="O154" s="46">
        <f t="shared" si="72"/>
        <v>0</v>
      </c>
      <c r="P154" s="51">
        <v>0</v>
      </c>
      <c r="Q154" s="44">
        <f t="shared" si="57"/>
        <v>0</v>
      </c>
      <c r="R154" s="35">
        <f t="shared" si="73"/>
        <v>0</v>
      </c>
      <c r="S154" s="35">
        <f t="shared" si="76"/>
        <v>0</v>
      </c>
      <c r="T154" s="42">
        <v>0</v>
      </c>
      <c r="U154" s="35">
        <f t="shared" si="74"/>
        <v>0</v>
      </c>
      <c r="W154" s="35">
        <f t="shared" si="80"/>
        <v>0</v>
      </c>
      <c r="X154" s="35">
        <f t="shared" si="80"/>
        <v>0</v>
      </c>
      <c r="Y154" s="35">
        <f t="shared" si="80"/>
        <v>0</v>
      </c>
      <c r="Z154" s="35">
        <f t="shared" si="80"/>
        <v>0</v>
      </c>
      <c r="AA154" s="35">
        <f t="shared" si="80"/>
        <v>0</v>
      </c>
      <c r="AB154" s="35">
        <f t="shared" si="80"/>
        <v>0</v>
      </c>
      <c r="AC154" s="35">
        <f t="shared" si="80"/>
        <v>0</v>
      </c>
      <c r="AD154" s="35">
        <f t="shared" si="80"/>
        <v>0</v>
      </c>
      <c r="AE154" s="35">
        <f t="shared" si="80"/>
        <v>0</v>
      </c>
      <c r="AG154" s="35">
        <f t="shared" si="81"/>
        <v>0</v>
      </c>
      <c r="AH154" s="35">
        <f t="shared" si="81"/>
        <v>0</v>
      </c>
      <c r="AI154" s="35">
        <f t="shared" si="81"/>
        <v>0</v>
      </c>
      <c r="AJ154" s="35">
        <f t="shared" si="81"/>
        <v>0</v>
      </c>
      <c r="AK154" s="35">
        <f t="shared" si="81"/>
        <v>0</v>
      </c>
      <c r="AL154" s="35">
        <f t="shared" si="81"/>
        <v>0</v>
      </c>
      <c r="AN154" s="47">
        <f t="shared" si="55"/>
        <v>0</v>
      </c>
      <c r="AO154" s="6"/>
    </row>
    <row r="155" ht="15" spans="1:41">
      <c r="A155" s="45" t="s">
        <v>10768</v>
      </c>
      <c r="B155" s="33">
        <f t="shared" si="66"/>
        <v>0</v>
      </c>
      <c r="C155" s="41" t="s">
        <v>10769</v>
      </c>
      <c r="D155" s="96">
        <f t="shared" si="67"/>
        <v>0</v>
      </c>
      <c r="E155" s="35">
        <f t="shared" si="68"/>
        <v>0</v>
      </c>
      <c r="F155" s="46">
        <f t="shared" si="69"/>
        <v>0</v>
      </c>
      <c r="G155" s="37">
        <f t="shared" si="56"/>
        <v>0</v>
      </c>
      <c r="H155" s="42">
        <v>0</v>
      </c>
      <c r="I155" s="35">
        <f t="shared" si="79"/>
        <v>0</v>
      </c>
      <c r="J155" s="35">
        <f t="shared" si="79"/>
        <v>0</v>
      </c>
      <c r="K155" s="97">
        <f t="shared" si="54"/>
        <v>0</v>
      </c>
      <c r="L155" s="35">
        <f t="shared" si="70"/>
        <v>0</v>
      </c>
      <c r="M155" s="96">
        <f t="shared" si="71"/>
        <v>0</v>
      </c>
      <c r="N155" s="35">
        <f t="shared" si="75"/>
        <v>0</v>
      </c>
      <c r="O155" s="46">
        <f t="shared" si="72"/>
        <v>0</v>
      </c>
      <c r="P155" s="51">
        <v>0</v>
      </c>
      <c r="Q155" s="44">
        <f t="shared" si="57"/>
        <v>0</v>
      </c>
      <c r="R155" s="35">
        <f t="shared" si="73"/>
        <v>0</v>
      </c>
      <c r="S155" s="35">
        <f t="shared" si="76"/>
        <v>0</v>
      </c>
      <c r="T155" s="42">
        <v>0</v>
      </c>
      <c r="U155" s="35">
        <f t="shared" si="74"/>
        <v>0</v>
      </c>
      <c r="W155" s="35">
        <f t="shared" si="80"/>
        <v>0</v>
      </c>
      <c r="X155" s="35">
        <f t="shared" si="80"/>
        <v>0</v>
      </c>
      <c r="Y155" s="35">
        <f t="shared" si="80"/>
        <v>0</v>
      </c>
      <c r="Z155" s="35">
        <f t="shared" si="80"/>
        <v>0</v>
      </c>
      <c r="AA155" s="35">
        <f t="shared" si="80"/>
        <v>0</v>
      </c>
      <c r="AB155" s="35">
        <f t="shared" si="80"/>
        <v>0</v>
      </c>
      <c r="AC155" s="35">
        <f t="shared" si="80"/>
        <v>0</v>
      </c>
      <c r="AD155" s="35">
        <f t="shared" si="80"/>
        <v>0</v>
      </c>
      <c r="AE155" s="35">
        <f t="shared" si="80"/>
        <v>0</v>
      </c>
      <c r="AG155" s="35">
        <f t="shared" si="81"/>
        <v>0</v>
      </c>
      <c r="AH155" s="35">
        <f t="shared" si="81"/>
        <v>0</v>
      </c>
      <c r="AI155" s="35">
        <f t="shared" si="81"/>
        <v>0</v>
      </c>
      <c r="AJ155" s="35">
        <f t="shared" si="81"/>
        <v>0</v>
      </c>
      <c r="AK155" s="35">
        <f t="shared" si="81"/>
        <v>0</v>
      </c>
      <c r="AL155" s="35">
        <f t="shared" si="81"/>
        <v>0</v>
      </c>
      <c r="AN155" s="47">
        <f t="shared" si="55"/>
        <v>0</v>
      </c>
      <c r="AO155" s="6"/>
    </row>
    <row r="156" ht="15" spans="1:41">
      <c r="A156" s="45" t="s">
        <v>10770</v>
      </c>
      <c r="B156" s="33">
        <f t="shared" si="66"/>
        <v>0</v>
      </c>
      <c r="C156" s="41" t="s">
        <v>10771</v>
      </c>
      <c r="D156" s="96">
        <f t="shared" si="67"/>
        <v>0</v>
      </c>
      <c r="E156" s="35">
        <f t="shared" si="68"/>
        <v>0</v>
      </c>
      <c r="F156" s="46">
        <f t="shared" si="69"/>
        <v>0</v>
      </c>
      <c r="G156" s="37">
        <f t="shared" si="56"/>
        <v>0</v>
      </c>
      <c r="H156" s="42">
        <v>0</v>
      </c>
      <c r="I156" s="35">
        <f t="shared" si="79"/>
        <v>0</v>
      </c>
      <c r="J156" s="35">
        <f t="shared" si="79"/>
        <v>0</v>
      </c>
      <c r="K156" s="97">
        <f t="shared" si="54"/>
        <v>0</v>
      </c>
      <c r="L156" s="35">
        <f t="shared" si="70"/>
        <v>0</v>
      </c>
      <c r="M156" s="96">
        <f t="shared" si="71"/>
        <v>0</v>
      </c>
      <c r="N156" s="35">
        <f t="shared" si="75"/>
        <v>0</v>
      </c>
      <c r="O156" s="46">
        <f t="shared" si="72"/>
        <v>0</v>
      </c>
      <c r="P156" s="51">
        <v>0</v>
      </c>
      <c r="Q156" s="44">
        <f t="shared" si="57"/>
        <v>0</v>
      </c>
      <c r="R156" s="35">
        <f t="shared" si="73"/>
        <v>0</v>
      </c>
      <c r="S156" s="35">
        <f t="shared" si="76"/>
        <v>0</v>
      </c>
      <c r="T156" s="42">
        <v>0</v>
      </c>
      <c r="U156" s="35">
        <f t="shared" si="74"/>
        <v>0</v>
      </c>
      <c r="W156" s="35">
        <f t="shared" si="80"/>
        <v>0</v>
      </c>
      <c r="X156" s="35">
        <f t="shared" si="80"/>
        <v>0</v>
      </c>
      <c r="Y156" s="35">
        <f t="shared" si="80"/>
        <v>0</v>
      </c>
      <c r="Z156" s="35">
        <f t="shared" si="80"/>
        <v>0</v>
      </c>
      <c r="AA156" s="35">
        <f t="shared" si="80"/>
        <v>0</v>
      </c>
      <c r="AB156" s="35">
        <f t="shared" si="80"/>
        <v>0</v>
      </c>
      <c r="AC156" s="35">
        <f t="shared" si="80"/>
        <v>0</v>
      </c>
      <c r="AD156" s="35">
        <f t="shared" si="80"/>
        <v>0</v>
      </c>
      <c r="AE156" s="35">
        <f t="shared" si="80"/>
        <v>0</v>
      </c>
      <c r="AG156" s="35">
        <f t="shared" si="81"/>
        <v>0</v>
      </c>
      <c r="AH156" s="35">
        <f t="shared" si="81"/>
        <v>0</v>
      </c>
      <c r="AI156" s="35">
        <f t="shared" si="81"/>
        <v>0</v>
      </c>
      <c r="AJ156" s="35">
        <f t="shared" si="81"/>
        <v>0</v>
      </c>
      <c r="AK156" s="35">
        <f t="shared" si="81"/>
        <v>0</v>
      </c>
      <c r="AL156" s="35">
        <f t="shared" si="81"/>
        <v>0</v>
      </c>
      <c r="AN156" s="47">
        <f t="shared" si="55"/>
        <v>0</v>
      </c>
      <c r="AO156" s="18"/>
    </row>
    <row r="157" ht="15" spans="1:41">
      <c r="A157" s="45" t="s">
        <v>10772</v>
      </c>
      <c r="B157" s="33">
        <f t="shared" si="66"/>
        <v>0</v>
      </c>
      <c r="C157" s="41" t="s">
        <v>10773</v>
      </c>
      <c r="D157" s="96">
        <f t="shared" si="67"/>
        <v>0</v>
      </c>
      <c r="E157" s="35">
        <f t="shared" si="68"/>
        <v>0</v>
      </c>
      <c r="F157" s="46">
        <f t="shared" si="69"/>
        <v>0</v>
      </c>
      <c r="G157" s="37">
        <f t="shared" si="56"/>
        <v>0</v>
      </c>
      <c r="H157" s="42">
        <v>0</v>
      </c>
      <c r="I157" s="35">
        <f t="shared" si="79"/>
        <v>0</v>
      </c>
      <c r="J157" s="35">
        <f t="shared" si="79"/>
        <v>0</v>
      </c>
      <c r="K157" s="97">
        <f t="shared" si="54"/>
        <v>0</v>
      </c>
      <c r="L157" s="35">
        <f t="shared" si="70"/>
        <v>0</v>
      </c>
      <c r="M157" s="96">
        <f t="shared" si="71"/>
        <v>0</v>
      </c>
      <c r="N157" s="35">
        <f t="shared" si="75"/>
        <v>0</v>
      </c>
      <c r="O157" s="46">
        <f t="shared" si="72"/>
        <v>0</v>
      </c>
      <c r="P157" s="51">
        <v>0</v>
      </c>
      <c r="Q157" s="44">
        <f t="shared" si="57"/>
        <v>0</v>
      </c>
      <c r="R157" s="35">
        <f t="shared" si="73"/>
        <v>0</v>
      </c>
      <c r="S157" s="35">
        <f t="shared" si="76"/>
        <v>0</v>
      </c>
      <c r="T157" s="42">
        <v>0</v>
      </c>
      <c r="U157" s="35">
        <f t="shared" si="74"/>
        <v>0</v>
      </c>
      <c r="W157" s="35">
        <f t="shared" si="80"/>
        <v>0</v>
      </c>
      <c r="X157" s="35">
        <f t="shared" si="80"/>
        <v>0</v>
      </c>
      <c r="Y157" s="35">
        <f t="shared" si="80"/>
        <v>0</v>
      </c>
      <c r="Z157" s="35">
        <f t="shared" si="80"/>
        <v>0</v>
      </c>
      <c r="AA157" s="35">
        <f t="shared" si="80"/>
        <v>0</v>
      </c>
      <c r="AB157" s="35">
        <f t="shared" si="80"/>
        <v>0</v>
      </c>
      <c r="AC157" s="35">
        <f t="shared" si="80"/>
        <v>0</v>
      </c>
      <c r="AD157" s="35">
        <f t="shared" si="80"/>
        <v>0</v>
      </c>
      <c r="AE157" s="35">
        <f t="shared" si="80"/>
        <v>0</v>
      </c>
      <c r="AG157" s="35">
        <f t="shared" si="81"/>
        <v>0</v>
      </c>
      <c r="AH157" s="35">
        <f t="shared" si="81"/>
        <v>0</v>
      </c>
      <c r="AI157" s="35">
        <f t="shared" si="81"/>
        <v>0</v>
      </c>
      <c r="AJ157" s="35">
        <f t="shared" si="81"/>
        <v>0</v>
      </c>
      <c r="AK157" s="35">
        <f t="shared" si="81"/>
        <v>0</v>
      </c>
      <c r="AL157" s="35">
        <f t="shared" si="81"/>
        <v>0</v>
      </c>
      <c r="AN157" s="47">
        <f t="shared" si="55"/>
        <v>0</v>
      </c>
      <c r="AO157" s="18"/>
    </row>
    <row r="158" ht="15" spans="1:41">
      <c r="A158" s="45" t="s">
        <v>10774</v>
      </c>
      <c r="B158" s="33">
        <f t="shared" si="66"/>
        <v>0</v>
      </c>
      <c r="C158" s="41" t="s">
        <v>10775</v>
      </c>
      <c r="D158" s="96">
        <f t="shared" si="67"/>
        <v>0</v>
      </c>
      <c r="E158" s="35">
        <f t="shared" si="68"/>
        <v>0</v>
      </c>
      <c r="F158" s="46">
        <f t="shared" si="69"/>
        <v>0</v>
      </c>
      <c r="G158" s="37">
        <f t="shared" si="56"/>
        <v>0</v>
      </c>
      <c r="H158" s="38">
        <v>0</v>
      </c>
      <c r="I158" s="35">
        <f t="shared" si="79"/>
        <v>0</v>
      </c>
      <c r="J158" s="35">
        <f t="shared" si="79"/>
        <v>0</v>
      </c>
      <c r="K158" s="97">
        <f t="shared" si="54"/>
        <v>0</v>
      </c>
      <c r="L158" s="35">
        <f t="shared" si="70"/>
        <v>0</v>
      </c>
      <c r="M158" s="96">
        <f t="shared" si="71"/>
        <v>0</v>
      </c>
      <c r="N158" s="35">
        <f t="shared" si="75"/>
        <v>0</v>
      </c>
      <c r="O158" s="46">
        <f t="shared" si="72"/>
        <v>0</v>
      </c>
      <c r="P158" s="51">
        <v>0</v>
      </c>
      <c r="Q158" s="44">
        <f t="shared" si="57"/>
        <v>0</v>
      </c>
      <c r="R158" s="35">
        <f t="shared" si="73"/>
        <v>0</v>
      </c>
      <c r="S158" s="35">
        <f t="shared" si="76"/>
        <v>0</v>
      </c>
      <c r="T158" s="42">
        <v>0</v>
      </c>
      <c r="U158" s="35">
        <f t="shared" si="74"/>
        <v>0</v>
      </c>
      <c r="W158" s="35">
        <f t="shared" ref="W158:AE167" si="82">SUMPRODUCT(W$374:W$599*(LEFT($A$374:$A$599,LEN($A158))=$A158))</f>
        <v>0</v>
      </c>
      <c r="X158" s="35">
        <f t="shared" si="82"/>
        <v>0</v>
      </c>
      <c r="Y158" s="35">
        <f t="shared" si="82"/>
        <v>0</v>
      </c>
      <c r="Z158" s="35">
        <f t="shared" si="82"/>
        <v>0</v>
      </c>
      <c r="AA158" s="35">
        <f t="shared" si="82"/>
        <v>0</v>
      </c>
      <c r="AB158" s="35">
        <f t="shared" si="82"/>
        <v>0</v>
      </c>
      <c r="AC158" s="35">
        <f t="shared" si="82"/>
        <v>0</v>
      </c>
      <c r="AD158" s="35">
        <f t="shared" si="82"/>
        <v>0</v>
      </c>
      <c r="AE158" s="35">
        <f t="shared" si="82"/>
        <v>0</v>
      </c>
      <c r="AG158" s="35">
        <f t="shared" ref="AG158:AL167" si="83">SUMPRODUCT(AG$374:AG$599*(LEFT($A$374:$A$599,LEN($A158))=$A158))</f>
        <v>0</v>
      </c>
      <c r="AH158" s="35">
        <f t="shared" si="83"/>
        <v>0</v>
      </c>
      <c r="AI158" s="35">
        <f t="shared" si="83"/>
        <v>0</v>
      </c>
      <c r="AJ158" s="35">
        <f t="shared" si="83"/>
        <v>0</v>
      </c>
      <c r="AK158" s="35">
        <f t="shared" si="83"/>
        <v>0</v>
      </c>
      <c r="AL158" s="35">
        <f t="shared" si="83"/>
        <v>0</v>
      </c>
      <c r="AN158" s="47">
        <f t="shared" si="55"/>
        <v>0</v>
      </c>
      <c r="AO158" s="6"/>
    </row>
    <row r="159" ht="15" spans="1:41">
      <c r="A159" s="45" t="s">
        <v>10776</v>
      </c>
      <c r="B159" s="33">
        <f t="shared" si="66"/>
        <v>0</v>
      </c>
      <c r="C159" s="41" t="s">
        <v>10777</v>
      </c>
      <c r="D159" s="96">
        <f t="shared" si="67"/>
        <v>0</v>
      </c>
      <c r="E159" s="35">
        <f t="shared" si="68"/>
        <v>0</v>
      </c>
      <c r="F159" s="46">
        <f t="shared" si="69"/>
        <v>0</v>
      </c>
      <c r="G159" s="37">
        <f t="shared" si="56"/>
        <v>0</v>
      </c>
      <c r="H159" s="42">
        <v>0</v>
      </c>
      <c r="I159" s="35">
        <f t="shared" si="79"/>
        <v>0</v>
      </c>
      <c r="J159" s="35">
        <f t="shared" si="79"/>
        <v>0</v>
      </c>
      <c r="K159" s="97">
        <f t="shared" si="54"/>
        <v>0</v>
      </c>
      <c r="L159" s="35">
        <f t="shared" si="70"/>
        <v>0</v>
      </c>
      <c r="M159" s="96">
        <f t="shared" si="71"/>
        <v>0</v>
      </c>
      <c r="N159" s="35">
        <f t="shared" si="75"/>
        <v>0</v>
      </c>
      <c r="O159" s="46">
        <f t="shared" si="72"/>
        <v>0</v>
      </c>
      <c r="P159" s="51">
        <v>0</v>
      </c>
      <c r="Q159" s="44">
        <f t="shared" si="57"/>
        <v>0</v>
      </c>
      <c r="R159" s="35">
        <f t="shared" si="73"/>
        <v>0</v>
      </c>
      <c r="S159" s="35">
        <f t="shared" si="76"/>
        <v>0</v>
      </c>
      <c r="T159" s="42">
        <v>0</v>
      </c>
      <c r="U159" s="35">
        <f t="shared" si="74"/>
        <v>0</v>
      </c>
      <c r="W159" s="35">
        <f t="shared" si="82"/>
        <v>0</v>
      </c>
      <c r="X159" s="35">
        <f t="shared" si="82"/>
        <v>0</v>
      </c>
      <c r="Y159" s="35">
        <f t="shared" si="82"/>
        <v>0</v>
      </c>
      <c r="Z159" s="35">
        <f t="shared" si="82"/>
        <v>0</v>
      </c>
      <c r="AA159" s="35">
        <f t="shared" si="82"/>
        <v>0</v>
      </c>
      <c r="AB159" s="35">
        <f t="shared" si="82"/>
        <v>0</v>
      </c>
      <c r="AC159" s="35">
        <f t="shared" si="82"/>
        <v>0</v>
      </c>
      <c r="AD159" s="35">
        <f t="shared" si="82"/>
        <v>0</v>
      </c>
      <c r="AE159" s="35">
        <f t="shared" si="82"/>
        <v>0</v>
      </c>
      <c r="AG159" s="35">
        <f t="shared" si="83"/>
        <v>0</v>
      </c>
      <c r="AH159" s="35">
        <f t="shared" si="83"/>
        <v>0</v>
      </c>
      <c r="AI159" s="35">
        <f t="shared" si="83"/>
        <v>0</v>
      </c>
      <c r="AJ159" s="35">
        <f t="shared" si="83"/>
        <v>0</v>
      </c>
      <c r="AK159" s="35">
        <f t="shared" si="83"/>
        <v>0</v>
      </c>
      <c r="AL159" s="35">
        <f t="shared" si="83"/>
        <v>0</v>
      </c>
      <c r="AN159" s="47">
        <f t="shared" si="55"/>
        <v>0</v>
      </c>
      <c r="AO159" s="6"/>
    </row>
    <row r="160" ht="15" spans="1:41">
      <c r="A160" s="45" t="s">
        <v>10778</v>
      </c>
      <c r="B160" s="33">
        <f t="shared" si="66"/>
        <v>0</v>
      </c>
      <c r="C160" s="41" t="s">
        <v>10779</v>
      </c>
      <c r="D160" s="96">
        <f t="shared" si="67"/>
        <v>0</v>
      </c>
      <c r="E160" s="35">
        <f t="shared" si="68"/>
        <v>0</v>
      </c>
      <c r="F160" s="46">
        <f t="shared" si="69"/>
        <v>0</v>
      </c>
      <c r="G160" s="37">
        <f t="shared" si="56"/>
        <v>0</v>
      </c>
      <c r="H160" s="42">
        <v>0</v>
      </c>
      <c r="I160" s="35">
        <f t="shared" si="79"/>
        <v>0</v>
      </c>
      <c r="J160" s="35">
        <f t="shared" si="79"/>
        <v>0</v>
      </c>
      <c r="K160" s="97">
        <f t="shared" si="54"/>
        <v>0</v>
      </c>
      <c r="L160" s="35">
        <f t="shared" si="70"/>
        <v>0</v>
      </c>
      <c r="M160" s="96">
        <f t="shared" si="71"/>
        <v>0</v>
      </c>
      <c r="N160" s="35">
        <f t="shared" si="75"/>
        <v>0</v>
      </c>
      <c r="O160" s="46">
        <f t="shared" si="72"/>
        <v>0</v>
      </c>
      <c r="P160" s="51">
        <v>0</v>
      </c>
      <c r="Q160" s="44">
        <f t="shared" si="57"/>
        <v>0</v>
      </c>
      <c r="R160" s="35">
        <f t="shared" si="73"/>
        <v>0</v>
      </c>
      <c r="S160" s="35">
        <f t="shared" si="76"/>
        <v>0</v>
      </c>
      <c r="T160" s="42">
        <v>0</v>
      </c>
      <c r="U160" s="35">
        <f t="shared" si="74"/>
        <v>0</v>
      </c>
      <c r="W160" s="35">
        <f t="shared" si="82"/>
        <v>0</v>
      </c>
      <c r="X160" s="35">
        <f t="shared" si="82"/>
        <v>0</v>
      </c>
      <c r="Y160" s="35">
        <f t="shared" si="82"/>
        <v>0</v>
      </c>
      <c r="Z160" s="35">
        <f t="shared" si="82"/>
        <v>0</v>
      </c>
      <c r="AA160" s="35">
        <f t="shared" si="82"/>
        <v>0</v>
      </c>
      <c r="AB160" s="35">
        <f t="shared" si="82"/>
        <v>0</v>
      </c>
      <c r="AC160" s="35">
        <f t="shared" si="82"/>
        <v>0</v>
      </c>
      <c r="AD160" s="35">
        <f t="shared" si="82"/>
        <v>0</v>
      </c>
      <c r="AE160" s="35">
        <f t="shared" si="82"/>
        <v>0</v>
      </c>
      <c r="AG160" s="35">
        <f t="shared" si="83"/>
        <v>0</v>
      </c>
      <c r="AH160" s="35">
        <f t="shared" si="83"/>
        <v>0</v>
      </c>
      <c r="AI160" s="35">
        <f t="shared" si="83"/>
        <v>0</v>
      </c>
      <c r="AJ160" s="35">
        <f t="shared" si="83"/>
        <v>0</v>
      </c>
      <c r="AK160" s="35">
        <f t="shared" si="83"/>
        <v>0</v>
      </c>
      <c r="AL160" s="35">
        <f t="shared" si="83"/>
        <v>0</v>
      </c>
      <c r="AN160" s="47">
        <f t="shared" si="55"/>
        <v>0</v>
      </c>
      <c r="AO160" s="18"/>
    </row>
    <row r="161" ht="15" spans="1:41">
      <c r="A161" s="45" t="s">
        <v>10780</v>
      </c>
      <c r="B161" s="33">
        <f t="shared" si="66"/>
        <v>0</v>
      </c>
      <c r="C161" s="41" t="s">
        <v>10781</v>
      </c>
      <c r="D161" s="96">
        <f t="shared" si="67"/>
        <v>0</v>
      </c>
      <c r="E161" s="35">
        <f t="shared" si="68"/>
        <v>0</v>
      </c>
      <c r="F161" s="46">
        <f t="shared" si="69"/>
        <v>0</v>
      </c>
      <c r="G161" s="37">
        <f t="shared" si="56"/>
        <v>0</v>
      </c>
      <c r="H161" s="42">
        <v>0</v>
      </c>
      <c r="I161" s="35">
        <f t="shared" si="79"/>
        <v>0</v>
      </c>
      <c r="J161" s="35">
        <f t="shared" si="79"/>
        <v>0</v>
      </c>
      <c r="K161" s="97">
        <f t="shared" si="54"/>
        <v>0</v>
      </c>
      <c r="L161" s="35">
        <f t="shared" si="70"/>
        <v>0</v>
      </c>
      <c r="M161" s="96">
        <f t="shared" si="71"/>
        <v>0</v>
      </c>
      <c r="N161" s="35">
        <f t="shared" si="75"/>
        <v>0</v>
      </c>
      <c r="O161" s="46">
        <f t="shared" si="72"/>
        <v>0</v>
      </c>
      <c r="P161" s="51">
        <v>0</v>
      </c>
      <c r="Q161" s="44">
        <f t="shared" si="57"/>
        <v>0</v>
      </c>
      <c r="R161" s="35">
        <f t="shared" si="73"/>
        <v>0</v>
      </c>
      <c r="S161" s="35">
        <f t="shared" si="76"/>
        <v>0</v>
      </c>
      <c r="T161" s="42">
        <v>0</v>
      </c>
      <c r="U161" s="35">
        <f t="shared" si="74"/>
        <v>0</v>
      </c>
      <c r="W161" s="35">
        <f t="shared" si="82"/>
        <v>0</v>
      </c>
      <c r="X161" s="35">
        <f t="shared" si="82"/>
        <v>0</v>
      </c>
      <c r="Y161" s="35">
        <f t="shared" si="82"/>
        <v>0</v>
      </c>
      <c r="Z161" s="35">
        <f t="shared" si="82"/>
        <v>0</v>
      </c>
      <c r="AA161" s="35">
        <f t="shared" si="82"/>
        <v>0</v>
      </c>
      <c r="AB161" s="35">
        <f t="shared" si="82"/>
        <v>0</v>
      </c>
      <c r="AC161" s="35">
        <f t="shared" si="82"/>
        <v>0</v>
      </c>
      <c r="AD161" s="35">
        <f t="shared" si="82"/>
        <v>0</v>
      </c>
      <c r="AE161" s="35">
        <f t="shared" si="82"/>
        <v>0</v>
      </c>
      <c r="AG161" s="35">
        <f t="shared" si="83"/>
        <v>0</v>
      </c>
      <c r="AH161" s="35">
        <f t="shared" si="83"/>
        <v>0</v>
      </c>
      <c r="AI161" s="35">
        <f t="shared" si="83"/>
        <v>0</v>
      </c>
      <c r="AJ161" s="35">
        <f t="shared" si="83"/>
        <v>0</v>
      </c>
      <c r="AK161" s="35">
        <f t="shared" si="83"/>
        <v>0</v>
      </c>
      <c r="AL161" s="35">
        <f t="shared" si="83"/>
        <v>0</v>
      </c>
      <c r="AN161" s="47">
        <f t="shared" si="55"/>
        <v>0</v>
      </c>
      <c r="AO161" s="18"/>
    </row>
    <row r="162" ht="15" spans="1:41">
      <c r="A162" s="45" t="s">
        <v>10782</v>
      </c>
      <c r="B162" s="33">
        <f t="shared" si="66"/>
        <v>0</v>
      </c>
      <c r="C162" s="41" t="s">
        <v>10783</v>
      </c>
      <c r="D162" s="96">
        <f t="shared" si="67"/>
        <v>0</v>
      </c>
      <c r="E162" s="35">
        <f t="shared" si="68"/>
        <v>0</v>
      </c>
      <c r="F162" s="46">
        <f t="shared" si="69"/>
        <v>0</v>
      </c>
      <c r="G162" s="37">
        <f t="shared" si="56"/>
        <v>0</v>
      </c>
      <c r="H162" s="42">
        <v>0</v>
      </c>
      <c r="I162" s="35">
        <f t="shared" si="79"/>
        <v>0</v>
      </c>
      <c r="J162" s="35">
        <f t="shared" si="79"/>
        <v>0</v>
      </c>
      <c r="K162" s="97">
        <f t="shared" si="54"/>
        <v>0</v>
      </c>
      <c r="L162" s="35">
        <f t="shared" si="70"/>
        <v>0</v>
      </c>
      <c r="M162" s="96">
        <f t="shared" si="71"/>
        <v>0</v>
      </c>
      <c r="N162" s="35">
        <f t="shared" si="75"/>
        <v>0</v>
      </c>
      <c r="O162" s="46">
        <f t="shared" si="72"/>
        <v>0</v>
      </c>
      <c r="P162" s="51">
        <v>0</v>
      </c>
      <c r="Q162" s="44">
        <f t="shared" si="57"/>
        <v>0</v>
      </c>
      <c r="R162" s="35">
        <f t="shared" si="73"/>
        <v>0</v>
      </c>
      <c r="S162" s="35">
        <f t="shared" si="76"/>
        <v>0</v>
      </c>
      <c r="T162" s="42">
        <v>0</v>
      </c>
      <c r="U162" s="35">
        <f t="shared" si="74"/>
        <v>0</v>
      </c>
      <c r="W162" s="35">
        <f t="shared" si="82"/>
        <v>0</v>
      </c>
      <c r="X162" s="35">
        <f t="shared" si="82"/>
        <v>0</v>
      </c>
      <c r="Y162" s="35">
        <f t="shared" si="82"/>
        <v>0</v>
      </c>
      <c r="Z162" s="35">
        <f t="shared" si="82"/>
        <v>0</v>
      </c>
      <c r="AA162" s="35">
        <f t="shared" si="82"/>
        <v>0</v>
      </c>
      <c r="AB162" s="35">
        <f t="shared" si="82"/>
        <v>0</v>
      </c>
      <c r="AC162" s="35">
        <f t="shared" si="82"/>
        <v>0</v>
      </c>
      <c r="AD162" s="35">
        <f t="shared" si="82"/>
        <v>0</v>
      </c>
      <c r="AE162" s="35">
        <f t="shared" si="82"/>
        <v>0</v>
      </c>
      <c r="AG162" s="35">
        <f t="shared" si="83"/>
        <v>0</v>
      </c>
      <c r="AH162" s="35">
        <f t="shared" si="83"/>
        <v>0</v>
      </c>
      <c r="AI162" s="35">
        <f t="shared" si="83"/>
        <v>0</v>
      </c>
      <c r="AJ162" s="35">
        <f t="shared" si="83"/>
        <v>0</v>
      </c>
      <c r="AK162" s="35">
        <f t="shared" si="83"/>
        <v>0</v>
      </c>
      <c r="AL162" s="35">
        <f t="shared" si="83"/>
        <v>0</v>
      </c>
      <c r="AN162" s="47">
        <f t="shared" si="55"/>
        <v>0</v>
      </c>
      <c r="AO162" s="6"/>
    </row>
    <row r="163" ht="15" spans="1:41">
      <c r="A163" s="45" t="s">
        <v>10784</v>
      </c>
      <c r="B163" s="33">
        <f t="shared" si="66"/>
        <v>0</v>
      </c>
      <c r="C163" s="41" t="s">
        <v>10785</v>
      </c>
      <c r="D163" s="96">
        <f t="shared" si="67"/>
        <v>0</v>
      </c>
      <c r="E163" s="35">
        <f t="shared" si="68"/>
        <v>0</v>
      </c>
      <c r="F163" s="46">
        <f t="shared" si="69"/>
        <v>0</v>
      </c>
      <c r="G163" s="37">
        <f t="shared" si="56"/>
        <v>0</v>
      </c>
      <c r="H163" s="42">
        <v>0</v>
      </c>
      <c r="I163" s="35">
        <f t="shared" si="79"/>
        <v>0</v>
      </c>
      <c r="J163" s="35">
        <f t="shared" si="79"/>
        <v>0</v>
      </c>
      <c r="K163" s="97">
        <f t="shared" si="54"/>
        <v>0</v>
      </c>
      <c r="L163" s="35">
        <f t="shared" si="70"/>
        <v>0</v>
      </c>
      <c r="M163" s="96">
        <f t="shared" si="71"/>
        <v>0</v>
      </c>
      <c r="N163" s="35">
        <f t="shared" si="75"/>
        <v>0</v>
      </c>
      <c r="O163" s="46">
        <f t="shared" si="72"/>
        <v>0</v>
      </c>
      <c r="P163" s="51">
        <v>0</v>
      </c>
      <c r="Q163" s="44">
        <f t="shared" si="57"/>
        <v>0</v>
      </c>
      <c r="R163" s="35">
        <f t="shared" si="73"/>
        <v>0</v>
      </c>
      <c r="S163" s="35">
        <f t="shared" si="76"/>
        <v>0</v>
      </c>
      <c r="T163" s="42">
        <v>0</v>
      </c>
      <c r="U163" s="35">
        <f t="shared" si="74"/>
        <v>0</v>
      </c>
      <c r="W163" s="35">
        <f t="shared" si="82"/>
        <v>0</v>
      </c>
      <c r="X163" s="35">
        <f t="shared" si="82"/>
        <v>0</v>
      </c>
      <c r="Y163" s="35">
        <f t="shared" si="82"/>
        <v>0</v>
      </c>
      <c r="Z163" s="35">
        <f t="shared" si="82"/>
        <v>0</v>
      </c>
      <c r="AA163" s="35">
        <f t="shared" si="82"/>
        <v>0</v>
      </c>
      <c r="AB163" s="35">
        <f t="shared" si="82"/>
        <v>0</v>
      </c>
      <c r="AC163" s="35">
        <f t="shared" si="82"/>
        <v>0</v>
      </c>
      <c r="AD163" s="35">
        <f t="shared" si="82"/>
        <v>0</v>
      </c>
      <c r="AE163" s="35">
        <f t="shared" si="82"/>
        <v>0</v>
      </c>
      <c r="AG163" s="35">
        <f t="shared" si="83"/>
        <v>0</v>
      </c>
      <c r="AH163" s="35">
        <f t="shared" si="83"/>
        <v>0</v>
      </c>
      <c r="AI163" s="35">
        <f t="shared" si="83"/>
        <v>0</v>
      </c>
      <c r="AJ163" s="35">
        <f t="shared" si="83"/>
        <v>0</v>
      </c>
      <c r="AK163" s="35">
        <f t="shared" si="83"/>
        <v>0</v>
      </c>
      <c r="AL163" s="35">
        <f t="shared" si="83"/>
        <v>0</v>
      </c>
      <c r="AN163" s="47">
        <f t="shared" si="55"/>
        <v>0</v>
      </c>
      <c r="AO163" s="6"/>
    </row>
    <row r="164" ht="15" spans="1:41">
      <c r="A164" s="45" t="s">
        <v>10786</v>
      </c>
      <c r="B164" s="33">
        <f t="shared" si="66"/>
        <v>0</v>
      </c>
      <c r="C164" s="41" t="s">
        <v>10787</v>
      </c>
      <c r="D164" s="96">
        <f t="shared" si="67"/>
        <v>0</v>
      </c>
      <c r="E164" s="35">
        <f t="shared" si="68"/>
        <v>0</v>
      </c>
      <c r="F164" s="46">
        <f t="shared" si="69"/>
        <v>0</v>
      </c>
      <c r="G164" s="37">
        <f t="shared" si="56"/>
        <v>0</v>
      </c>
      <c r="H164" s="42">
        <v>0</v>
      </c>
      <c r="I164" s="35">
        <f t="shared" si="79"/>
        <v>0</v>
      </c>
      <c r="J164" s="35">
        <f t="shared" si="79"/>
        <v>0</v>
      </c>
      <c r="K164" s="97">
        <f t="shared" si="54"/>
        <v>0</v>
      </c>
      <c r="L164" s="35">
        <f t="shared" si="70"/>
        <v>0</v>
      </c>
      <c r="M164" s="96">
        <f t="shared" si="71"/>
        <v>0</v>
      </c>
      <c r="N164" s="35">
        <f t="shared" si="75"/>
        <v>0</v>
      </c>
      <c r="O164" s="46">
        <f t="shared" si="72"/>
        <v>0</v>
      </c>
      <c r="P164" s="51">
        <v>0</v>
      </c>
      <c r="Q164" s="44">
        <f t="shared" si="57"/>
        <v>0</v>
      </c>
      <c r="R164" s="35">
        <f t="shared" si="73"/>
        <v>0</v>
      </c>
      <c r="S164" s="35">
        <f t="shared" si="76"/>
        <v>0</v>
      </c>
      <c r="T164" s="42">
        <v>0</v>
      </c>
      <c r="U164" s="35">
        <f t="shared" si="74"/>
        <v>0</v>
      </c>
      <c r="W164" s="35">
        <f t="shared" si="82"/>
        <v>0</v>
      </c>
      <c r="X164" s="35">
        <f t="shared" si="82"/>
        <v>0</v>
      </c>
      <c r="Y164" s="35">
        <f t="shared" si="82"/>
        <v>0</v>
      </c>
      <c r="Z164" s="35">
        <f t="shared" si="82"/>
        <v>0</v>
      </c>
      <c r="AA164" s="35">
        <f t="shared" si="82"/>
        <v>0</v>
      </c>
      <c r="AB164" s="35">
        <f t="shared" si="82"/>
        <v>0</v>
      </c>
      <c r="AC164" s="35">
        <f t="shared" si="82"/>
        <v>0</v>
      </c>
      <c r="AD164" s="35">
        <f t="shared" si="82"/>
        <v>0</v>
      </c>
      <c r="AE164" s="35">
        <f t="shared" si="82"/>
        <v>0</v>
      </c>
      <c r="AG164" s="35">
        <f t="shared" si="83"/>
        <v>0</v>
      </c>
      <c r="AH164" s="35">
        <f t="shared" si="83"/>
        <v>0</v>
      </c>
      <c r="AI164" s="35">
        <f t="shared" si="83"/>
        <v>0</v>
      </c>
      <c r="AJ164" s="35">
        <f t="shared" si="83"/>
        <v>0</v>
      </c>
      <c r="AK164" s="35">
        <f t="shared" si="83"/>
        <v>0</v>
      </c>
      <c r="AL164" s="35">
        <f t="shared" si="83"/>
        <v>0</v>
      </c>
      <c r="AN164" s="47">
        <f t="shared" si="55"/>
        <v>0</v>
      </c>
      <c r="AO164" s="18"/>
    </row>
    <row r="165" ht="15" spans="1:41">
      <c r="A165" s="45" t="s">
        <v>10788</v>
      </c>
      <c r="B165" s="33">
        <f t="shared" si="66"/>
        <v>0</v>
      </c>
      <c r="C165" s="41" t="s">
        <v>10789</v>
      </c>
      <c r="D165" s="96">
        <f t="shared" si="67"/>
        <v>0</v>
      </c>
      <c r="E165" s="35">
        <f t="shared" si="68"/>
        <v>0</v>
      </c>
      <c r="F165" s="46">
        <f t="shared" si="69"/>
        <v>0</v>
      </c>
      <c r="G165" s="37">
        <f t="shared" si="56"/>
        <v>0</v>
      </c>
      <c r="H165" s="42">
        <v>0</v>
      </c>
      <c r="I165" s="35">
        <f t="shared" si="79"/>
        <v>0</v>
      </c>
      <c r="J165" s="35">
        <f t="shared" si="79"/>
        <v>0</v>
      </c>
      <c r="K165" s="97">
        <f t="shared" si="54"/>
        <v>0</v>
      </c>
      <c r="L165" s="35">
        <f t="shared" si="70"/>
        <v>0</v>
      </c>
      <c r="M165" s="96">
        <f t="shared" si="71"/>
        <v>0</v>
      </c>
      <c r="N165" s="35">
        <f t="shared" si="75"/>
        <v>0</v>
      </c>
      <c r="O165" s="46">
        <f t="shared" si="72"/>
        <v>0</v>
      </c>
      <c r="P165" s="51">
        <v>0</v>
      </c>
      <c r="Q165" s="44">
        <f t="shared" si="57"/>
        <v>0</v>
      </c>
      <c r="R165" s="35">
        <f t="shared" si="73"/>
        <v>0</v>
      </c>
      <c r="S165" s="35">
        <f t="shared" si="76"/>
        <v>0</v>
      </c>
      <c r="T165" s="42">
        <v>0</v>
      </c>
      <c r="U165" s="35">
        <f t="shared" si="74"/>
        <v>0</v>
      </c>
      <c r="W165" s="35">
        <f t="shared" si="82"/>
        <v>0</v>
      </c>
      <c r="X165" s="35">
        <f t="shared" si="82"/>
        <v>0</v>
      </c>
      <c r="Y165" s="35">
        <f t="shared" si="82"/>
        <v>0</v>
      </c>
      <c r="Z165" s="35">
        <f t="shared" si="82"/>
        <v>0</v>
      </c>
      <c r="AA165" s="35">
        <f t="shared" si="82"/>
        <v>0</v>
      </c>
      <c r="AB165" s="35">
        <f t="shared" si="82"/>
        <v>0</v>
      </c>
      <c r="AC165" s="35">
        <f t="shared" si="82"/>
        <v>0</v>
      </c>
      <c r="AD165" s="35">
        <f t="shared" si="82"/>
        <v>0</v>
      </c>
      <c r="AE165" s="35">
        <f t="shared" si="82"/>
        <v>0</v>
      </c>
      <c r="AG165" s="35">
        <f t="shared" si="83"/>
        <v>0</v>
      </c>
      <c r="AH165" s="35">
        <f t="shared" si="83"/>
        <v>0</v>
      </c>
      <c r="AI165" s="35">
        <f t="shared" si="83"/>
        <v>0</v>
      </c>
      <c r="AJ165" s="35">
        <f t="shared" si="83"/>
        <v>0</v>
      </c>
      <c r="AK165" s="35">
        <f t="shared" si="83"/>
        <v>0</v>
      </c>
      <c r="AL165" s="35">
        <f t="shared" si="83"/>
        <v>0</v>
      </c>
      <c r="AN165" s="47">
        <f t="shared" si="55"/>
        <v>0</v>
      </c>
      <c r="AO165" s="18"/>
    </row>
    <row r="166" ht="15" spans="1:41">
      <c r="A166" s="45" t="s">
        <v>10790</v>
      </c>
      <c r="B166" s="33">
        <f t="shared" si="66"/>
        <v>0</v>
      </c>
      <c r="C166" s="41" t="s">
        <v>10791</v>
      </c>
      <c r="D166" s="96">
        <f t="shared" si="67"/>
        <v>0</v>
      </c>
      <c r="E166" s="35">
        <f t="shared" si="68"/>
        <v>0</v>
      </c>
      <c r="F166" s="46">
        <f t="shared" si="69"/>
        <v>0</v>
      </c>
      <c r="G166" s="37">
        <f t="shared" si="56"/>
        <v>0</v>
      </c>
      <c r="H166" s="42">
        <v>0</v>
      </c>
      <c r="I166" s="35">
        <f t="shared" si="79"/>
        <v>0</v>
      </c>
      <c r="J166" s="35">
        <f t="shared" si="79"/>
        <v>0</v>
      </c>
      <c r="K166" s="97">
        <f t="shared" si="54"/>
        <v>0</v>
      </c>
      <c r="L166" s="35">
        <f t="shared" si="70"/>
        <v>0</v>
      </c>
      <c r="M166" s="96">
        <f t="shared" si="71"/>
        <v>0</v>
      </c>
      <c r="N166" s="35">
        <f t="shared" si="75"/>
        <v>0</v>
      </c>
      <c r="O166" s="46">
        <f t="shared" si="72"/>
        <v>0</v>
      </c>
      <c r="P166" s="51">
        <v>0</v>
      </c>
      <c r="Q166" s="44">
        <f t="shared" si="57"/>
        <v>0</v>
      </c>
      <c r="R166" s="35">
        <f t="shared" si="73"/>
        <v>0</v>
      </c>
      <c r="S166" s="35">
        <f t="shared" si="76"/>
        <v>0</v>
      </c>
      <c r="T166" s="42">
        <v>0</v>
      </c>
      <c r="U166" s="35">
        <f t="shared" si="74"/>
        <v>0</v>
      </c>
      <c r="W166" s="35">
        <f t="shared" si="82"/>
        <v>0</v>
      </c>
      <c r="X166" s="35">
        <f t="shared" si="82"/>
        <v>0</v>
      </c>
      <c r="Y166" s="35">
        <f t="shared" si="82"/>
        <v>0</v>
      </c>
      <c r="Z166" s="35">
        <f t="shared" si="82"/>
        <v>0</v>
      </c>
      <c r="AA166" s="35">
        <f t="shared" si="82"/>
        <v>0</v>
      </c>
      <c r="AB166" s="35">
        <f t="shared" si="82"/>
        <v>0</v>
      </c>
      <c r="AC166" s="35">
        <f t="shared" si="82"/>
        <v>0</v>
      </c>
      <c r="AD166" s="35">
        <f t="shared" si="82"/>
        <v>0</v>
      </c>
      <c r="AE166" s="35">
        <f t="shared" si="82"/>
        <v>0</v>
      </c>
      <c r="AG166" s="35">
        <f t="shared" si="83"/>
        <v>0</v>
      </c>
      <c r="AH166" s="35">
        <f t="shared" si="83"/>
        <v>0</v>
      </c>
      <c r="AI166" s="35">
        <f t="shared" si="83"/>
        <v>0</v>
      </c>
      <c r="AJ166" s="35">
        <f t="shared" si="83"/>
        <v>0</v>
      </c>
      <c r="AK166" s="35">
        <f t="shared" si="83"/>
        <v>0</v>
      </c>
      <c r="AL166" s="35">
        <f t="shared" si="83"/>
        <v>0</v>
      </c>
      <c r="AN166" s="47">
        <f t="shared" si="55"/>
        <v>0</v>
      </c>
      <c r="AO166" s="6"/>
    </row>
    <row r="167" ht="15" spans="1:41">
      <c r="A167" s="45" t="s">
        <v>10792</v>
      </c>
      <c r="B167" s="33">
        <f t="shared" si="66"/>
        <v>0</v>
      </c>
      <c r="C167" s="41" t="s">
        <v>10793</v>
      </c>
      <c r="D167" s="96">
        <f t="shared" si="67"/>
        <v>0</v>
      </c>
      <c r="E167" s="35">
        <f t="shared" si="68"/>
        <v>0</v>
      </c>
      <c r="F167" s="46">
        <f t="shared" si="69"/>
        <v>0</v>
      </c>
      <c r="G167" s="37">
        <f t="shared" si="56"/>
        <v>0</v>
      </c>
      <c r="H167" s="42">
        <v>0</v>
      </c>
      <c r="I167" s="35">
        <f t="shared" si="79"/>
        <v>0</v>
      </c>
      <c r="J167" s="35">
        <f t="shared" si="79"/>
        <v>0</v>
      </c>
      <c r="K167" s="97">
        <f t="shared" si="54"/>
        <v>0</v>
      </c>
      <c r="L167" s="35">
        <f t="shared" si="70"/>
        <v>0</v>
      </c>
      <c r="M167" s="96">
        <f t="shared" si="71"/>
        <v>0</v>
      </c>
      <c r="N167" s="35">
        <f t="shared" si="75"/>
        <v>0</v>
      </c>
      <c r="O167" s="46">
        <f t="shared" si="72"/>
        <v>0</v>
      </c>
      <c r="P167" s="51">
        <v>0</v>
      </c>
      <c r="Q167" s="44">
        <f t="shared" si="57"/>
        <v>0</v>
      </c>
      <c r="R167" s="35">
        <f t="shared" si="73"/>
        <v>0</v>
      </c>
      <c r="S167" s="35">
        <f t="shared" si="76"/>
        <v>0</v>
      </c>
      <c r="T167" s="42">
        <v>0</v>
      </c>
      <c r="U167" s="35">
        <f t="shared" si="74"/>
        <v>0</v>
      </c>
      <c r="W167" s="35">
        <f t="shared" si="82"/>
        <v>0</v>
      </c>
      <c r="X167" s="35">
        <f t="shared" si="82"/>
        <v>0</v>
      </c>
      <c r="Y167" s="35">
        <f t="shared" si="82"/>
        <v>0</v>
      </c>
      <c r="Z167" s="35">
        <f t="shared" si="82"/>
        <v>0</v>
      </c>
      <c r="AA167" s="35">
        <f t="shared" si="82"/>
        <v>0</v>
      </c>
      <c r="AB167" s="35">
        <f t="shared" si="82"/>
        <v>0</v>
      </c>
      <c r="AC167" s="35">
        <f t="shared" si="82"/>
        <v>0</v>
      </c>
      <c r="AD167" s="35">
        <f t="shared" si="82"/>
        <v>0</v>
      </c>
      <c r="AE167" s="35">
        <f t="shared" si="82"/>
        <v>0</v>
      </c>
      <c r="AG167" s="35">
        <f t="shared" si="83"/>
        <v>0</v>
      </c>
      <c r="AH167" s="35">
        <f t="shared" si="83"/>
        <v>0</v>
      </c>
      <c r="AI167" s="35">
        <f t="shared" si="83"/>
        <v>0</v>
      </c>
      <c r="AJ167" s="35">
        <f t="shared" si="83"/>
        <v>0</v>
      </c>
      <c r="AK167" s="35">
        <f t="shared" si="83"/>
        <v>0</v>
      </c>
      <c r="AL167" s="35">
        <f t="shared" si="83"/>
        <v>0</v>
      </c>
      <c r="AN167" s="47">
        <f t="shared" si="55"/>
        <v>0</v>
      </c>
      <c r="AO167" s="6"/>
    </row>
    <row r="168" ht="15" spans="1:41">
      <c r="A168" s="45" t="s">
        <v>10794</v>
      </c>
      <c r="B168" s="33">
        <f t="shared" si="66"/>
        <v>0</v>
      </c>
      <c r="C168" s="41" t="s">
        <v>10795</v>
      </c>
      <c r="D168" s="96">
        <f t="shared" si="67"/>
        <v>0</v>
      </c>
      <c r="E168" s="35">
        <f t="shared" si="68"/>
        <v>0</v>
      </c>
      <c r="F168" s="46">
        <f t="shared" si="69"/>
        <v>0</v>
      </c>
      <c r="G168" s="37">
        <f t="shared" si="56"/>
        <v>0</v>
      </c>
      <c r="H168" s="42">
        <v>0</v>
      </c>
      <c r="I168" s="35">
        <f t="shared" ref="I168:J187" si="84">SUMPRODUCT(I$374:I$599*(LEFT($A$374:$A$599,LEN($A168))=$A168))</f>
        <v>0</v>
      </c>
      <c r="J168" s="35">
        <f t="shared" si="84"/>
        <v>0</v>
      </c>
      <c r="K168" s="97">
        <f t="shared" ref="K168:K231" si="85">AA168</f>
        <v>0</v>
      </c>
      <c r="L168" s="35">
        <f t="shared" si="70"/>
        <v>0</v>
      </c>
      <c r="M168" s="96">
        <f t="shared" si="71"/>
        <v>0</v>
      </c>
      <c r="N168" s="35">
        <f t="shared" si="75"/>
        <v>0</v>
      </c>
      <c r="O168" s="46">
        <f t="shared" si="72"/>
        <v>0</v>
      </c>
      <c r="P168" s="51">
        <v>0</v>
      </c>
      <c r="Q168" s="44">
        <f t="shared" si="57"/>
        <v>0</v>
      </c>
      <c r="R168" s="35">
        <f t="shared" si="73"/>
        <v>0</v>
      </c>
      <c r="S168" s="35">
        <f t="shared" si="76"/>
        <v>0</v>
      </c>
      <c r="T168" s="42">
        <v>0</v>
      </c>
      <c r="U168" s="35">
        <f t="shared" si="74"/>
        <v>0</v>
      </c>
      <c r="W168" s="35">
        <f t="shared" ref="W168:AE177" si="86">SUMPRODUCT(W$374:W$599*(LEFT($A$374:$A$599,LEN($A168))=$A168))</f>
        <v>0</v>
      </c>
      <c r="X168" s="35">
        <f t="shared" si="86"/>
        <v>0</v>
      </c>
      <c r="Y168" s="35">
        <f t="shared" si="86"/>
        <v>0</v>
      </c>
      <c r="Z168" s="35">
        <f t="shared" si="86"/>
        <v>0</v>
      </c>
      <c r="AA168" s="35">
        <f t="shared" si="86"/>
        <v>0</v>
      </c>
      <c r="AB168" s="35">
        <f t="shared" si="86"/>
        <v>0</v>
      </c>
      <c r="AC168" s="35">
        <f t="shared" si="86"/>
        <v>0</v>
      </c>
      <c r="AD168" s="35">
        <f t="shared" si="86"/>
        <v>0</v>
      </c>
      <c r="AE168" s="35">
        <f t="shared" si="86"/>
        <v>0</v>
      </c>
      <c r="AG168" s="35">
        <f t="shared" ref="AG168:AL177" si="87">SUMPRODUCT(AG$374:AG$599*(LEFT($A$374:$A$599,LEN($A168))=$A168))</f>
        <v>0</v>
      </c>
      <c r="AH168" s="35">
        <f t="shared" si="87"/>
        <v>0</v>
      </c>
      <c r="AI168" s="35">
        <f t="shared" si="87"/>
        <v>0</v>
      </c>
      <c r="AJ168" s="35">
        <f t="shared" si="87"/>
        <v>0</v>
      </c>
      <c r="AK168" s="35">
        <f t="shared" si="87"/>
        <v>0</v>
      </c>
      <c r="AL168" s="35">
        <f t="shared" si="87"/>
        <v>0</v>
      </c>
      <c r="AN168" s="47">
        <f t="shared" ref="AN168:AN231" si="88">+(AJ168-Y168)+(AL168-AB168)+(AD168-AH168)</f>
        <v>0</v>
      </c>
      <c r="AO168" s="18"/>
    </row>
    <row r="169" ht="15" spans="1:41">
      <c r="A169" s="45" t="s">
        <v>10796</v>
      </c>
      <c r="B169" s="33">
        <f t="shared" si="66"/>
        <v>0</v>
      </c>
      <c r="C169" s="41" t="s">
        <v>10797</v>
      </c>
      <c r="D169" s="96">
        <f t="shared" si="67"/>
        <v>0</v>
      </c>
      <c r="E169" s="35">
        <f t="shared" si="68"/>
        <v>0</v>
      </c>
      <c r="F169" s="46">
        <f t="shared" si="69"/>
        <v>0</v>
      </c>
      <c r="G169" s="37">
        <f t="shared" ref="G169:G232" si="89">Z169+X169</f>
        <v>0</v>
      </c>
      <c r="H169" s="42">
        <v>0</v>
      </c>
      <c r="I169" s="35">
        <f t="shared" si="84"/>
        <v>0</v>
      </c>
      <c r="J169" s="35">
        <f t="shared" si="84"/>
        <v>0</v>
      </c>
      <c r="K169" s="97">
        <f t="shared" si="85"/>
        <v>0</v>
      </c>
      <c r="L169" s="35">
        <f t="shared" si="70"/>
        <v>0</v>
      </c>
      <c r="M169" s="96">
        <f t="shared" si="71"/>
        <v>0</v>
      </c>
      <c r="N169" s="35">
        <f t="shared" si="75"/>
        <v>0</v>
      </c>
      <c r="O169" s="46">
        <f t="shared" si="72"/>
        <v>0</v>
      </c>
      <c r="P169" s="51">
        <v>0</v>
      </c>
      <c r="Q169" s="44">
        <f t="shared" ref="Q169:Q232" si="90">AC169+AE169</f>
        <v>0</v>
      </c>
      <c r="R169" s="35">
        <f t="shared" si="73"/>
        <v>0</v>
      </c>
      <c r="S169" s="35">
        <f t="shared" si="76"/>
        <v>0</v>
      </c>
      <c r="T169" s="42">
        <v>0</v>
      </c>
      <c r="U169" s="35">
        <f t="shared" si="74"/>
        <v>0</v>
      </c>
      <c r="W169" s="35">
        <f t="shared" si="86"/>
        <v>0</v>
      </c>
      <c r="X169" s="35">
        <f t="shared" si="86"/>
        <v>0</v>
      </c>
      <c r="Y169" s="35">
        <f t="shared" si="86"/>
        <v>0</v>
      </c>
      <c r="Z169" s="35">
        <f t="shared" si="86"/>
        <v>0</v>
      </c>
      <c r="AA169" s="35">
        <f t="shared" si="86"/>
        <v>0</v>
      </c>
      <c r="AB169" s="35">
        <f t="shared" si="86"/>
        <v>0</v>
      </c>
      <c r="AC169" s="35">
        <f t="shared" si="86"/>
        <v>0</v>
      </c>
      <c r="AD169" s="35">
        <f t="shared" si="86"/>
        <v>0</v>
      </c>
      <c r="AE169" s="35">
        <f t="shared" si="86"/>
        <v>0</v>
      </c>
      <c r="AG169" s="35">
        <f t="shared" si="87"/>
        <v>0</v>
      </c>
      <c r="AH169" s="35">
        <f t="shared" si="87"/>
        <v>0</v>
      </c>
      <c r="AI169" s="35">
        <f t="shared" si="87"/>
        <v>0</v>
      </c>
      <c r="AJ169" s="35">
        <f t="shared" si="87"/>
        <v>0</v>
      </c>
      <c r="AK169" s="35">
        <f t="shared" si="87"/>
        <v>0</v>
      </c>
      <c r="AL169" s="35">
        <f t="shared" si="87"/>
        <v>0</v>
      </c>
      <c r="AN169" s="47">
        <f t="shared" si="88"/>
        <v>0</v>
      </c>
      <c r="AO169" s="18"/>
    </row>
    <row r="170" ht="15" spans="1:41">
      <c r="A170" s="45" t="s">
        <v>10798</v>
      </c>
      <c r="B170" s="33">
        <f t="shared" si="66"/>
        <v>0</v>
      </c>
      <c r="C170" s="41" t="s">
        <v>10799</v>
      </c>
      <c r="D170" s="96">
        <f t="shared" si="67"/>
        <v>0</v>
      </c>
      <c r="E170" s="35">
        <f t="shared" si="68"/>
        <v>0</v>
      </c>
      <c r="F170" s="46">
        <f t="shared" si="69"/>
        <v>0</v>
      </c>
      <c r="G170" s="37">
        <f t="shared" si="89"/>
        <v>0</v>
      </c>
      <c r="H170" s="42">
        <v>0</v>
      </c>
      <c r="I170" s="35">
        <f t="shared" si="84"/>
        <v>0</v>
      </c>
      <c r="J170" s="35">
        <f t="shared" si="84"/>
        <v>0</v>
      </c>
      <c r="K170" s="97">
        <f t="shared" si="85"/>
        <v>0</v>
      </c>
      <c r="L170" s="35">
        <f t="shared" si="70"/>
        <v>0</v>
      </c>
      <c r="M170" s="96">
        <f t="shared" si="71"/>
        <v>0</v>
      </c>
      <c r="N170" s="35">
        <f t="shared" si="75"/>
        <v>0</v>
      </c>
      <c r="O170" s="46">
        <f t="shared" si="72"/>
        <v>0</v>
      </c>
      <c r="P170" s="51">
        <v>0</v>
      </c>
      <c r="Q170" s="44">
        <f t="shared" si="90"/>
        <v>0</v>
      </c>
      <c r="R170" s="35">
        <f t="shared" si="73"/>
        <v>0</v>
      </c>
      <c r="S170" s="35">
        <f t="shared" si="76"/>
        <v>0</v>
      </c>
      <c r="T170" s="42">
        <v>0</v>
      </c>
      <c r="U170" s="35">
        <f t="shared" si="74"/>
        <v>0</v>
      </c>
      <c r="W170" s="35">
        <f t="shared" si="86"/>
        <v>0</v>
      </c>
      <c r="X170" s="35">
        <f t="shared" si="86"/>
        <v>0</v>
      </c>
      <c r="Y170" s="35">
        <f t="shared" si="86"/>
        <v>0</v>
      </c>
      <c r="Z170" s="35">
        <f t="shared" si="86"/>
        <v>0</v>
      </c>
      <c r="AA170" s="35">
        <f t="shared" si="86"/>
        <v>0</v>
      </c>
      <c r="AB170" s="35">
        <f t="shared" si="86"/>
        <v>0</v>
      </c>
      <c r="AC170" s="35">
        <f t="shared" si="86"/>
        <v>0</v>
      </c>
      <c r="AD170" s="35">
        <f t="shared" si="86"/>
        <v>0</v>
      </c>
      <c r="AE170" s="35">
        <f t="shared" si="86"/>
        <v>0</v>
      </c>
      <c r="AG170" s="35">
        <f t="shared" si="87"/>
        <v>0</v>
      </c>
      <c r="AH170" s="35">
        <f t="shared" si="87"/>
        <v>0</v>
      </c>
      <c r="AI170" s="35">
        <f t="shared" si="87"/>
        <v>0</v>
      </c>
      <c r="AJ170" s="35">
        <f t="shared" si="87"/>
        <v>0</v>
      </c>
      <c r="AK170" s="35">
        <f t="shared" si="87"/>
        <v>0</v>
      </c>
      <c r="AL170" s="35">
        <f t="shared" si="87"/>
        <v>0</v>
      </c>
      <c r="AN170" s="47">
        <f t="shared" si="88"/>
        <v>0</v>
      </c>
      <c r="AO170" s="6"/>
    </row>
    <row r="171" ht="15" spans="1:41">
      <c r="A171" s="45" t="s">
        <v>10800</v>
      </c>
      <c r="B171" s="33">
        <f t="shared" si="66"/>
        <v>0</v>
      </c>
      <c r="C171" s="41" t="s">
        <v>10801</v>
      </c>
      <c r="D171" s="96">
        <f t="shared" si="67"/>
        <v>0</v>
      </c>
      <c r="E171" s="35">
        <f t="shared" si="68"/>
        <v>0</v>
      </c>
      <c r="F171" s="46">
        <f t="shared" si="69"/>
        <v>0</v>
      </c>
      <c r="G171" s="37">
        <f t="shared" si="89"/>
        <v>0</v>
      </c>
      <c r="H171" s="42">
        <v>0</v>
      </c>
      <c r="I171" s="35">
        <f t="shared" si="84"/>
        <v>0</v>
      </c>
      <c r="J171" s="35">
        <f t="shared" si="84"/>
        <v>0</v>
      </c>
      <c r="K171" s="97">
        <f t="shared" si="85"/>
        <v>0</v>
      </c>
      <c r="L171" s="35">
        <f t="shared" si="70"/>
        <v>0</v>
      </c>
      <c r="M171" s="96">
        <f t="shared" si="71"/>
        <v>0</v>
      </c>
      <c r="N171" s="35">
        <f t="shared" si="75"/>
        <v>0</v>
      </c>
      <c r="O171" s="46">
        <f t="shared" si="72"/>
        <v>0</v>
      </c>
      <c r="P171" s="51">
        <v>0</v>
      </c>
      <c r="Q171" s="44">
        <f t="shared" si="90"/>
        <v>0</v>
      </c>
      <c r="R171" s="35">
        <f t="shared" si="73"/>
        <v>0</v>
      </c>
      <c r="S171" s="35">
        <f t="shared" si="76"/>
        <v>0</v>
      </c>
      <c r="T171" s="42">
        <v>0</v>
      </c>
      <c r="U171" s="35">
        <f t="shared" si="74"/>
        <v>0</v>
      </c>
      <c r="W171" s="35">
        <f t="shared" si="86"/>
        <v>0</v>
      </c>
      <c r="X171" s="35">
        <f t="shared" si="86"/>
        <v>0</v>
      </c>
      <c r="Y171" s="35">
        <f t="shared" si="86"/>
        <v>0</v>
      </c>
      <c r="Z171" s="35">
        <f t="shared" si="86"/>
        <v>0</v>
      </c>
      <c r="AA171" s="35">
        <f t="shared" si="86"/>
        <v>0</v>
      </c>
      <c r="AB171" s="35">
        <f t="shared" si="86"/>
        <v>0</v>
      </c>
      <c r="AC171" s="35">
        <f t="shared" si="86"/>
        <v>0</v>
      </c>
      <c r="AD171" s="35">
        <f t="shared" si="86"/>
        <v>0</v>
      </c>
      <c r="AE171" s="35">
        <f t="shared" si="86"/>
        <v>0</v>
      </c>
      <c r="AG171" s="35">
        <f t="shared" si="87"/>
        <v>0</v>
      </c>
      <c r="AH171" s="35">
        <f t="shared" si="87"/>
        <v>0</v>
      </c>
      <c r="AI171" s="35">
        <f t="shared" si="87"/>
        <v>0</v>
      </c>
      <c r="AJ171" s="35">
        <f t="shared" si="87"/>
        <v>0</v>
      </c>
      <c r="AK171" s="35">
        <f t="shared" si="87"/>
        <v>0</v>
      </c>
      <c r="AL171" s="35">
        <f t="shared" si="87"/>
        <v>0</v>
      </c>
      <c r="AN171" s="47">
        <f t="shared" si="88"/>
        <v>0</v>
      </c>
      <c r="AO171" s="6"/>
    </row>
    <row r="172" ht="15" spans="1:41">
      <c r="A172" s="45" t="s">
        <v>10802</v>
      </c>
      <c r="B172" s="33">
        <f t="shared" si="66"/>
        <v>0</v>
      </c>
      <c r="C172" s="41" t="s">
        <v>10803</v>
      </c>
      <c r="D172" s="96">
        <f t="shared" si="67"/>
        <v>0</v>
      </c>
      <c r="E172" s="35">
        <f t="shared" si="68"/>
        <v>0</v>
      </c>
      <c r="F172" s="46">
        <f t="shared" si="69"/>
        <v>0</v>
      </c>
      <c r="G172" s="37">
        <f t="shared" si="89"/>
        <v>0</v>
      </c>
      <c r="H172" s="42">
        <v>0</v>
      </c>
      <c r="I172" s="35">
        <f t="shared" si="84"/>
        <v>0</v>
      </c>
      <c r="J172" s="35">
        <f t="shared" si="84"/>
        <v>0</v>
      </c>
      <c r="K172" s="97">
        <f t="shared" si="85"/>
        <v>0</v>
      </c>
      <c r="L172" s="35">
        <f t="shared" si="70"/>
        <v>0</v>
      </c>
      <c r="M172" s="96">
        <f t="shared" si="71"/>
        <v>0</v>
      </c>
      <c r="N172" s="35">
        <f t="shared" si="75"/>
        <v>0</v>
      </c>
      <c r="O172" s="46">
        <f t="shared" si="72"/>
        <v>0</v>
      </c>
      <c r="P172" s="51">
        <v>0</v>
      </c>
      <c r="Q172" s="44">
        <f t="shared" si="90"/>
        <v>0</v>
      </c>
      <c r="R172" s="35">
        <f t="shared" si="73"/>
        <v>0</v>
      </c>
      <c r="S172" s="35">
        <f t="shared" si="76"/>
        <v>0</v>
      </c>
      <c r="T172" s="42">
        <v>0</v>
      </c>
      <c r="U172" s="35">
        <f t="shared" si="74"/>
        <v>0</v>
      </c>
      <c r="W172" s="35">
        <f t="shared" si="86"/>
        <v>0</v>
      </c>
      <c r="X172" s="35">
        <f t="shared" si="86"/>
        <v>0</v>
      </c>
      <c r="Y172" s="35">
        <f t="shared" si="86"/>
        <v>0</v>
      </c>
      <c r="Z172" s="35">
        <f t="shared" si="86"/>
        <v>0</v>
      </c>
      <c r="AA172" s="35">
        <f t="shared" si="86"/>
        <v>0</v>
      </c>
      <c r="AB172" s="35">
        <f t="shared" si="86"/>
        <v>0</v>
      </c>
      <c r="AC172" s="35">
        <f t="shared" si="86"/>
        <v>0</v>
      </c>
      <c r="AD172" s="35">
        <f t="shared" si="86"/>
        <v>0</v>
      </c>
      <c r="AE172" s="35">
        <f t="shared" si="86"/>
        <v>0</v>
      </c>
      <c r="AG172" s="35">
        <f t="shared" si="87"/>
        <v>0</v>
      </c>
      <c r="AH172" s="35">
        <f t="shared" si="87"/>
        <v>0</v>
      </c>
      <c r="AI172" s="35">
        <f t="shared" si="87"/>
        <v>0</v>
      </c>
      <c r="AJ172" s="35">
        <f t="shared" si="87"/>
        <v>0</v>
      </c>
      <c r="AK172" s="35">
        <f t="shared" si="87"/>
        <v>0</v>
      </c>
      <c r="AL172" s="35">
        <f t="shared" si="87"/>
        <v>0</v>
      </c>
      <c r="AN172" s="47">
        <f t="shared" si="88"/>
        <v>0</v>
      </c>
      <c r="AO172" s="18"/>
    </row>
    <row r="173" ht="15" spans="1:41">
      <c r="A173" s="45" t="s">
        <v>10804</v>
      </c>
      <c r="B173" s="33">
        <f t="shared" si="66"/>
        <v>0</v>
      </c>
      <c r="C173" s="41" t="s">
        <v>10805</v>
      </c>
      <c r="D173" s="96">
        <f t="shared" si="67"/>
        <v>0</v>
      </c>
      <c r="E173" s="35">
        <f t="shared" si="68"/>
        <v>0</v>
      </c>
      <c r="F173" s="46">
        <f t="shared" si="69"/>
        <v>0</v>
      </c>
      <c r="G173" s="37">
        <f t="shared" si="89"/>
        <v>0</v>
      </c>
      <c r="H173" s="42">
        <v>0</v>
      </c>
      <c r="I173" s="35">
        <f t="shared" si="84"/>
        <v>0</v>
      </c>
      <c r="J173" s="35">
        <f t="shared" si="84"/>
        <v>0</v>
      </c>
      <c r="K173" s="97">
        <f t="shared" si="85"/>
        <v>0</v>
      </c>
      <c r="L173" s="35">
        <f t="shared" si="70"/>
        <v>0</v>
      </c>
      <c r="M173" s="96">
        <f t="shared" si="71"/>
        <v>0</v>
      </c>
      <c r="N173" s="35">
        <f t="shared" si="75"/>
        <v>0</v>
      </c>
      <c r="O173" s="46">
        <f t="shared" si="72"/>
        <v>0</v>
      </c>
      <c r="P173" s="51">
        <v>0</v>
      </c>
      <c r="Q173" s="44">
        <f t="shared" si="90"/>
        <v>0</v>
      </c>
      <c r="R173" s="35">
        <f t="shared" si="73"/>
        <v>0</v>
      </c>
      <c r="S173" s="35">
        <f t="shared" si="76"/>
        <v>0</v>
      </c>
      <c r="T173" s="42">
        <v>0</v>
      </c>
      <c r="U173" s="35">
        <f t="shared" si="74"/>
        <v>0</v>
      </c>
      <c r="W173" s="35">
        <f t="shared" si="86"/>
        <v>0</v>
      </c>
      <c r="X173" s="35">
        <f t="shared" si="86"/>
        <v>0</v>
      </c>
      <c r="Y173" s="35">
        <f t="shared" si="86"/>
        <v>0</v>
      </c>
      <c r="Z173" s="35">
        <f t="shared" si="86"/>
        <v>0</v>
      </c>
      <c r="AA173" s="35">
        <f t="shared" si="86"/>
        <v>0</v>
      </c>
      <c r="AB173" s="35">
        <f t="shared" si="86"/>
        <v>0</v>
      </c>
      <c r="AC173" s="35">
        <f t="shared" si="86"/>
        <v>0</v>
      </c>
      <c r="AD173" s="35">
        <f t="shared" si="86"/>
        <v>0</v>
      </c>
      <c r="AE173" s="35">
        <f t="shared" si="86"/>
        <v>0</v>
      </c>
      <c r="AG173" s="35">
        <f t="shared" si="87"/>
        <v>0</v>
      </c>
      <c r="AH173" s="35">
        <f t="shared" si="87"/>
        <v>0</v>
      </c>
      <c r="AI173" s="35">
        <f t="shared" si="87"/>
        <v>0</v>
      </c>
      <c r="AJ173" s="35">
        <f t="shared" si="87"/>
        <v>0</v>
      </c>
      <c r="AK173" s="35">
        <f t="shared" si="87"/>
        <v>0</v>
      </c>
      <c r="AL173" s="35">
        <f t="shared" si="87"/>
        <v>0</v>
      </c>
      <c r="AN173" s="47">
        <f t="shared" si="88"/>
        <v>0</v>
      </c>
      <c r="AO173" s="18"/>
    </row>
    <row r="174" ht="15" spans="1:41">
      <c r="A174" s="45" t="s">
        <v>10806</v>
      </c>
      <c r="B174" s="33">
        <f t="shared" si="66"/>
        <v>0</v>
      </c>
      <c r="C174" s="41" t="s">
        <v>10807</v>
      </c>
      <c r="D174" s="96">
        <f t="shared" si="67"/>
        <v>0</v>
      </c>
      <c r="E174" s="35">
        <f t="shared" si="68"/>
        <v>0</v>
      </c>
      <c r="F174" s="46">
        <f t="shared" si="69"/>
        <v>0</v>
      </c>
      <c r="G174" s="37">
        <f t="shared" si="89"/>
        <v>0</v>
      </c>
      <c r="H174" s="42">
        <v>0</v>
      </c>
      <c r="I174" s="35">
        <f t="shared" si="84"/>
        <v>0</v>
      </c>
      <c r="J174" s="35">
        <f t="shared" si="84"/>
        <v>0</v>
      </c>
      <c r="K174" s="97">
        <f t="shared" si="85"/>
        <v>0</v>
      </c>
      <c r="L174" s="35">
        <f t="shared" si="70"/>
        <v>0</v>
      </c>
      <c r="M174" s="96">
        <f t="shared" si="71"/>
        <v>0</v>
      </c>
      <c r="N174" s="35">
        <f t="shared" si="75"/>
        <v>0</v>
      </c>
      <c r="O174" s="46">
        <f t="shared" si="72"/>
        <v>0</v>
      </c>
      <c r="P174" s="51">
        <v>0</v>
      </c>
      <c r="Q174" s="44">
        <f t="shared" si="90"/>
        <v>0</v>
      </c>
      <c r="R174" s="35">
        <f t="shared" si="73"/>
        <v>0</v>
      </c>
      <c r="S174" s="35">
        <f t="shared" si="76"/>
        <v>0</v>
      </c>
      <c r="T174" s="42">
        <v>0</v>
      </c>
      <c r="U174" s="35">
        <f t="shared" si="74"/>
        <v>0</v>
      </c>
      <c r="W174" s="35">
        <f t="shared" si="86"/>
        <v>0</v>
      </c>
      <c r="X174" s="35">
        <f t="shared" si="86"/>
        <v>0</v>
      </c>
      <c r="Y174" s="35">
        <f t="shared" si="86"/>
        <v>0</v>
      </c>
      <c r="Z174" s="35">
        <f t="shared" si="86"/>
        <v>0</v>
      </c>
      <c r="AA174" s="35">
        <f t="shared" si="86"/>
        <v>0</v>
      </c>
      <c r="AB174" s="35">
        <f t="shared" si="86"/>
        <v>0</v>
      </c>
      <c r="AC174" s="35">
        <f t="shared" si="86"/>
        <v>0</v>
      </c>
      <c r="AD174" s="35">
        <f t="shared" si="86"/>
        <v>0</v>
      </c>
      <c r="AE174" s="35">
        <f t="shared" si="86"/>
        <v>0</v>
      </c>
      <c r="AG174" s="35">
        <f t="shared" si="87"/>
        <v>0</v>
      </c>
      <c r="AH174" s="35">
        <f t="shared" si="87"/>
        <v>0</v>
      </c>
      <c r="AI174" s="35">
        <f t="shared" si="87"/>
        <v>0</v>
      </c>
      <c r="AJ174" s="35">
        <f t="shared" si="87"/>
        <v>0</v>
      </c>
      <c r="AK174" s="35">
        <f t="shared" si="87"/>
        <v>0</v>
      </c>
      <c r="AL174" s="35">
        <f t="shared" si="87"/>
        <v>0</v>
      </c>
      <c r="AN174" s="47">
        <f t="shared" si="88"/>
        <v>0</v>
      </c>
      <c r="AO174" s="6"/>
    </row>
    <row r="175" ht="15" spans="1:41">
      <c r="A175" s="45" t="s">
        <v>10808</v>
      </c>
      <c r="B175" s="33">
        <f t="shared" si="66"/>
        <v>0</v>
      </c>
      <c r="C175" s="41" t="s">
        <v>10809</v>
      </c>
      <c r="D175" s="96">
        <f t="shared" si="67"/>
        <v>0</v>
      </c>
      <c r="E175" s="35">
        <f t="shared" si="68"/>
        <v>0</v>
      </c>
      <c r="F175" s="46">
        <f t="shared" si="69"/>
        <v>0</v>
      </c>
      <c r="G175" s="37">
        <f t="shared" si="89"/>
        <v>0</v>
      </c>
      <c r="H175" s="42">
        <v>0</v>
      </c>
      <c r="I175" s="35">
        <f t="shared" si="84"/>
        <v>0</v>
      </c>
      <c r="J175" s="35">
        <f t="shared" si="84"/>
        <v>0</v>
      </c>
      <c r="K175" s="97">
        <f t="shared" si="85"/>
        <v>0</v>
      </c>
      <c r="L175" s="35">
        <f t="shared" si="70"/>
        <v>0</v>
      </c>
      <c r="M175" s="96">
        <f t="shared" si="71"/>
        <v>0</v>
      </c>
      <c r="N175" s="35">
        <f t="shared" si="75"/>
        <v>0</v>
      </c>
      <c r="O175" s="46">
        <f t="shared" si="72"/>
        <v>0</v>
      </c>
      <c r="P175" s="51">
        <v>0</v>
      </c>
      <c r="Q175" s="44">
        <f t="shared" si="90"/>
        <v>0</v>
      </c>
      <c r="R175" s="35">
        <f t="shared" si="73"/>
        <v>0</v>
      </c>
      <c r="S175" s="35">
        <f t="shared" si="76"/>
        <v>0</v>
      </c>
      <c r="T175" s="42">
        <v>0</v>
      </c>
      <c r="U175" s="35">
        <f t="shared" si="74"/>
        <v>0</v>
      </c>
      <c r="W175" s="35">
        <f t="shared" si="86"/>
        <v>0</v>
      </c>
      <c r="X175" s="35">
        <f t="shared" si="86"/>
        <v>0</v>
      </c>
      <c r="Y175" s="35">
        <f t="shared" si="86"/>
        <v>0</v>
      </c>
      <c r="Z175" s="35">
        <f t="shared" si="86"/>
        <v>0</v>
      </c>
      <c r="AA175" s="35">
        <f t="shared" si="86"/>
        <v>0</v>
      </c>
      <c r="AB175" s="35">
        <f t="shared" si="86"/>
        <v>0</v>
      </c>
      <c r="AC175" s="35">
        <f t="shared" si="86"/>
        <v>0</v>
      </c>
      <c r="AD175" s="35">
        <f t="shared" si="86"/>
        <v>0</v>
      </c>
      <c r="AE175" s="35">
        <f t="shared" si="86"/>
        <v>0</v>
      </c>
      <c r="AG175" s="35">
        <f t="shared" si="87"/>
        <v>0</v>
      </c>
      <c r="AH175" s="35">
        <f t="shared" si="87"/>
        <v>0</v>
      </c>
      <c r="AI175" s="35">
        <f t="shared" si="87"/>
        <v>0</v>
      </c>
      <c r="AJ175" s="35">
        <f t="shared" si="87"/>
        <v>0</v>
      </c>
      <c r="AK175" s="35">
        <f t="shared" si="87"/>
        <v>0</v>
      </c>
      <c r="AL175" s="35">
        <f t="shared" si="87"/>
        <v>0</v>
      </c>
      <c r="AN175" s="47">
        <f t="shared" si="88"/>
        <v>0</v>
      </c>
      <c r="AO175" s="6"/>
    </row>
    <row r="176" ht="15" spans="1:41">
      <c r="A176" s="45" t="s">
        <v>10810</v>
      </c>
      <c r="B176" s="33">
        <f t="shared" si="66"/>
        <v>0</v>
      </c>
      <c r="C176" s="41" t="s">
        <v>10811</v>
      </c>
      <c r="D176" s="96">
        <f t="shared" si="67"/>
        <v>0</v>
      </c>
      <c r="E176" s="35">
        <f t="shared" si="68"/>
        <v>0</v>
      </c>
      <c r="F176" s="46">
        <f t="shared" si="69"/>
        <v>0</v>
      </c>
      <c r="G176" s="37">
        <f t="shared" si="89"/>
        <v>0</v>
      </c>
      <c r="H176" s="38">
        <v>0</v>
      </c>
      <c r="I176" s="35">
        <f t="shared" si="84"/>
        <v>0</v>
      </c>
      <c r="J176" s="35">
        <f t="shared" si="84"/>
        <v>0</v>
      </c>
      <c r="K176" s="97">
        <f t="shared" si="85"/>
        <v>0</v>
      </c>
      <c r="L176" s="35">
        <f t="shared" si="70"/>
        <v>0</v>
      </c>
      <c r="M176" s="96">
        <f t="shared" si="71"/>
        <v>0</v>
      </c>
      <c r="N176" s="35">
        <f t="shared" si="75"/>
        <v>0</v>
      </c>
      <c r="O176" s="46">
        <f t="shared" si="72"/>
        <v>0</v>
      </c>
      <c r="P176" s="51">
        <v>0</v>
      </c>
      <c r="Q176" s="44">
        <f t="shared" si="90"/>
        <v>0</v>
      </c>
      <c r="R176" s="35">
        <f t="shared" si="73"/>
        <v>0</v>
      </c>
      <c r="S176" s="35">
        <f t="shared" si="76"/>
        <v>0</v>
      </c>
      <c r="T176" s="42">
        <v>0</v>
      </c>
      <c r="U176" s="35">
        <f t="shared" si="74"/>
        <v>0</v>
      </c>
      <c r="W176" s="35">
        <f t="shared" si="86"/>
        <v>0</v>
      </c>
      <c r="X176" s="35">
        <f t="shared" si="86"/>
        <v>0</v>
      </c>
      <c r="Y176" s="35">
        <f t="shared" si="86"/>
        <v>0</v>
      </c>
      <c r="Z176" s="35">
        <f t="shared" si="86"/>
        <v>0</v>
      </c>
      <c r="AA176" s="35">
        <f t="shared" si="86"/>
        <v>0</v>
      </c>
      <c r="AB176" s="35">
        <f t="shared" si="86"/>
        <v>0</v>
      </c>
      <c r="AC176" s="35">
        <f t="shared" si="86"/>
        <v>0</v>
      </c>
      <c r="AD176" s="35">
        <f t="shared" si="86"/>
        <v>0</v>
      </c>
      <c r="AE176" s="35">
        <f t="shared" si="86"/>
        <v>0</v>
      </c>
      <c r="AG176" s="35">
        <f t="shared" si="87"/>
        <v>0</v>
      </c>
      <c r="AH176" s="35">
        <f t="shared" si="87"/>
        <v>0</v>
      </c>
      <c r="AI176" s="35">
        <f t="shared" si="87"/>
        <v>0</v>
      </c>
      <c r="AJ176" s="35">
        <f t="shared" si="87"/>
        <v>0</v>
      </c>
      <c r="AK176" s="35">
        <f t="shared" si="87"/>
        <v>0</v>
      </c>
      <c r="AL176" s="35">
        <f t="shared" si="87"/>
        <v>0</v>
      </c>
      <c r="AN176" s="47">
        <f t="shared" si="88"/>
        <v>0</v>
      </c>
      <c r="AO176" s="18"/>
    </row>
    <row r="177" ht="15" spans="1:41">
      <c r="A177" s="45" t="s">
        <v>10812</v>
      </c>
      <c r="B177" s="33">
        <f t="shared" si="66"/>
        <v>0</v>
      </c>
      <c r="C177" s="41" t="s">
        <v>10813</v>
      </c>
      <c r="D177" s="96">
        <f t="shared" si="67"/>
        <v>0</v>
      </c>
      <c r="E177" s="35">
        <f t="shared" si="68"/>
        <v>0</v>
      </c>
      <c r="F177" s="46">
        <f t="shared" si="69"/>
        <v>0</v>
      </c>
      <c r="G177" s="37">
        <f t="shared" si="89"/>
        <v>0</v>
      </c>
      <c r="H177" s="42">
        <v>0</v>
      </c>
      <c r="I177" s="35">
        <f t="shared" si="84"/>
        <v>0</v>
      </c>
      <c r="J177" s="35">
        <f t="shared" si="84"/>
        <v>0</v>
      </c>
      <c r="K177" s="97">
        <f t="shared" si="85"/>
        <v>0</v>
      </c>
      <c r="L177" s="35">
        <f t="shared" si="70"/>
        <v>0</v>
      </c>
      <c r="M177" s="96">
        <f t="shared" si="71"/>
        <v>0</v>
      </c>
      <c r="N177" s="35">
        <f t="shared" si="75"/>
        <v>0</v>
      </c>
      <c r="O177" s="46">
        <f t="shared" si="72"/>
        <v>0</v>
      </c>
      <c r="P177" s="51">
        <v>0</v>
      </c>
      <c r="Q177" s="44">
        <f t="shared" si="90"/>
        <v>0</v>
      </c>
      <c r="R177" s="35">
        <f t="shared" si="73"/>
        <v>0</v>
      </c>
      <c r="S177" s="35">
        <f t="shared" si="76"/>
        <v>0</v>
      </c>
      <c r="T177" s="42">
        <v>0</v>
      </c>
      <c r="U177" s="35">
        <f t="shared" si="74"/>
        <v>0</v>
      </c>
      <c r="W177" s="35">
        <f t="shared" si="86"/>
        <v>0</v>
      </c>
      <c r="X177" s="35">
        <f t="shared" si="86"/>
        <v>0</v>
      </c>
      <c r="Y177" s="35">
        <f t="shared" si="86"/>
        <v>0</v>
      </c>
      <c r="Z177" s="35">
        <f t="shared" si="86"/>
        <v>0</v>
      </c>
      <c r="AA177" s="35">
        <f t="shared" si="86"/>
        <v>0</v>
      </c>
      <c r="AB177" s="35">
        <f t="shared" si="86"/>
        <v>0</v>
      </c>
      <c r="AC177" s="35">
        <f t="shared" si="86"/>
        <v>0</v>
      </c>
      <c r="AD177" s="35">
        <f t="shared" si="86"/>
        <v>0</v>
      </c>
      <c r="AE177" s="35">
        <f t="shared" si="86"/>
        <v>0</v>
      </c>
      <c r="AG177" s="35">
        <f t="shared" si="87"/>
        <v>0</v>
      </c>
      <c r="AH177" s="35">
        <f t="shared" si="87"/>
        <v>0</v>
      </c>
      <c r="AI177" s="35">
        <f t="shared" si="87"/>
        <v>0</v>
      </c>
      <c r="AJ177" s="35">
        <f t="shared" si="87"/>
        <v>0</v>
      </c>
      <c r="AK177" s="35">
        <f t="shared" si="87"/>
        <v>0</v>
      </c>
      <c r="AL177" s="35">
        <f t="shared" si="87"/>
        <v>0</v>
      </c>
      <c r="AN177" s="47">
        <f t="shared" si="88"/>
        <v>0</v>
      </c>
      <c r="AO177" s="18"/>
    </row>
    <row r="178" ht="15" spans="1:41">
      <c r="A178" s="45" t="s">
        <v>10814</v>
      </c>
      <c r="B178" s="33">
        <f t="shared" si="66"/>
        <v>0</v>
      </c>
      <c r="C178" s="41" t="s">
        <v>10815</v>
      </c>
      <c r="D178" s="96">
        <f t="shared" si="67"/>
        <v>0</v>
      </c>
      <c r="E178" s="35">
        <f t="shared" si="68"/>
        <v>0</v>
      </c>
      <c r="F178" s="46">
        <f t="shared" si="69"/>
        <v>0</v>
      </c>
      <c r="G178" s="37">
        <f t="shared" si="89"/>
        <v>0</v>
      </c>
      <c r="H178" s="42">
        <v>0</v>
      </c>
      <c r="I178" s="35">
        <f t="shared" si="84"/>
        <v>0</v>
      </c>
      <c r="J178" s="35">
        <f t="shared" si="84"/>
        <v>0</v>
      </c>
      <c r="K178" s="97">
        <f t="shared" si="85"/>
        <v>0</v>
      </c>
      <c r="L178" s="35">
        <f t="shared" si="70"/>
        <v>0</v>
      </c>
      <c r="M178" s="96">
        <f t="shared" si="71"/>
        <v>0</v>
      </c>
      <c r="N178" s="35">
        <f t="shared" si="75"/>
        <v>0</v>
      </c>
      <c r="O178" s="46">
        <f t="shared" si="72"/>
        <v>0</v>
      </c>
      <c r="P178" s="51">
        <v>0</v>
      </c>
      <c r="Q178" s="44">
        <f t="shared" si="90"/>
        <v>0</v>
      </c>
      <c r="R178" s="35">
        <f t="shared" si="73"/>
        <v>0</v>
      </c>
      <c r="S178" s="35">
        <f t="shared" si="76"/>
        <v>0</v>
      </c>
      <c r="T178" s="42">
        <v>0</v>
      </c>
      <c r="U178" s="35">
        <f t="shared" si="74"/>
        <v>0</v>
      </c>
      <c r="W178" s="35">
        <f t="shared" ref="W178:AE187" si="91">SUMPRODUCT(W$374:W$599*(LEFT($A$374:$A$599,LEN($A178))=$A178))</f>
        <v>0</v>
      </c>
      <c r="X178" s="35">
        <f t="shared" si="91"/>
        <v>0</v>
      </c>
      <c r="Y178" s="35">
        <f t="shared" si="91"/>
        <v>0</v>
      </c>
      <c r="Z178" s="35">
        <f t="shared" si="91"/>
        <v>0</v>
      </c>
      <c r="AA178" s="35">
        <f t="shared" si="91"/>
        <v>0</v>
      </c>
      <c r="AB178" s="35">
        <f t="shared" si="91"/>
        <v>0</v>
      </c>
      <c r="AC178" s="35">
        <f t="shared" si="91"/>
        <v>0</v>
      </c>
      <c r="AD178" s="35">
        <f t="shared" si="91"/>
        <v>0</v>
      </c>
      <c r="AE178" s="35">
        <f t="shared" si="91"/>
        <v>0</v>
      </c>
      <c r="AG178" s="35">
        <f t="shared" ref="AG178:AL187" si="92">SUMPRODUCT(AG$374:AG$599*(LEFT($A$374:$A$599,LEN($A178))=$A178))</f>
        <v>0</v>
      </c>
      <c r="AH178" s="35">
        <f t="shared" si="92"/>
        <v>0</v>
      </c>
      <c r="AI178" s="35">
        <f t="shared" si="92"/>
        <v>0</v>
      </c>
      <c r="AJ178" s="35">
        <f t="shared" si="92"/>
        <v>0</v>
      </c>
      <c r="AK178" s="35">
        <f t="shared" si="92"/>
        <v>0</v>
      </c>
      <c r="AL178" s="35">
        <f t="shared" si="92"/>
        <v>0</v>
      </c>
      <c r="AN178" s="47">
        <f t="shared" si="88"/>
        <v>0</v>
      </c>
      <c r="AO178" s="6"/>
    </row>
    <row r="179" ht="15" spans="1:41">
      <c r="A179" s="45" t="s">
        <v>10816</v>
      </c>
      <c r="B179" s="33">
        <f t="shared" si="66"/>
        <v>0</v>
      </c>
      <c r="C179" s="41" t="s">
        <v>10817</v>
      </c>
      <c r="D179" s="96">
        <f t="shared" si="67"/>
        <v>0</v>
      </c>
      <c r="E179" s="35">
        <f t="shared" si="68"/>
        <v>0</v>
      </c>
      <c r="F179" s="46">
        <f t="shared" si="69"/>
        <v>0</v>
      </c>
      <c r="G179" s="37">
        <f t="shared" si="89"/>
        <v>0</v>
      </c>
      <c r="H179" s="42">
        <v>0</v>
      </c>
      <c r="I179" s="35">
        <f t="shared" si="84"/>
        <v>0</v>
      </c>
      <c r="J179" s="35">
        <f t="shared" si="84"/>
        <v>0</v>
      </c>
      <c r="K179" s="97">
        <f t="shared" si="85"/>
        <v>0</v>
      </c>
      <c r="L179" s="35">
        <f t="shared" si="70"/>
        <v>0</v>
      </c>
      <c r="M179" s="96">
        <f t="shared" si="71"/>
        <v>0</v>
      </c>
      <c r="N179" s="35">
        <f t="shared" si="75"/>
        <v>0</v>
      </c>
      <c r="O179" s="46">
        <f t="shared" si="72"/>
        <v>0</v>
      </c>
      <c r="P179" s="51">
        <v>0</v>
      </c>
      <c r="Q179" s="44">
        <f t="shared" si="90"/>
        <v>0</v>
      </c>
      <c r="R179" s="35">
        <f t="shared" si="73"/>
        <v>0</v>
      </c>
      <c r="S179" s="35">
        <f t="shared" si="76"/>
        <v>0</v>
      </c>
      <c r="T179" s="42">
        <v>0</v>
      </c>
      <c r="U179" s="35">
        <f t="shared" si="74"/>
        <v>0</v>
      </c>
      <c r="W179" s="35">
        <f t="shared" si="91"/>
        <v>0</v>
      </c>
      <c r="X179" s="35">
        <f t="shared" si="91"/>
        <v>0</v>
      </c>
      <c r="Y179" s="35">
        <f t="shared" si="91"/>
        <v>0</v>
      </c>
      <c r="Z179" s="35">
        <f t="shared" si="91"/>
        <v>0</v>
      </c>
      <c r="AA179" s="35">
        <f t="shared" si="91"/>
        <v>0</v>
      </c>
      <c r="AB179" s="35">
        <f t="shared" si="91"/>
        <v>0</v>
      </c>
      <c r="AC179" s="35">
        <f t="shared" si="91"/>
        <v>0</v>
      </c>
      <c r="AD179" s="35">
        <f t="shared" si="91"/>
        <v>0</v>
      </c>
      <c r="AE179" s="35">
        <f t="shared" si="91"/>
        <v>0</v>
      </c>
      <c r="AG179" s="35">
        <f t="shared" si="92"/>
        <v>0</v>
      </c>
      <c r="AH179" s="35">
        <f t="shared" si="92"/>
        <v>0</v>
      </c>
      <c r="AI179" s="35">
        <f t="shared" si="92"/>
        <v>0</v>
      </c>
      <c r="AJ179" s="35">
        <f t="shared" si="92"/>
        <v>0</v>
      </c>
      <c r="AK179" s="35">
        <f t="shared" si="92"/>
        <v>0</v>
      </c>
      <c r="AL179" s="35">
        <f t="shared" si="92"/>
        <v>0</v>
      </c>
      <c r="AN179" s="47">
        <f t="shared" si="88"/>
        <v>0</v>
      </c>
      <c r="AO179" s="6"/>
    </row>
    <row r="180" ht="15" spans="1:41">
      <c r="A180" s="45" t="s">
        <v>10818</v>
      </c>
      <c r="B180" s="33">
        <f t="shared" si="66"/>
        <v>0</v>
      </c>
      <c r="C180" s="41" t="s">
        <v>10819</v>
      </c>
      <c r="D180" s="96">
        <f t="shared" si="67"/>
        <v>0</v>
      </c>
      <c r="E180" s="35">
        <f t="shared" si="68"/>
        <v>0</v>
      </c>
      <c r="F180" s="46">
        <f t="shared" si="69"/>
        <v>0</v>
      </c>
      <c r="G180" s="37">
        <f t="shared" si="89"/>
        <v>0</v>
      </c>
      <c r="H180" s="42">
        <v>0</v>
      </c>
      <c r="I180" s="35">
        <f t="shared" si="84"/>
        <v>0</v>
      </c>
      <c r="J180" s="35">
        <f t="shared" si="84"/>
        <v>0</v>
      </c>
      <c r="K180" s="97">
        <f t="shared" si="85"/>
        <v>0</v>
      </c>
      <c r="L180" s="35">
        <f t="shared" si="70"/>
        <v>0</v>
      </c>
      <c r="M180" s="96">
        <f t="shared" si="71"/>
        <v>0</v>
      </c>
      <c r="N180" s="35">
        <f t="shared" si="75"/>
        <v>0</v>
      </c>
      <c r="O180" s="46">
        <f t="shared" si="72"/>
        <v>0</v>
      </c>
      <c r="P180" s="51">
        <v>0</v>
      </c>
      <c r="Q180" s="44">
        <f t="shared" si="90"/>
        <v>0</v>
      </c>
      <c r="R180" s="35">
        <f t="shared" si="73"/>
        <v>0</v>
      </c>
      <c r="S180" s="35">
        <f t="shared" si="76"/>
        <v>0</v>
      </c>
      <c r="T180" s="42">
        <v>0</v>
      </c>
      <c r="U180" s="35">
        <f t="shared" si="74"/>
        <v>0</v>
      </c>
      <c r="W180" s="35">
        <f t="shared" si="91"/>
        <v>0</v>
      </c>
      <c r="X180" s="35">
        <f t="shared" si="91"/>
        <v>0</v>
      </c>
      <c r="Y180" s="35">
        <f t="shared" si="91"/>
        <v>0</v>
      </c>
      <c r="Z180" s="35">
        <f t="shared" si="91"/>
        <v>0</v>
      </c>
      <c r="AA180" s="35">
        <f t="shared" si="91"/>
        <v>0</v>
      </c>
      <c r="AB180" s="35">
        <f t="shared" si="91"/>
        <v>0</v>
      </c>
      <c r="AC180" s="35">
        <f t="shared" si="91"/>
        <v>0</v>
      </c>
      <c r="AD180" s="35">
        <f t="shared" si="91"/>
        <v>0</v>
      </c>
      <c r="AE180" s="35">
        <f t="shared" si="91"/>
        <v>0</v>
      </c>
      <c r="AG180" s="35">
        <f t="shared" si="92"/>
        <v>0</v>
      </c>
      <c r="AH180" s="35">
        <f t="shared" si="92"/>
        <v>0</v>
      </c>
      <c r="AI180" s="35">
        <f t="shared" si="92"/>
        <v>0</v>
      </c>
      <c r="AJ180" s="35">
        <f t="shared" si="92"/>
        <v>0</v>
      </c>
      <c r="AK180" s="35">
        <f t="shared" si="92"/>
        <v>0</v>
      </c>
      <c r="AL180" s="35">
        <f t="shared" si="92"/>
        <v>0</v>
      </c>
      <c r="AN180" s="47">
        <f t="shared" si="88"/>
        <v>0</v>
      </c>
      <c r="AO180" s="18"/>
    </row>
    <row r="181" ht="15" spans="1:41">
      <c r="A181" s="45" t="s">
        <v>10820</v>
      </c>
      <c r="B181" s="33">
        <f t="shared" si="66"/>
        <v>0</v>
      </c>
      <c r="C181" s="41" t="s">
        <v>10821</v>
      </c>
      <c r="D181" s="96">
        <f t="shared" si="67"/>
        <v>0</v>
      </c>
      <c r="E181" s="35">
        <f t="shared" si="68"/>
        <v>0</v>
      </c>
      <c r="F181" s="46">
        <f t="shared" si="69"/>
        <v>0</v>
      </c>
      <c r="G181" s="37">
        <f t="shared" si="89"/>
        <v>0</v>
      </c>
      <c r="H181" s="42">
        <v>0</v>
      </c>
      <c r="I181" s="35">
        <f t="shared" si="84"/>
        <v>0</v>
      </c>
      <c r="J181" s="35">
        <f t="shared" si="84"/>
        <v>0</v>
      </c>
      <c r="K181" s="97">
        <f t="shared" si="85"/>
        <v>0</v>
      </c>
      <c r="L181" s="35">
        <f t="shared" si="70"/>
        <v>0</v>
      </c>
      <c r="M181" s="96">
        <f t="shared" si="71"/>
        <v>0</v>
      </c>
      <c r="N181" s="35">
        <f t="shared" si="75"/>
        <v>0</v>
      </c>
      <c r="O181" s="46">
        <f t="shared" si="72"/>
        <v>0</v>
      </c>
      <c r="P181" s="51">
        <v>0</v>
      </c>
      <c r="Q181" s="44">
        <f t="shared" si="90"/>
        <v>0</v>
      </c>
      <c r="R181" s="35">
        <f t="shared" si="73"/>
        <v>0</v>
      </c>
      <c r="S181" s="35">
        <f t="shared" si="76"/>
        <v>0</v>
      </c>
      <c r="T181" s="42">
        <v>0</v>
      </c>
      <c r="U181" s="35">
        <f t="shared" si="74"/>
        <v>0</v>
      </c>
      <c r="W181" s="35">
        <f t="shared" si="91"/>
        <v>0</v>
      </c>
      <c r="X181" s="35">
        <f t="shared" si="91"/>
        <v>0</v>
      </c>
      <c r="Y181" s="35">
        <f t="shared" si="91"/>
        <v>0</v>
      </c>
      <c r="Z181" s="35">
        <f t="shared" si="91"/>
        <v>0</v>
      </c>
      <c r="AA181" s="35">
        <f t="shared" si="91"/>
        <v>0</v>
      </c>
      <c r="AB181" s="35">
        <f t="shared" si="91"/>
        <v>0</v>
      </c>
      <c r="AC181" s="35">
        <f t="shared" si="91"/>
        <v>0</v>
      </c>
      <c r="AD181" s="35">
        <f t="shared" si="91"/>
        <v>0</v>
      </c>
      <c r="AE181" s="35">
        <f t="shared" si="91"/>
        <v>0</v>
      </c>
      <c r="AG181" s="35">
        <f t="shared" si="92"/>
        <v>0</v>
      </c>
      <c r="AH181" s="35">
        <f t="shared" si="92"/>
        <v>0</v>
      </c>
      <c r="AI181" s="35">
        <f t="shared" si="92"/>
        <v>0</v>
      </c>
      <c r="AJ181" s="35">
        <f t="shared" si="92"/>
        <v>0</v>
      </c>
      <c r="AK181" s="35">
        <f t="shared" si="92"/>
        <v>0</v>
      </c>
      <c r="AL181" s="35">
        <f t="shared" si="92"/>
        <v>0</v>
      </c>
      <c r="AN181" s="47">
        <f t="shared" si="88"/>
        <v>0</v>
      </c>
      <c r="AO181" s="18"/>
    </row>
    <row r="182" ht="15" spans="1:41">
      <c r="A182" s="45" t="s">
        <v>10822</v>
      </c>
      <c r="B182" s="33">
        <f t="shared" si="66"/>
        <v>0</v>
      </c>
      <c r="C182" s="41" t="s">
        <v>10823</v>
      </c>
      <c r="D182" s="96">
        <f t="shared" si="67"/>
        <v>0</v>
      </c>
      <c r="E182" s="35">
        <f t="shared" si="68"/>
        <v>0</v>
      </c>
      <c r="F182" s="46">
        <f t="shared" si="69"/>
        <v>0</v>
      </c>
      <c r="G182" s="37">
        <f t="shared" si="89"/>
        <v>0</v>
      </c>
      <c r="H182" s="42">
        <v>0</v>
      </c>
      <c r="I182" s="35">
        <f t="shared" si="84"/>
        <v>0</v>
      </c>
      <c r="J182" s="35">
        <f t="shared" si="84"/>
        <v>0</v>
      </c>
      <c r="K182" s="97">
        <f t="shared" si="85"/>
        <v>0</v>
      </c>
      <c r="L182" s="35">
        <f t="shared" si="70"/>
        <v>0</v>
      </c>
      <c r="M182" s="96">
        <f t="shared" si="71"/>
        <v>0</v>
      </c>
      <c r="N182" s="35">
        <f t="shared" si="75"/>
        <v>0</v>
      </c>
      <c r="O182" s="46">
        <f t="shared" si="72"/>
        <v>0</v>
      </c>
      <c r="P182" s="51">
        <v>0</v>
      </c>
      <c r="Q182" s="44">
        <f t="shared" si="90"/>
        <v>0</v>
      </c>
      <c r="R182" s="35">
        <f t="shared" si="73"/>
        <v>0</v>
      </c>
      <c r="S182" s="35">
        <f t="shared" si="76"/>
        <v>0</v>
      </c>
      <c r="T182" s="42">
        <v>0</v>
      </c>
      <c r="U182" s="35">
        <f t="shared" si="74"/>
        <v>0</v>
      </c>
      <c r="W182" s="35">
        <f t="shared" si="91"/>
        <v>0</v>
      </c>
      <c r="X182" s="35">
        <f t="shared" si="91"/>
        <v>0</v>
      </c>
      <c r="Y182" s="35">
        <f t="shared" si="91"/>
        <v>0</v>
      </c>
      <c r="Z182" s="35">
        <f t="shared" si="91"/>
        <v>0</v>
      </c>
      <c r="AA182" s="35">
        <f t="shared" si="91"/>
        <v>0</v>
      </c>
      <c r="AB182" s="35">
        <f t="shared" si="91"/>
        <v>0</v>
      </c>
      <c r="AC182" s="35">
        <f t="shared" si="91"/>
        <v>0</v>
      </c>
      <c r="AD182" s="35">
        <f t="shared" si="91"/>
        <v>0</v>
      </c>
      <c r="AE182" s="35">
        <f t="shared" si="91"/>
        <v>0</v>
      </c>
      <c r="AG182" s="35">
        <f t="shared" si="92"/>
        <v>0</v>
      </c>
      <c r="AH182" s="35">
        <f t="shared" si="92"/>
        <v>0</v>
      </c>
      <c r="AI182" s="35">
        <f t="shared" si="92"/>
        <v>0</v>
      </c>
      <c r="AJ182" s="35">
        <f t="shared" si="92"/>
        <v>0</v>
      </c>
      <c r="AK182" s="35">
        <f t="shared" si="92"/>
        <v>0</v>
      </c>
      <c r="AL182" s="35">
        <f t="shared" si="92"/>
        <v>0</v>
      </c>
      <c r="AN182" s="47">
        <f t="shared" si="88"/>
        <v>0</v>
      </c>
      <c r="AO182" s="6"/>
    </row>
    <row r="183" ht="15" spans="1:41">
      <c r="A183" s="45" t="s">
        <v>10824</v>
      </c>
      <c r="B183" s="33">
        <f t="shared" si="66"/>
        <v>0</v>
      </c>
      <c r="C183" s="41" t="s">
        <v>10825</v>
      </c>
      <c r="D183" s="96">
        <f t="shared" si="67"/>
        <v>0</v>
      </c>
      <c r="E183" s="35">
        <f t="shared" si="68"/>
        <v>0</v>
      </c>
      <c r="F183" s="46">
        <f t="shared" si="69"/>
        <v>0</v>
      </c>
      <c r="G183" s="37">
        <f t="shared" si="89"/>
        <v>0</v>
      </c>
      <c r="H183" s="42">
        <v>0</v>
      </c>
      <c r="I183" s="35">
        <f t="shared" si="84"/>
        <v>0</v>
      </c>
      <c r="J183" s="35">
        <f t="shared" si="84"/>
        <v>0</v>
      </c>
      <c r="K183" s="97">
        <f t="shared" si="85"/>
        <v>0</v>
      </c>
      <c r="L183" s="35">
        <f t="shared" si="70"/>
        <v>0</v>
      </c>
      <c r="M183" s="96">
        <f t="shared" si="71"/>
        <v>0</v>
      </c>
      <c r="N183" s="35">
        <f t="shared" si="75"/>
        <v>0</v>
      </c>
      <c r="O183" s="46">
        <f t="shared" si="72"/>
        <v>0</v>
      </c>
      <c r="P183" s="51">
        <v>0</v>
      </c>
      <c r="Q183" s="44">
        <f t="shared" si="90"/>
        <v>0</v>
      </c>
      <c r="R183" s="35">
        <f t="shared" si="73"/>
        <v>0</v>
      </c>
      <c r="S183" s="35">
        <f t="shared" si="76"/>
        <v>0</v>
      </c>
      <c r="T183" s="42">
        <v>0</v>
      </c>
      <c r="U183" s="35">
        <f t="shared" si="74"/>
        <v>0</v>
      </c>
      <c r="W183" s="35">
        <f t="shared" si="91"/>
        <v>0</v>
      </c>
      <c r="X183" s="35">
        <f t="shared" si="91"/>
        <v>0</v>
      </c>
      <c r="Y183" s="35">
        <f t="shared" si="91"/>
        <v>0</v>
      </c>
      <c r="Z183" s="35">
        <f t="shared" si="91"/>
        <v>0</v>
      </c>
      <c r="AA183" s="35">
        <f t="shared" si="91"/>
        <v>0</v>
      </c>
      <c r="AB183" s="35">
        <f t="shared" si="91"/>
        <v>0</v>
      </c>
      <c r="AC183" s="35">
        <f t="shared" si="91"/>
        <v>0</v>
      </c>
      <c r="AD183" s="35">
        <f t="shared" si="91"/>
        <v>0</v>
      </c>
      <c r="AE183" s="35">
        <f t="shared" si="91"/>
        <v>0</v>
      </c>
      <c r="AG183" s="35">
        <f t="shared" si="92"/>
        <v>0</v>
      </c>
      <c r="AH183" s="35">
        <f t="shared" si="92"/>
        <v>0</v>
      </c>
      <c r="AI183" s="35">
        <f t="shared" si="92"/>
        <v>0</v>
      </c>
      <c r="AJ183" s="35">
        <f t="shared" si="92"/>
        <v>0</v>
      </c>
      <c r="AK183" s="35">
        <f t="shared" si="92"/>
        <v>0</v>
      </c>
      <c r="AL183" s="35">
        <f t="shared" si="92"/>
        <v>0</v>
      </c>
      <c r="AN183" s="47">
        <f t="shared" si="88"/>
        <v>0</v>
      </c>
      <c r="AO183" s="6"/>
    </row>
    <row r="184" ht="15" spans="1:41">
      <c r="A184" s="45" t="s">
        <v>10826</v>
      </c>
      <c r="B184" s="33">
        <f t="shared" si="66"/>
        <v>0</v>
      </c>
      <c r="C184" s="41" t="s">
        <v>10827</v>
      </c>
      <c r="D184" s="96">
        <f t="shared" si="67"/>
        <v>0</v>
      </c>
      <c r="E184" s="35">
        <f t="shared" si="68"/>
        <v>0</v>
      </c>
      <c r="F184" s="46">
        <f t="shared" si="69"/>
        <v>0</v>
      </c>
      <c r="G184" s="37">
        <f t="shared" si="89"/>
        <v>0</v>
      </c>
      <c r="H184" s="42">
        <v>0</v>
      </c>
      <c r="I184" s="35">
        <f t="shared" si="84"/>
        <v>0</v>
      </c>
      <c r="J184" s="35">
        <f t="shared" si="84"/>
        <v>0</v>
      </c>
      <c r="K184" s="97">
        <f t="shared" si="85"/>
        <v>0</v>
      </c>
      <c r="L184" s="35">
        <f t="shared" si="70"/>
        <v>0</v>
      </c>
      <c r="M184" s="96">
        <f t="shared" si="71"/>
        <v>0</v>
      </c>
      <c r="N184" s="35">
        <f t="shared" si="75"/>
        <v>0</v>
      </c>
      <c r="O184" s="46">
        <f t="shared" si="72"/>
        <v>0</v>
      </c>
      <c r="P184" s="51">
        <v>0</v>
      </c>
      <c r="Q184" s="44">
        <f t="shared" si="90"/>
        <v>0</v>
      </c>
      <c r="R184" s="35">
        <f t="shared" si="73"/>
        <v>0</v>
      </c>
      <c r="S184" s="35">
        <f t="shared" si="76"/>
        <v>0</v>
      </c>
      <c r="T184" s="42">
        <v>0</v>
      </c>
      <c r="U184" s="35">
        <f t="shared" si="74"/>
        <v>0</v>
      </c>
      <c r="W184" s="35">
        <f t="shared" si="91"/>
        <v>0</v>
      </c>
      <c r="X184" s="35">
        <f t="shared" si="91"/>
        <v>0</v>
      </c>
      <c r="Y184" s="35">
        <f t="shared" si="91"/>
        <v>0</v>
      </c>
      <c r="Z184" s="35">
        <f t="shared" si="91"/>
        <v>0</v>
      </c>
      <c r="AA184" s="35">
        <f t="shared" si="91"/>
        <v>0</v>
      </c>
      <c r="AB184" s="35">
        <f t="shared" si="91"/>
        <v>0</v>
      </c>
      <c r="AC184" s="35">
        <f t="shared" si="91"/>
        <v>0</v>
      </c>
      <c r="AD184" s="35">
        <f t="shared" si="91"/>
        <v>0</v>
      </c>
      <c r="AE184" s="35">
        <f t="shared" si="91"/>
        <v>0</v>
      </c>
      <c r="AG184" s="35">
        <f t="shared" si="92"/>
        <v>0</v>
      </c>
      <c r="AH184" s="35">
        <f t="shared" si="92"/>
        <v>0</v>
      </c>
      <c r="AI184" s="35">
        <f t="shared" si="92"/>
        <v>0</v>
      </c>
      <c r="AJ184" s="35">
        <f t="shared" si="92"/>
        <v>0</v>
      </c>
      <c r="AK184" s="35">
        <f t="shared" si="92"/>
        <v>0</v>
      </c>
      <c r="AL184" s="35">
        <f t="shared" si="92"/>
        <v>0</v>
      </c>
      <c r="AN184" s="47">
        <f t="shared" si="88"/>
        <v>0</v>
      </c>
      <c r="AO184" s="18"/>
    </row>
    <row r="185" ht="15" spans="1:41">
      <c r="A185" s="45" t="s">
        <v>10828</v>
      </c>
      <c r="B185" s="33">
        <f t="shared" si="66"/>
        <v>0</v>
      </c>
      <c r="C185" s="41" t="s">
        <v>10829</v>
      </c>
      <c r="D185" s="96">
        <f t="shared" si="67"/>
        <v>0</v>
      </c>
      <c r="E185" s="35">
        <f t="shared" si="68"/>
        <v>0</v>
      </c>
      <c r="F185" s="46">
        <f t="shared" si="69"/>
        <v>0</v>
      </c>
      <c r="G185" s="37">
        <f t="shared" si="89"/>
        <v>0</v>
      </c>
      <c r="H185" s="42">
        <v>0</v>
      </c>
      <c r="I185" s="35">
        <f t="shared" si="84"/>
        <v>0</v>
      </c>
      <c r="J185" s="35">
        <f t="shared" si="84"/>
        <v>0</v>
      </c>
      <c r="K185" s="97">
        <f t="shared" si="85"/>
        <v>0</v>
      </c>
      <c r="L185" s="35">
        <f t="shared" si="70"/>
        <v>0</v>
      </c>
      <c r="M185" s="96">
        <f t="shared" si="71"/>
        <v>0</v>
      </c>
      <c r="N185" s="35">
        <f t="shared" si="75"/>
        <v>0</v>
      </c>
      <c r="O185" s="46">
        <f t="shared" si="72"/>
        <v>0</v>
      </c>
      <c r="P185" s="51">
        <v>0</v>
      </c>
      <c r="Q185" s="44">
        <f t="shared" si="90"/>
        <v>0</v>
      </c>
      <c r="R185" s="35">
        <f t="shared" si="73"/>
        <v>0</v>
      </c>
      <c r="S185" s="35">
        <f t="shared" si="76"/>
        <v>0</v>
      </c>
      <c r="T185" s="42">
        <v>0</v>
      </c>
      <c r="U185" s="35">
        <f t="shared" si="74"/>
        <v>0</v>
      </c>
      <c r="W185" s="35">
        <f t="shared" si="91"/>
        <v>0</v>
      </c>
      <c r="X185" s="35">
        <f t="shared" si="91"/>
        <v>0</v>
      </c>
      <c r="Y185" s="35">
        <f t="shared" si="91"/>
        <v>0</v>
      </c>
      <c r="Z185" s="35">
        <f t="shared" si="91"/>
        <v>0</v>
      </c>
      <c r="AA185" s="35">
        <f t="shared" si="91"/>
        <v>0</v>
      </c>
      <c r="AB185" s="35">
        <f t="shared" si="91"/>
        <v>0</v>
      </c>
      <c r="AC185" s="35">
        <f t="shared" si="91"/>
        <v>0</v>
      </c>
      <c r="AD185" s="35">
        <f t="shared" si="91"/>
        <v>0</v>
      </c>
      <c r="AE185" s="35">
        <f t="shared" si="91"/>
        <v>0</v>
      </c>
      <c r="AG185" s="35">
        <f t="shared" si="92"/>
        <v>0</v>
      </c>
      <c r="AH185" s="35">
        <f t="shared" si="92"/>
        <v>0</v>
      </c>
      <c r="AI185" s="35">
        <f t="shared" si="92"/>
        <v>0</v>
      </c>
      <c r="AJ185" s="35">
        <f t="shared" si="92"/>
        <v>0</v>
      </c>
      <c r="AK185" s="35">
        <f t="shared" si="92"/>
        <v>0</v>
      </c>
      <c r="AL185" s="35">
        <f t="shared" si="92"/>
        <v>0</v>
      </c>
      <c r="AN185" s="47">
        <f t="shared" si="88"/>
        <v>0</v>
      </c>
      <c r="AO185" s="18"/>
    </row>
    <row r="186" ht="15" spans="1:41">
      <c r="A186" s="45" t="s">
        <v>10830</v>
      </c>
      <c r="B186" s="33">
        <f t="shared" si="66"/>
        <v>0</v>
      </c>
      <c r="C186" s="41" t="s">
        <v>10831</v>
      </c>
      <c r="D186" s="96">
        <f t="shared" si="67"/>
        <v>0</v>
      </c>
      <c r="E186" s="35">
        <f t="shared" si="68"/>
        <v>0</v>
      </c>
      <c r="F186" s="46">
        <f t="shared" si="69"/>
        <v>0</v>
      </c>
      <c r="G186" s="37">
        <f t="shared" si="89"/>
        <v>0</v>
      </c>
      <c r="H186" s="42">
        <v>0</v>
      </c>
      <c r="I186" s="35">
        <f t="shared" si="84"/>
        <v>0</v>
      </c>
      <c r="J186" s="35">
        <f t="shared" si="84"/>
        <v>0</v>
      </c>
      <c r="K186" s="97">
        <f t="shared" si="85"/>
        <v>0</v>
      </c>
      <c r="L186" s="35">
        <f t="shared" si="70"/>
        <v>0</v>
      </c>
      <c r="M186" s="96">
        <f t="shared" si="71"/>
        <v>0</v>
      </c>
      <c r="N186" s="35">
        <f t="shared" si="75"/>
        <v>0</v>
      </c>
      <c r="O186" s="46">
        <f t="shared" si="72"/>
        <v>0</v>
      </c>
      <c r="P186" s="51">
        <v>0</v>
      </c>
      <c r="Q186" s="44">
        <f t="shared" si="90"/>
        <v>0</v>
      </c>
      <c r="R186" s="35">
        <f t="shared" si="73"/>
        <v>0</v>
      </c>
      <c r="S186" s="35">
        <f t="shared" si="76"/>
        <v>0</v>
      </c>
      <c r="T186" s="42">
        <v>0</v>
      </c>
      <c r="U186" s="35">
        <f t="shared" si="74"/>
        <v>0</v>
      </c>
      <c r="W186" s="35">
        <f t="shared" si="91"/>
        <v>0</v>
      </c>
      <c r="X186" s="35">
        <f t="shared" si="91"/>
        <v>0</v>
      </c>
      <c r="Y186" s="35">
        <f t="shared" si="91"/>
        <v>0</v>
      </c>
      <c r="Z186" s="35">
        <f t="shared" si="91"/>
        <v>0</v>
      </c>
      <c r="AA186" s="35">
        <f t="shared" si="91"/>
        <v>0</v>
      </c>
      <c r="AB186" s="35">
        <f t="shared" si="91"/>
        <v>0</v>
      </c>
      <c r="AC186" s="35">
        <f t="shared" si="91"/>
        <v>0</v>
      </c>
      <c r="AD186" s="35">
        <f t="shared" si="91"/>
        <v>0</v>
      </c>
      <c r="AE186" s="35">
        <f t="shared" si="91"/>
        <v>0</v>
      </c>
      <c r="AG186" s="35">
        <f t="shared" si="92"/>
        <v>0</v>
      </c>
      <c r="AH186" s="35">
        <f t="shared" si="92"/>
        <v>0</v>
      </c>
      <c r="AI186" s="35">
        <f t="shared" si="92"/>
        <v>0</v>
      </c>
      <c r="AJ186" s="35">
        <f t="shared" si="92"/>
        <v>0</v>
      </c>
      <c r="AK186" s="35">
        <f t="shared" si="92"/>
        <v>0</v>
      </c>
      <c r="AL186" s="35">
        <f t="shared" si="92"/>
        <v>0</v>
      </c>
      <c r="AN186" s="47">
        <f t="shared" si="88"/>
        <v>0</v>
      </c>
      <c r="AO186" s="6"/>
    </row>
    <row r="187" ht="15" spans="1:41">
      <c r="A187" s="45" t="s">
        <v>10832</v>
      </c>
      <c r="B187" s="33">
        <f t="shared" si="66"/>
        <v>0</v>
      </c>
      <c r="C187" s="41" t="s">
        <v>10833</v>
      </c>
      <c r="D187" s="96">
        <f t="shared" si="67"/>
        <v>0</v>
      </c>
      <c r="E187" s="35">
        <f t="shared" si="68"/>
        <v>0</v>
      </c>
      <c r="F187" s="46">
        <f t="shared" si="69"/>
        <v>0</v>
      </c>
      <c r="G187" s="37">
        <f t="shared" si="89"/>
        <v>0</v>
      </c>
      <c r="H187" s="42">
        <v>0</v>
      </c>
      <c r="I187" s="35">
        <f t="shared" si="84"/>
        <v>0</v>
      </c>
      <c r="J187" s="35">
        <f t="shared" si="84"/>
        <v>0</v>
      </c>
      <c r="K187" s="97">
        <f t="shared" si="85"/>
        <v>0</v>
      </c>
      <c r="L187" s="35">
        <f t="shared" si="70"/>
        <v>0</v>
      </c>
      <c r="M187" s="96">
        <f t="shared" si="71"/>
        <v>0</v>
      </c>
      <c r="N187" s="35">
        <f t="shared" si="75"/>
        <v>0</v>
      </c>
      <c r="O187" s="46">
        <f t="shared" si="72"/>
        <v>0</v>
      </c>
      <c r="P187" s="51">
        <v>0</v>
      </c>
      <c r="Q187" s="44">
        <f t="shared" si="90"/>
        <v>0</v>
      </c>
      <c r="R187" s="35">
        <f t="shared" si="73"/>
        <v>0</v>
      </c>
      <c r="S187" s="35">
        <f t="shared" si="76"/>
        <v>0</v>
      </c>
      <c r="T187" s="42">
        <v>0</v>
      </c>
      <c r="U187" s="35">
        <f t="shared" si="74"/>
        <v>0</v>
      </c>
      <c r="W187" s="35">
        <f t="shared" si="91"/>
        <v>0</v>
      </c>
      <c r="X187" s="35">
        <f t="shared" si="91"/>
        <v>0</v>
      </c>
      <c r="Y187" s="35">
        <f t="shared" si="91"/>
        <v>0</v>
      </c>
      <c r="Z187" s="35">
        <f t="shared" si="91"/>
        <v>0</v>
      </c>
      <c r="AA187" s="35">
        <f t="shared" si="91"/>
        <v>0</v>
      </c>
      <c r="AB187" s="35">
        <f t="shared" si="91"/>
        <v>0</v>
      </c>
      <c r="AC187" s="35">
        <f t="shared" si="91"/>
        <v>0</v>
      </c>
      <c r="AD187" s="35">
        <f t="shared" si="91"/>
        <v>0</v>
      </c>
      <c r="AE187" s="35">
        <f t="shared" si="91"/>
        <v>0</v>
      </c>
      <c r="AG187" s="35">
        <f t="shared" si="92"/>
        <v>0</v>
      </c>
      <c r="AH187" s="35">
        <f t="shared" si="92"/>
        <v>0</v>
      </c>
      <c r="AI187" s="35">
        <f t="shared" si="92"/>
        <v>0</v>
      </c>
      <c r="AJ187" s="35">
        <f t="shared" si="92"/>
        <v>0</v>
      </c>
      <c r="AK187" s="35">
        <f t="shared" si="92"/>
        <v>0</v>
      </c>
      <c r="AL187" s="35">
        <f t="shared" si="92"/>
        <v>0</v>
      </c>
      <c r="AN187" s="47">
        <f t="shared" si="88"/>
        <v>0</v>
      </c>
      <c r="AO187" s="6"/>
    </row>
    <row r="188" ht="15" spans="1:41">
      <c r="A188" s="45" t="s">
        <v>10834</v>
      </c>
      <c r="B188" s="33">
        <f t="shared" si="66"/>
        <v>0</v>
      </c>
      <c r="C188" s="41" t="s">
        <v>10835</v>
      </c>
      <c r="D188" s="96">
        <f t="shared" si="67"/>
        <v>0</v>
      </c>
      <c r="E188" s="35">
        <f t="shared" si="68"/>
        <v>0</v>
      </c>
      <c r="F188" s="46">
        <f t="shared" si="69"/>
        <v>0</v>
      </c>
      <c r="G188" s="37">
        <f t="shared" si="89"/>
        <v>0</v>
      </c>
      <c r="H188" s="42">
        <v>0</v>
      </c>
      <c r="I188" s="35">
        <f t="shared" ref="I188:J207" si="93">SUMPRODUCT(I$374:I$599*(LEFT($A$374:$A$599,LEN($A188))=$A188))</f>
        <v>0</v>
      </c>
      <c r="J188" s="35">
        <f t="shared" si="93"/>
        <v>0</v>
      </c>
      <c r="K188" s="97">
        <f t="shared" si="85"/>
        <v>0</v>
      </c>
      <c r="L188" s="35">
        <f t="shared" si="70"/>
        <v>0</v>
      </c>
      <c r="M188" s="96">
        <f t="shared" si="71"/>
        <v>0</v>
      </c>
      <c r="N188" s="35">
        <f t="shared" si="75"/>
        <v>0</v>
      </c>
      <c r="O188" s="46">
        <f t="shared" si="72"/>
        <v>0</v>
      </c>
      <c r="P188" s="51">
        <v>0</v>
      </c>
      <c r="Q188" s="44">
        <f t="shared" si="90"/>
        <v>0</v>
      </c>
      <c r="R188" s="35">
        <f t="shared" si="73"/>
        <v>0</v>
      </c>
      <c r="S188" s="35">
        <f t="shared" si="76"/>
        <v>0</v>
      </c>
      <c r="T188" s="42">
        <v>0</v>
      </c>
      <c r="U188" s="35">
        <f t="shared" si="74"/>
        <v>0</v>
      </c>
      <c r="W188" s="35">
        <f t="shared" ref="W188:AE197" si="94">SUMPRODUCT(W$374:W$599*(LEFT($A$374:$A$599,LEN($A188))=$A188))</f>
        <v>0</v>
      </c>
      <c r="X188" s="35">
        <f t="shared" si="94"/>
        <v>0</v>
      </c>
      <c r="Y188" s="35">
        <f t="shared" si="94"/>
        <v>0</v>
      </c>
      <c r="Z188" s="35">
        <f t="shared" si="94"/>
        <v>0</v>
      </c>
      <c r="AA188" s="35">
        <f t="shared" si="94"/>
        <v>0</v>
      </c>
      <c r="AB188" s="35">
        <f t="shared" si="94"/>
        <v>0</v>
      </c>
      <c r="AC188" s="35">
        <f t="shared" si="94"/>
        <v>0</v>
      </c>
      <c r="AD188" s="35">
        <f t="shared" si="94"/>
        <v>0</v>
      </c>
      <c r="AE188" s="35">
        <f t="shared" si="94"/>
        <v>0</v>
      </c>
      <c r="AG188" s="35">
        <f t="shared" ref="AG188:AL197" si="95">SUMPRODUCT(AG$374:AG$599*(LEFT($A$374:$A$599,LEN($A188))=$A188))</f>
        <v>0</v>
      </c>
      <c r="AH188" s="35">
        <f t="shared" si="95"/>
        <v>0</v>
      </c>
      <c r="AI188" s="35">
        <f t="shared" si="95"/>
        <v>0</v>
      </c>
      <c r="AJ188" s="35">
        <f t="shared" si="95"/>
        <v>0</v>
      </c>
      <c r="AK188" s="35">
        <f t="shared" si="95"/>
        <v>0</v>
      </c>
      <c r="AL188" s="35">
        <f t="shared" si="95"/>
        <v>0</v>
      </c>
      <c r="AN188" s="47">
        <f t="shared" si="88"/>
        <v>0</v>
      </c>
      <c r="AO188" s="18"/>
    </row>
    <row r="189" ht="15" spans="1:41">
      <c r="A189" s="45" t="s">
        <v>10836</v>
      </c>
      <c r="B189" s="33">
        <f t="shared" si="66"/>
        <v>0</v>
      </c>
      <c r="C189" s="41" t="s">
        <v>10837</v>
      </c>
      <c r="D189" s="96">
        <f t="shared" si="67"/>
        <v>0</v>
      </c>
      <c r="E189" s="35">
        <f t="shared" si="68"/>
        <v>0</v>
      </c>
      <c r="F189" s="46">
        <f t="shared" si="69"/>
        <v>0</v>
      </c>
      <c r="G189" s="37">
        <f t="shared" si="89"/>
        <v>0</v>
      </c>
      <c r="H189" s="38">
        <v>0</v>
      </c>
      <c r="I189" s="35">
        <f t="shared" si="93"/>
        <v>0</v>
      </c>
      <c r="J189" s="35">
        <f t="shared" si="93"/>
        <v>0</v>
      </c>
      <c r="K189" s="97">
        <f t="shared" si="85"/>
        <v>0</v>
      </c>
      <c r="L189" s="35">
        <f t="shared" si="70"/>
        <v>0</v>
      </c>
      <c r="M189" s="96">
        <f t="shared" si="71"/>
        <v>0</v>
      </c>
      <c r="N189" s="35">
        <f t="shared" si="75"/>
        <v>0</v>
      </c>
      <c r="O189" s="46">
        <f t="shared" si="72"/>
        <v>0</v>
      </c>
      <c r="P189" s="51">
        <v>0</v>
      </c>
      <c r="Q189" s="44">
        <f t="shared" si="90"/>
        <v>0</v>
      </c>
      <c r="R189" s="35">
        <f t="shared" si="73"/>
        <v>0</v>
      </c>
      <c r="S189" s="35">
        <f t="shared" si="76"/>
        <v>0</v>
      </c>
      <c r="T189" s="42">
        <v>0</v>
      </c>
      <c r="U189" s="35">
        <f t="shared" si="74"/>
        <v>0</v>
      </c>
      <c r="W189" s="35">
        <f t="shared" si="94"/>
        <v>0</v>
      </c>
      <c r="X189" s="35">
        <f t="shared" si="94"/>
        <v>0</v>
      </c>
      <c r="Y189" s="35">
        <f t="shared" si="94"/>
        <v>0</v>
      </c>
      <c r="Z189" s="35">
        <f t="shared" si="94"/>
        <v>0</v>
      </c>
      <c r="AA189" s="35">
        <f t="shared" si="94"/>
        <v>0</v>
      </c>
      <c r="AB189" s="35">
        <f t="shared" si="94"/>
        <v>0</v>
      </c>
      <c r="AC189" s="35">
        <f t="shared" si="94"/>
        <v>0</v>
      </c>
      <c r="AD189" s="35">
        <f t="shared" si="94"/>
        <v>0</v>
      </c>
      <c r="AE189" s="35">
        <f t="shared" si="94"/>
        <v>0</v>
      </c>
      <c r="AG189" s="35">
        <f t="shared" si="95"/>
        <v>0</v>
      </c>
      <c r="AH189" s="35">
        <f t="shared" si="95"/>
        <v>0</v>
      </c>
      <c r="AI189" s="35">
        <f t="shared" si="95"/>
        <v>0</v>
      </c>
      <c r="AJ189" s="35">
        <f t="shared" si="95"/>
        <v>0</v>
      </c>
      <c r="AK189" s="35">
        <f t="shared" si="95"/>
        <v>0</v>
      </c>
      <c r="AL189" s="35">
        <f t="shared" si="95"/>
        <v>0</v>
      </c>
      <c r="AN189" s="47">
        <f t="shared" si="88"/>
        <v>0</v>
      </c>
      <c r="AO189" s="18"/>
    </row>
    <row r="190" ht="15" spans="1:41">
      <c r="A190" s="45" t="s">
        <v>10838</v>
      </c>
      <c r="B190" s="33">
        <f t="shared" si="66"/>
        <v>0</v>
      </c>
      <c r="C190" s="41" t="s">
        <v>10839</v>
      </c>
      <c r="D190" s="96">
        <f t="shared" si="67"/>
        <v>0</v>
      </c>
      <c r="E190" s="35">
        <f t="shared" si="68"/>
        <v>0</v>
      </c>
      <c r="F190" s="46">
        <f t="shared" si="69"/>
        <v>0</v>
      </c>
      <c r="G190" s="37">
        <f t="shared" si="89"/>
        <v>0</v>
      </c>
      <c r="H190" s="42">
        <v>0</v>
      </c>
      <c r="I190" s="35">
        <f t="shared" si="93"/>
        <v>0</v>
      </c>
      <c r="J190" s="35">
        <f t="shared" si="93"/>
        <v>0</v>
      </c>
      <c r="K190" s="97">
        <f t="shared" si="85"/>
        <v>0</v>
      </c>
      <c r="L190" s="35">
        <f t="shared" si="70"/>
        <v>0</v>
      </c>
      <c r="M190" s="96">
        <f t="shared" si="71"/>
        <v>0</v>
      </c>
      <c r="N190" s="35">
        <f t="shared" si="75"/>
        <v>0</v>
      </c>
      <c r="O190" s="46">
        <f t="shared" si="72"/>
        <v>0</v>
      </c>
      <c r="P190" s="51">
        <v>0</v>
      </c>
      <c r="Q190" s="44">
        <f t="shared" si="90"/>
        <v>0</v>
      </c>
      <c r="R190" s="35">
        <f t="shared" si="73"/>
        <v>0</v>
      </c>
      <c r="S190" s="35">
        <f t="shared" si="76"/>
        <v>0</v>
      </c>
      <c r="T190" s="42">
        <v>0</v>
      </c>
      <c r="U190" s="35">
        <f t="shared" si="74"/>
        <v>0</v>
      </c>
      <c r="W190" s="35">
        <f t="shared" si="94"/>
        <v>0</v>
      </c>
      <c r="X190" s="35">
        <f t="shared" si="94"/>
        <v>0</v>
      </c>
      <c r="Y190" s="35">
        <f t="shared" si="94"/>
        <v>0</v>
      </c>
      <c r="Z190" s="35">
        <f t="shared" si="94"/>
        <v>0</v>
      </c>
      <c r="AA190" s="35">
        <f t="shared" si="94"/>
        <v>0</v>
      </c>
      <c r="AB190" s="35">
        <f t="shared" si="94"/>
        <v>0</v>
      </c>
      <c r="AC190" s="35">
        <f t="shared" si="94"/>
        <v>0</v>
      </c>
      <c r="AD190" s="35">
        <f t="shared" si="94"/>
        <v>0</v>
      </c>
      <c r="AE190" s="35">
        <f t="shared" si="94"/>
        <v>0</v>
      </c>
      <c r="AG190" s="35">
        <f t="shared" si="95"/>
        <v>0</v>
      </c>
      <c r="AH190" s="35">
        <f t="shared" si="95"/>
        <v>0</v>
      </c>
      <c r="AI190" s="35">
        <f t="shared" si="95"/>
        <v>0</v>
      </c>
      <c r="AJ190" s="35">
        <f t="shared" si="95"/>
        <v>0</v>
      </c>
      <c r="AK190" s="35">
        <f t="shared" si="95"/>
        <v>0</v>
      </c>
      <c r="AL190" s="35">
        <f t="shared" si="95"/>
        <v>0</v>
      </c>
      <c r="AN190" s="47">
        <f t="shared" si="88"/>
        <v>0</v>
      </c>
      <c r="AO190" s="6"/>
    </row>
    <row r="191" ht="15" spans="1:41">
      <c r="A191" s="45" t="s">
        <v>10840</v>
      </c>
      <c r="B191" s="33">
        <f t="shared" si="66"/>
        <v>0</v>
      </c>
      <c r="C191" s="41" t="s">
        <v>10841</v>
      </c>
      <c r="D191" s="96">
        <f t="shared" si="67"/>
        <v>0</v>
      </c>
      <c r="E191" s="35">
        <f t="shared" si="68"/>
        <v>0</v>
      </c>
      <c r="F191" s="46">
        <f t="shared" si="69"/>
        <v>0</v>
      </c>
      <c r="G191" s="37">
        <f t="shared" si="89"/>
        <v>0</v>
      </c>
      <c r="H191" s="42">
        <v>0</v>
      </c>
      <c r="I191" s="35">
        <f t="shared" si="93"/>
        <v>0</v>
      </c>
      <c r="J191" s="35">
        <f t="shared" si="93"/>
        <v>0</v>
      </c>
      <c r="K191" s="97">
        <f t="shared" si="85"/>
        <v>0</v>
      </c>
      <c r="L191" s="35">
        <f t="shared" si="70"/>
        <v>0</v>
      </c>
      <c r="M191" s="96">
        <f t="shared" si="71"/>
        <v>0</v>
      </c>
      <c r="N191" s="35">
        <f t="shared" si="75"/>
        <v>0</v>
      </c>
      <c r="O191" s="46">
        <f t="shared" si="72"/>
        <v>0</v>
      </c>
      <c r="P191" s="51">
        <v>0</v>
      </c>
      <c r="Q191" s="44">
        <f t="shared" si="90"/>
        <v>0</v>
      </c>
      <c r="R191" s="35">
        <f t="shared" si="73"/>
        <v>0</v>
      </c>
      <c r="S191" s="35">
        <f t="shared" si="76"/>
        <v>0</v>
      </c>
      <c r="T191" s="42">
        <v>0</v>
      </c>
      <c r="U191" s="35">
        <f t="shared" si="74"/>
        <v>0</v>
      </c>
      <c r="W191" s="35">
        <f t="shared" si="94"/>
        <v>0</v>
      </c>
      <c r="X191" s="35">
        <f t="shared" si="94"/>
        <v>0</v>
      </c>
      <c r="Y191" s="35">
        <f t="shared" si="94"/>
        <v>0</v>
      </c>
      <c r="Z191" s="35">
        <f t="shared" si="94"/>
        <v>0</v>
      </c>
      <c r="AA191" s="35">
        <f t="shared" si="94"/>
        <v>0</v>
      </c>
      <c r="AB191" s="35">
        <f t="shared" si="94"/>
        <v>0</v>
      </c>
      <c r="AC191" s="35">
        <f t="shared" si="94"/>
        <v>0</v>
      </c>
      <c r="AD191" s="35">
        <f t="shared" si="94"/>
        <v>0</v>
      </c>
      <c r="AE191" s="35">
        <f t="shared" si="94"/>
        <v>0</v>
      </c>
      <c r="AG191" s="35">
        <f t="shared" si="95"/>
        <v>0</v>
      </c>
      <c r="AH191" s="35">
        <f t="shared" si="95"/>
        <v>0</v>
      </c>
      <c r="AI191" s="35">
        <f t="shared" si="95"/>
        <v>0</v>
      </c>
      <c r="AJ191" s="35">
        <f t="shared" si="95"/>
        <v>0</v>
      </c>
      <c r="AK191" s="35">
        <f t="shared" si="95"/>
        <v>0</v>
      </c>
      <c r="AL191" s="35">
        <f t="shared" si="95"/>
        <v>0</v>
      </c>
      <c r="AN191" s="47">
        <f t="shared" si="88"/>
        <v>0</v>
      </c>
      <c r="AO191" s="6"/>
    </row>
    <row r="192" ht="15" spans="1:41">
      <c r="A192" s="45" t="s">
        <v>10842</v>
      </c>
      <c r="B192" s="33">
        <f t="shared" si="66"/>
        <v>0</v>
      </c>
      <c r="C192" s="41" t="s">
        <v>10843</v>
      </c>
      <c r="D192" s="96">
        <f t="shared" si="67"/>
        <v>0</v>
      </c>
      <c r="E192" s="35">
        <f t="shared" si="68"/>
        <v>0</v>
      </c>
      <c r="F192" s="46">
        <f t="shared" si="69"/>
        <v>0</v>
      </c>
      <c r="G192" s="37">
        <f t="shared" si="89"/>
        <v>0</v>
      </c>
      <c r="H192" s="42">
        <v>0</v>
      </c>
      <c r="I192" s="35">
        <f t="shared" si="93"/>
        <v>0</v>
      </c>
      <c r="J192" s="35">
        <f t="shared" si="93"/>
        <v>0</v>
      </c>
      <c r="K192" s="97">
        <f t="shared" si="85"/>
        <v>0</v>
      </c>
      <c r="L192" s="35">
        <f t="shared" si="70"/>
        <v>0</v>
      </c>
      <c r="M192" s="96">
        <f t="shared" si="71"/>
        <v>0</v>
      </c>
      <c r="N192" s="35">
        <f t="shared" si="75"/>
        <v>0</v>
      </c>
      <c r="O192" s="46">
        <f t="shared" si="72"/>
        <v>0</v>
      </c>
      <c r="P192" s="51">
        <v>0</v>
      </c>
      <c r="Q192" s="44">
        <f t="shared" si="90"/>
        <v>0</v>
      </c>
      <c r="R192" s="35">
        <f t="shared" si="73"/>
        <v>0</v>
      </c>
      <c r="S192" s="35">
        <f t="shared" si="76"/>
        <v>0</v>
      </c>
      <c r="T192" s="42">
        <v>0</v>
      </c>
      <c r="U192" s="35">
        <f t="shared" si="74"/>
        <v>0</v>
      </c>
      <c r="W192" s="35">
        <f t="shared" si="94"/>
        <v>0</v>
      </c>
      <c r="X192" s="35">
        <f t="shared" si="94"/>
        <v>0</v>
      </c>
      <c r="Y192" s="35">
        <f t="shared" si="94"/>
        <v>0</v>
      </c>
      <c r="Z192" s="35">
        <f t="shared" si="94"/>
        <v>0</v>
      </c>
      <c r="AA192" s="35">
        <f t="shared" si="94"/>
        <v>0</v>
      </c>
      <c r="AB192" s="35">
        <f t="shared" si="94"/>
        <v>0</v>
      </c>
      <c r="AC192" s="35">
        <f t="shared" si="94"/>
        <v>0</v>
      </c>
      <c r="AD192" s="35">
        <f t="shared" si="94"/>
        <v>0</v>
      </c>
      <c r="AE192" s="35">
        <f t="shared" si="94"/>
        <v>0</v>
      </c>
      <c r="AG192" s="35">
        <f t="shared" si="95"/>
        <v>0</v>
      </c>
      <c r="AH192" s="35">
        <f t="shared" si="95"/>
        <v>0</v>
      </c>
      <c r="AI192" s="35">
        <f t="shared" si="95"/>
        <v>0</v>
      </c>
      <c r="AJ192" s="35">
        <f t="shared" si="95"/>
        <v>0</v>
      </c>
      <c r="AK192" s="35">
        <f t="shared" si="95"/>
        <v>0</v>
      </c>
      <c r="AL192" s="35">
        <f t="shared" si="95"/>
        <v>0</v>
      </c>
      <c r="AN192" s="47">
        <f t="shared" si="88"/>
        <v>0</v>
      </c>
      <c r="AO192" s="18"/>
    </row>
    <row r="193" ht="15" spans="1:41">
      <c r="A193" s="45" t="s">
        <v>10844</v>
      </c>
      <c r="B193" s="33">
        <f t="shared" si="66"/>
        <v>0</v>
      </c>
      <c r="C193" s="41" t="s">
        <v>10845</v>
      </c>
      <c r="D193" s="96">
        <f t="shared" si="67"/>
        <v>0</v>
      </c>
      <c r="E193" s="35">
        <f t="shared" si="68"/>
        <v>0</v>
      </c>
      <c r="F193" s="46">
        <f t="shared" si="69"/>
        <v>0</v>
      </c>
      <c r="G193" s="37">
        <f t="shared" si="89"/>
        <v>0</v>
      </c>
      <c r="H193" s="42">
        <v>0</v>
      </c>
      <c r="I193" s="35">
        <f t="shared" si="93"/>
        <v>0</v>
      </c>
      <c r="J193" s="35">
        <f t="shared" si="93"/>
        <v>0</v>
      </c>
      <c r="K193" s="97">
        <f t="shared" si="85"/>
        <v>0</v>
      </c>
      <c r="L193" s="35">
        <f t="shared" si="70"/>
        <v>0</v>
      </c>
      <c r="M193" s="96">
        <f t="shared" si="71"/>
        <v>0</v>
      </c>
      <c r="N193" s="35">
        <f t="shared" si="75"/>
        <v>0</v>
      </c>
      <c r="O193" s="46">
        <f t="shared" si="72"/>
        <v>0</v>
      </c>
      <c r="P193" s="51">
        <v>0</v>
      </c>
      <c r="Q193" s="44">
        <f t="shared" si="90"/>
        <v>0</v>
      </c>
      <c r="R193" s="35">
        <f t="shared" si="73"/>
        <v>0</v>
      </c>
      <c r="S193" s="35">
        <f t="shared" si="76"/>
        <v>0</v>
      </c>
      <c r="T193" s="42">
        <v>0</v>
      </c>
      <c r="U193" s="35">
        <f t="shared" si="74"/>
        <v>0</v>
      </c>
      <c r="W193" s="35">
        <f t="shared" si="94"/>
        <v>0</v>
      </c>
      <c r="X193" s="35">
        <f t="shared" si="94"/>
        <v>0</v>
      </c>
      <c r="Y193" s="35">
        <f t="shared" si="94"/>
        <v>0</v>
      </c>
      <c r="Z193" s="35">
        <f t="shared" si="94"/>
        <v>0</v>
      </c>
      <c r="AA193" s="35">
        <f t="shared" si="94"/>
        <v>0</v>
      </c>
      <c r="AB193" s="35">
        <f t="shared" si="94"/>
        <v>0</v>
      </c>
      <c r="AC193" s="35">
        <f t="shared" si="94"/>
        <v>0</v>
      </c>
      <c r="AD193" s="35">
        <f t="shared" si="94"/>
        <v>0</v>
      </c>
      <c r="AE193" s="35">
        <f t="shared" si="94"/>
        <v>0</v>
      </c>
      <c r="AG193" s="35">
        <f t="shared" si="95"/>
        <v>0</v>
      </c>
      <c r="AH193" s="35">
        <f t="shared" si="95"/>
        <v>0</v>
      </c>
      <c r="AI193" s="35">
        <f t="shared" si="95"/>
        <v>0</v>
      </c>
      <c r="AJ193" s="35">
        <f t="shared" si="95"/>
        <v>0</v>
      </c>
      <c r="AK193" s="35">
        <f t="shared" si="95"/>
        <v>0</v>
      </c>
      <c r="AL193" s="35">
        <f t="shared" si="95"/>
        <v>0</v>
      </c>
      <c r="AN193" s="47">
        <f t="shared" si="88"/>
        <v>0</v>
      </c>
      <c r="AO193" s="18"/>
    </row>
    <row r="194" ht="15" spans="1:41">
      <c r="A194" s="45" t="s">
        <v>10846</v>
      </c>
      <c r="B194" s="33">
        <f t="shared" si="66"/>
        <v>0</v>
      </c>
      <c r="C194" s="41" t="s">
        <v>10847</v>
      </c>
      <c r="D194" s="96">
        <f t="shared" si="67"/>
        <v>0</v>
      </c>
      <c r="E194" s="35">
        <f t="shared" si="68"/>
        <v>0</v>
      </c>
      <c r="F194" s="46">
        <f t="shared" si="69"/>
        <v>0</v>
      </c>
      <c r="G194" s="37">
        <f t="shared" si="89"/>
        <v>0</v>
      </c>
      <c r="H194" s="42">
        <v>0</v>
      </c>
      <c r="I194" s="35">
        <f t="shared" si="93"/>
        <v>0</v>
      </c>
      <c r="J194" s="35">
        <f t="shared" si="93"/>
        <v>0</v>
      </c>
      <c r="K194" s="97">
        <f t="shared" si="85"/>
        <v>0</v>
      </c>
      <c r="L194" s="35">
        <f t="shared" si="70"/>
        <v>0</v>
      </c>
      <c r="M194" s="96">
        <f t="shared" si="71"/>
        <v>0</v>
      </c>
      <c r="N194" s="35">
        <f t="shared" si="75"/>
        <v>0</v>
      </c>
      <c r="O194" s="46">
        <f t="shared" si="72"/>
        <v>0</v>
      </c>
      <c r="P194" s="51">
        <v>0</v>
      </c>
      <c r="Q194" s="44">
        <f t="shared" si="90"/>
        <v>0</v>
      </c>
      <c r="R194" s="35">
        <f t="shared" si="73"/>
        <v>0</v>
      </c>
      <c r="S194" s="35">
        <f t="shared" si="76"/>
        <v>0</v>
      </c>
      <c r="T194" s="42">
        <v>0</v>
      </c>
      <c r="U194" s="35">
        <f t="shared" si="74"/>
        <v>0</v>
      </c>
      <c r="W194" s="35">
        <f t="shared" si="94"/>
        <v>0</v>
      </c>
      <c r="X194" s="35">
        <f t="shared" si="94"/>
        <v>0</v>
      </c>
      <c r="Y194" s="35">
        <f t="shared" si="94"/>
        <v>0</v>
      </c>
      <c r="Z194" s="35">
        <f t="shared" si="94"/>
        <v>0</v>
      </c>
      <c r="AA194" s="35">
        <f t="shared" si="94"/>
        <v>0</v>
      </c>
      <c r="AB194" s="35">
        <f t="shared" si="94"/>
        <v>0</v>
      </c>
      <c r="AC194" s="35">
        <f t="shared" si="94"/>
        <v>0</v>
      </c>
      <c r="AD194" s="35">
        <f t="shared" si="94"/>
        <v>0</v>
      </c>
      <c r="AE194" s="35">
        <f t="shared" si="94"/>
        <v>0</v>
      </c>
      <c r="AG194" s="35">
        <f t="shared" si="95"/>
        <v>0</v>
      </c>
      <c r="AH194" s="35">
        <f t="shared" si="95"/>
        <v>0</v>
      </c>
      <c r="AI194" s="35">
        <f t="shared" si="95"/>
        <v>0</v>
      </c>
      <c r="AJ194" s="35">
        <f t="shared" si="95"/>
        <v>0</v>
      </c>
      <c r="AK194" s="35">
        <f t="shared" si="95"/>
        <v>0</v>
      </c>
      <c r="AL194" s="35">
        <f t="shared" si="95"/>
        <v>0</v>
      </c>
      <c r="AN194" s="47">
        <f t="shared" si="88"/>
        <v>0</v>
      </c>
      <c r="AO194" s="6"/>
    </row>
    <row r="195" ht="15" spans="1:41">
      <c r="A195" s="45" t="s">
        <v>10848</v>
      </c>
      <c r="B195" s="33">
        <f t="shared" si="66"/>
        <v>0</v>
      </c>
      <c r="C195" s="41" t="s">
        <v>10849</v>
      </c>
      <c r="D195" s="96">
        <f t="shared" si="67"/>
        <v>0</v>
      </c>
      <c r="E195" s="35">
        <f t="shared" si="68"/>
        <v>0</v>
      </c>
      <c r="F195" s="46">
        <f t="shared" si="69"/>
        <v>0</v>
      </c>
      <c r="G195" s="37">
        <f t="shared" si="89"/>
        <v>0</v>
      </c>
      <c r="H195" s="42">
        <v>0</v>
      </c>
      <c r="I195" s="35">
        <f t="shared" si="93"/>
        <v>0</v>
      </c>
      <c r="J195" s="35">
        <f t="shared" si="93"/>
        <v>0</v>
      </c>
      <c r="K195" s="97">
        <f t="shared" si="85"/>
        <v>0</v>
      </c>
      <c r="L195" s="35">
        <f t="shared" si="70"/>
        <v>0</v>
      </c>
      <c r="M195" s="96">
        <f t="shared" si="71"/>
        <v>0</v>
      </c>
      <c r="N195" s="35">
        <f t="shared" si="75"/>
        <v>0</v>
      </c>
      <c r="O195" s="46">
        <f t="shared" si="72"/>
        <v>0</v>
      </c>
      <c r="P195" s="51">
        <v>0</v>
      </c>
      <c r="Q195" s="44">
        <f t="shared" si="90"/>
        <v>0</v>
      </c>
      <c r="R195" s="35">
        <f t="shared" si="73"/>
        <v>0</v>
      </c>
      <c r="S195" s="35">
        <f t="shared" si="76"/>
        <v>0</v>
      </c>
      <c r="T195" s="42">
        <v>0</v>
      </c>
      <c r="U195" s="35">
        <f t="shared" si="74"/>
        <v>0</v>
      </c>
      <c r="W195" s="35">
        <f t="shared" si="94"/>
        <v>0</v>
      </c>
      <c r="X195" s="35">
        <f t="shared" si="94"/>
        <v>0</v>
      </c>
      <c r="Y195" s="35">
        <f t="shared" si="94"/>
        <v>0</v>
      </c>
      <c r="Z195" s="35">
        <f t="shared" si="94"/>
        <v>0</v>
      </c>
      <c r="AA195" s="35">
        <f t="shared" si="94"/>
        <v>0</v>
      </c>
      <c r="AB195" s="35">
        <f t="shared" si="94"/>
        <v>0</v>
      </c>
      <c r="AC195" s="35">
        <f t="shared" si="94"/>
        <v>0</v>
      </c>
      <c r="AD195" s="35">
        <f t="shared" si="94"/>
        <v>0</v>
      </c>
      <c r="AE195" s="35">
        <f t="shared" si="94"/>
        <v>0</v>
      </c>
      <c r="AG195" s="35">
        <f t="shared" si="95"/>
        <v>0</v>
      </c>
      <c r="AH195" s="35">
        <f t="shared" si="95"/>
        <v>0</v>
      </c>
      <c r="AI195" s="35">
        <f t="shared" si="95"/>
        <v>0</v>
      </c>
      <c r="AJ195" s="35">
        <f t="shared" si="95"/>
        <v>0</v>
      </c>
      <c r="AK195" s="35">
        <f t="shared" si="95"/>
        <v>0</v>
      </c>
      <c r="AL195" s="35">
        <f t="shared" si="95"/>
        <v>0</v>
      </c>
      <c r="AN195" s="47">
        <f t="shared" si="88"/>
        <v>0</v>
      </c>
      <c r="AO195" s="6"/>
    </row>
    <row r="196" ht="15" spans="1:41">
      <c r="A196" s="45" t="s">
        <v>10850</v>
      </c>
      <c r="B196" s="33">
        <f t="shared" si="66"/>
        <v>0</v>
      </c>
      <c r="C196" s="41" t="s">
        <v>10851</v>
      </c>
      <c r="D196" s="96">
        <f t="shared" si="67"/>
        <v>0</v>
      </c>
      <c r="E196" s="35">
        <f t="shared" si="68"/>
        <v>0</v>
      </c>
      <c r="F196" s="46">
        <f t="shared" si="69"/>
        <v>0</v>
      </c>
      <c r="G196" s="37">
        <f t="shared" si="89"/>
        <v>0</v>
      </c>
      <c r="H196" s="42">
        <v>0</v>
      </c>
      <c r="I196" s="35">
        <f t="shared" si="93"/>
        <v>0</v>
      </c>
      <c r="J196" s="35">
        <f t="shared" si="93"/>
        <v>0</v>
      </c>
      <c r="K196" s="97">
        <f t="shared" si="85"/>
        <v>0</v>
      </c>
      <c r="L196" s="35">
        <f t="shared" si="70"/>
        <v>0</v>
      </c>
      <c r="M196" s="96">
        <f t="shared" si="71"/>
        <v>0</v>
      </c>
      <c r="N196" s="35">
        <f t="shared" si="75"/>
        <v>0</v>
      </c>
      <c r="O196" s="46">
        <f t="shared" si="72"/>
        <v>0</v>
      </c>
      <c r="P196" s="51">
        <v>0</v>
      </c>
      <c r="Q196" s="44">
        <f t="shared" si="90"/>
        <v>0</v>
      </c>
      <c r="R196" s="35">
        <f t="shared" si="73"/>
        <v>0</v>
      </c>
      <c r="S196" s="35">
        <f t="shared" si="76"/>
        <v>0</v>
      </c>
      <c r="T196" s="42">
        <v>0</v>
      </c>
      <c r="U196" s="35">
        <f t="shared" si="74"/>
        <v>0</v>
      </c>
      <c r="W196" s="35">
        <f t="shared" si="94"/>
        <v>0</v>
      </c>
      <c r="X196" s="35">
        <f t="shared" si="94"/>
        <v>0</v>
      </c>
      <c r="Y196" s="35">
        <f t="shared" si="94"/>
        <v>0</v>
      </c>
      <c r="Z196" s="35">
        <f t="shared" si="94"/>
        <v>0</v>
      </c>
      <c r="AA196" s="35">
        <f t="shared" si="94"/>
        <v>0</v>
      </c>
      <c r="AB196" s="35">
        <f t="shared" si="94"/>
        <v>0</v>
      </c>
      <c r="AC196" s="35">
        <f t="shared" si="94"/>
        <v>0</v>
      </c>
      <c r="AD196" s="35">
        <f t="shared" si="94"/>
        <v>0</v>
      </c>
      <c r="AE196" s="35">
        <f t="shared" si="94"/>
        <v>0</v>
      </c>
      <c r="AG196" s="35">
        <f t="shared" si="95"/>
        <v>0</v>
      </c>
      <c r="AH196" s="35">
        <f t="shared" si="95"/>
        <v>0</v>
      </c>
      <c r="AI196" s="35">
        <f t="shared" si="95"/>
        <v>0</v>
      </c>
      <c r="AJ196" s="35">
        <f t="shared" si="95"/>
        <v>0</v>
      </c>
      <c r="AK196" s="35">
        <f t="shared" si="95"/>
        <v>0</v>
      </c>
      <c r="AL196" s="35">
        <f t="shared" si="95"/>
        <v>0</v>
      </c>
      <c r="AN196" s="47">
        <f t="shared" si="88"/>
        <v>0</v>
      </c>
      <c r="AO196" s="18"/>
    </row>
    <row r="197" ht="15" spans="1:41">
      <c r="A197" s="45" t="s">
        <v>10852</v>
      </c>
      <c r="B197" s="33">
        <f t="shared" si="66"/>
        <v>0</v>
      </c>
      <c r="C197" s="41" t="s">
        <v>10853</v>
      </c>
      <c r="D197" s="96">
        <f t="shared" si="67"/>
        <v>0</v>
      </c>
      <c r="E197" s="35">
        <f t="shared" si="68"/>
        <v>0</v>
      </c>
      <c r="F197" s="46">
        <f t="shared" si="69"/>
        <v>0</v>
      </c>
      <c r="G197" s="37">
        <f t="shared" si="89"/>
        <v>0</v>
      </c>
      <c r="H197" s="42">
        <v>0</v>
      </c>
      <c r="I197" s="35">
        <f t="shared" si="93"/>
        <v>0</v>
      </c>
      <c r="J197" s="35">
        <f t="shared" si="93"/>
        <v>0</v>
      </c>
      <c r="K197" s="97">
        <f t="shared" si="85"/>
        <v>0</v>
      </c>
      <c r="L197" s="35">
        <f t="shared" si="70"/>
        <v>0</v>
      </c>
      <c r="M197" s="96">
        <f t="shared" si="71"/>
        <v>0</v>
      </c>
      <c r="N197" s="35">
        <f t="shared" si="75"/>
        <v>0</v>
      </c>
      <c r="O197" s="46">
        <f t="shared" si="72"/>
        <v>0</v>
      </c>
      <c r="P197" s="51">
        <v>0</v>
      </c>
      <c r="Q197" s="44">
        <f t="shared" si="90"/>
        <v>0</v>
      </c>
      <c r="R197" s="35">
        <f t="shared" si="73"/>
        <v>0</v>
      </c>
      <c r="S197" s="35">
        <f t="shared" si="76"/>
        <v>0</v>
      </c>
      <c r="T197" s="42">
        <v>0</v>
      </c>
      <c r="U197" s="35">
        <f t="shared" si="74"/>
        <v>0</v>
      </c>
      <c r="W197" s="35">
        <f t="shared" si="94"/>
        <v>0</v>
      </c>
      <c r="X197" s="35">
        <f t="shared" si="94"/>
        <v>0</v>
      </c>
      <c r="Y197" s="35">
        <f t="shared" si="94"/>
        <v>0</v>
      </c>
      <c r="Z197" s="35">
        <f t="shared" si="94"/>
        <v>0</v>
      </c>
      <c r="AA197" s="35">
        <f t="shared" si="94"/>
        <v>0</v>
      </c>
      <c r="AB197" s="35">
        <f t="shared" si="94"/>
        <v>0</v>
      </c>
      <c r="AC197" s="35">
        <f t="shared" si="94"/>
        <v>0</v>
      </c>
      <c r="AD197" s="35">
        <f t="shared" si="94"/>
        <v>0</v>
      </c>
      <c r="AE197" s="35">
        <f t="shared" si="94"/>
        <v>0</v>
      </c>
      <c r="AG197" s="35">
        <f t="shared" si="95"/>
        <v>0</v>
      </c>
      <c r="AH197" s="35">
        <f t="shared" si="95"/>
        <v>0</v>
      </c>
      <c r="AI197" s="35">
        <f t="shared" si="95"/>
        <v>0</v>
      </c>
      <c r="AJ197" s="35">
        <f t="shared" si="95"/>
        <v>0</v>
      </c>
      <c r="AK197" s="35">
        <f t="shared" si="95"/>
        <v>0</v>
      </c>
      <c r="AL197" s="35">
        <f t="shared" si="95"/>
        <v>0</v>
      </c>
      <c r="AN197" s="47">
        <f t="shared" si="88"/>
        <v>0</v>
      </c>
      <c r="AO197" s="18"/>
    </row>
    <row r="198" ht="15" spans="1:41">
      <c r="A198" s="45" t="s">
        <v>10854</v>
      </c>
      <c r="B198" s="33">
        <f t="shared" si="66"/>
        <v>0</v>
      </c>
      <c r="C198" s="41" t="s">
        <v>10855</v>
      </c>
      <c r="D198" s="96">
        <f t="shared" si="67"/>
        <v>0</v>
      </c>
      <c r="E198" s="35">
        <f t="shared" si="68"/>
        <v>0</v>
      </c>
      <c r="F198" s="46">
        <f t="shared" si="69"/>
        <v>0</v>
      </c>
      <c r="G198" s="37">
        <f t="shared" si="89"/>
        <v>0</v>
      </c>
      <c r="H198" s="42">
        <v>0</v>
      </c>
      <c r="I198" s="35">
        <f t="shared" si="93"/>
        <v>0</v>
      </c>
      <c r="J198" s="35">
        <f t="shared" si="93"/>
        <v>0</v>
      </c>
      <c r="K198" s="97">
        <f t="shared" si="85"/>
        <v>0</v>
      </c>
      <c r="L198" s="35">
        <f t="shared" si="70"/>
        <v>0</v>
      </c>
      <c r="M198" s="96">
        <f t="shared" si="71"/>
        <v>0</v>
      </c>
      <c r="N198" s="35">
        <f t="shared" si="75"/>
        <v>0</v>
      </c>
      <c r="O198" s="46">
        <f t="shared" si="72"/>
        <v>0</v>
      </c>
      <c r="P198" s="51">
        <v>0</v>
      </c>
      <c r="Q198" s="44">
        <f t="shared" si="90"/>
        <v>0</v>
      </c>
      <c r="R198" s="35">
        <f t="shared" si="73"/>
        <v>0</v>
      </c>
      <c r="S198" s="35">
        <f t="shared" si="76"/>
        <v>0</v>
      </c>
      <c r="T198" s="42">
        <v>0</v>
      </c>
      <c r="U198" s="35">
        <f t="shared" si="74"/>
        <v>0</v>
      </c>
      <c r="W198" s="35">
        <f t="shared" ref="W198:AE207" si="96">SUMPRODUCT(W$374:W$599*(LEFT($A$374:$A$599,LEN($A198))=$A198))</f>
        <v>0</v>
      </c>
      <c r="X198" s="35">
        <f t="shared" si="96"/>
        <v>0</v>
      </c>
      <c r="Y198" s="35">
        <f t="shared" si="96"/>
        <v>0</v>
      </c>
      <c r="Z198" s="35">
        <f t="shared" si="96"/>
        <v>0</v>
      </c>
      <c r="AA198" s="35">
        <f t="shared" si="96"/>
        <v>0</v>
      </c>
      <c r="AB198" s="35">
        <f t="shared" si="96"/>
        <v>0</v>
      </c>
      <c r="AC198" s="35">
        <f t="shared" si="96"/>
        <v>0</v>
      </c>
      <c r="AD198" s="35">
        <f t="shared" si="96"/>
        <v>0</v>
      </c>
      <c r="AE198" s="35">
        <f t="shared" si="96"/>
        <v>0</v>
      </c>
      <c r="AG198" s="35">
        <f t="shared" ref="AG198:AL207" si="97">SUMPRODUCT(AG$374:AG$599*(LEFT($A$374:$A$599,LEN($A198))=$A198))</f>
        <v>0</v>
      </c>
      <c r="AH198" s="35">
        <f t="shared" si="97"/>
        <v>0</v>
      </c>
      <c r="AI198" s="35">
        <f t="shared" si="97"/>
        <v>0</v>
      </c>
      <c r="AJ198" s="35">
        <f t="shared" si="97"/>
        <v>0</v>
      </c>
      <c r="AK198" s="35">
        <f t="shared" si="97"/>
        <v>0</v>
      </c>
      <c r="AL198" s="35">
        <f t="shared" si="97"/>
        <v>0</v>
      </c>
      <c r="AN198" s="47">
        <f t="shared" si="88"/>
        <v>0</v>
      </c>
      <c r="AO198" s="6"/>
    </row>
    <row r="199" ht="15" spans="1:41">
      <c r="A199" s="45" t="s">
        <v>10856</v>
      </c>
      <c r="B199" s="33">
        <f t="shared" si="66"/>
        <v>0</v>
      </c>
      <c r="C199" s="41" t="s">
        <v>10857</v>
      </c>
      <c r="D199" s="96">
        <f t="shared" si="67"/>
        <v>0</v>
      </c>
      <c r="E199" s="35">
        <f t="shared" si="68"/>
        <v>0</v>
      </c>
      <c r="F199" s="46">
        <f t="shared" si="69"/>
        <v>0</v>
      </c>
      <c r="G199" s="37">
        <f t="shared" si="89"/>
        <v>0</v>
      </c>
      <c r="H199" s="42">
        <v>0</v>
      </c>
      <c r="I199" s="35">
        <f t="shared" si="93"/>
        <v>0</v>
      </c>
      <c r="J199" s="35">
        <f t="shared" si="93"/>
        <v>0</v>
      </c>
      <c r="K199" s="97">
        <f t="shared" si="85"/>
        <v>0</v>
      </c>
      <c r="L199" s="35">
        <f t="shared" si="70"/>
        <v>0</v>
      </c>
      <c r="M199" s="96">
        <f t="shared" si="71"/>
        <v>0</v>
      </c>
      <c r="N199" s="35">
        <f t="shared" si="75"/>
        <v>0</v>
      </c>
      <c r="O199" s="46">
        <f t="shared" si="72"/>
        <v>0</v>
      </c>
      <c r="P199" s="51">
        <v>0</v>
      </c>
      <c r="Q199" s="44">
        <f t="shared" si="90"/>
        <v>0</v>
      </c>
      <c r="R199" s="35">
        <f t="shared" si="73"/>
        <v>0</v>
      </c>
      <c r="S199" s="35">
        <f t="shared" si="76"/>
        <v>0</v>
      </c>
      <c r="T199" s="42">
        <v>0</v>
      </c>
      <c r="U199" s="35">
        <f t="shared" si="74"/>
        <v>0</v>
      </c>
      <c r="W199" s="35">
        <f t="shared" si="96"/>
        <v>0</v>
      </c>
      <c r="X199" s="35">
        <f t="shared" si="96"/>
        <v>0</v>
      </c>
      <c r="Y199" s="35">
        <f t="shared" si="96"/>
        <v>0</v>
      </c>
      <c r="Z199" s="35">
        <f t="shared" si="96"/>
        <v>0</v>
      </c>
      <c r="AA199" s="35">
        <f t="shared" si="96"/>
        <v>0</v>
      </c>
      <c r="AB199" s="35">
        <f t="shared" si="96"/>
        <v>0</v>
      </c>
      <c r="AC199" s="35">
        <f t="shared" si="96"/>
        <v>0</v>
      </c>
      <c r="AD199" s="35">
        <f t="shared" si="96"/>
        <v>0</v>
      </c>
      <c r="AE199" s="35">
        <f t="shared" si="96"/>
        <v>0</v>
      </c>
      <c r="AG199" s="35">
        <f t="shared" si="97"/>
        <v>0</v>
      </c>
      <c r="AH199" s="35">
        <f t="shared" si="97"/>
        <v>0</v>
      </c>
      <c r="AI199" s="35">
        <f t="shared" si="97"/>
        <v>0</v>
      </c>
      <c r="AJ199" s="35">
        <f t="shared" si="97"/>
        <v>0</v>
      </c>
      <c r="AK199" s="35">
        <f t="shared" si="97"/>
        <v>0</v>
      </c>
      <c r="AL199" s="35">
        <f t="shared" si="97"/>
        <v>0</v>
      </c>
      <c r="AN199" s="47">
        <f t="shared" si="88"/>
        <v>0</v>
      </c>
      <c r="AO199" s="6"/>
    </row>
    <row r="200" ht="15" spans="1:41">
      <c r="A200" s="45" t="s">
        <v>10858</v>
      </c>
      <c r="B200" s="33">
        <f t="shared" ref="B200:B263" si="98">D200-M200</f>
        <v>0</v>
      </c>
      <c r="C200" s="41" t="s">
        <v>10859</v>
      </c>
      <c r="D200" s="96">
        <f t="shared" ref="D200:D263" si="99">SUM(E200:F200,L200)</f>
        <v>0</v>
      </c>
      <c r="E200" s="35">
        <f t="shared" ref="E200:E263" si="100">SUMPRODUCT(E$374:E$599*(LEFT($A$374:$A$599,LEN($A200))=$A200))</f>
        <v>0</v>
      </c>
      <c r="F200" s="46">
        <f t="shared" ref="F200:F263" si="101">SUM(G200,H200:K200)</f>
        <v>0</v>
      </c>
      <c r="G200" s="37">
        <f t="shared" si="89"/>
        <v>0</v>
      </c>
      <c r="H200" s="42">
        <v>0</v>
      </c>
      <c r="I200" s="35">
        <f t="shared" si="93"/>
        <v>0</v>
      </c>
      <c r="J200" s="35">
        <f t="shared" si="93"/>
        <v>0</v>
      </c>
      <c r="K200" s="97">
        <f t="shared" si="85"/>
        <v>0</v>
      </c>
      <c r="L200" s="35">
        <f t="shared" ref="L200:L263" si="102">SUMPRODUCT(L$374:L$599*(LEFT($A$374:$A$599,LEN($A200))=$A200))</f>
        <v>0</v>
      </c>
      <c r="M200" s="96">
        <f t="shared" ref="M200:M263" si="103">SUM(N200:O200,U200)</f>
        <v>0</v>
      </c>
      <c r="N200" s="35">
        <f t="shared" si="75"/>
        <v>0</v>
      </c>
      <c r="O200" s="46">
        <f t="shared" ref="O200:O263" si="104">SUM(P200:T200)</f>
        <v>0</v>
      </c>
      <c r="P200" s="51">
        <v>0</v>
      </c>
      <c r="Q200" s="44">
        <f t="shared" si="90"/>
        <v>0</v>
      </c>
      <c r="R200" s="35">
        <f t="shared" ref="R200:R263" si="105">SUMPRODUCT(R$374:R$599*(LEFT($A$374:$A$599,LEN($A200))=$A200))</f>
        <v>0</v>
      </c>
      <c r="S200" s="35">
        <f t="shared" si="76"/>
        <v>0</v>
      </c>
      <c r="T200" s="42">
        <v>0</v>
      </c>
      <c r="U200" s="35">
        <f t="shared" ref="U200:U263" si="106">SUMPRODUCT(U$374:U$599*(LEFT($A$374:$A$599,LEN($A200))=$A200))</f>
        <v>0</v>
      </c>
      <c r="W200" s="35">
        <f t="shared" si="96"/>
        <v>0</v>
      </c>
      <c r="X200" s="35">
        <f t="shared" si="96"/>
        <v>0</v>
      </c>
      <c r="Y200" s="35">
        <f t="shared" si="96"/>
        <v>0</v>
      </c>
      <c r="Z200" s="35">
        <f t="shared" si="96"/>
        <v>0</v>
      </c>
      <c r="AA200" s="35">
        <f t="shared" si="96"/>
        <v>0</v>
      </c>
      <c r="AB200" s="35">
        <f t="shared" si="96"/>
        <v>0</v>
      </c>
      <c r="AC200" s="35">
        <f t="shared" si="96"/>
        <v>0</v>
      </c>
      <c r="AD200" s="35">
        <f t="shared" si="96"/>
        <v>0</v>
      </c>
      <c r="AE200" s="35">
        <f t="shared" si="96"/>
        <v>0</v>
      </c>
      <c r="AG200" s="35">
        <f t="shared" si="97"/>
        <v>0</v>
      </c>
      <c r="AH200" s="35">
        <f t="shared" si="97"/>
        <v>0</v>
      </c>
      <c r="AI200" s="35">
        <f t="shared" si="97"/>
        <v>0</v>
      </c>
      <c r="AJ200" s="35">
        <f t="shared" si="97"/>
        <v>0</v>
      </c>
      <c r="AK200" s="35">
        <f t="shared" si="97"/>
        <v>0</v>
      </c>
      <c r="AL200" s="35">
        <f t="shared" si="97"/>
        <v>0</v>
      </c>
      <c r="AN200" s="47">
        <f t="shared" si="88"/>
        <v>0</v>
      </c>
      <c r="AO200" s="18"/>
    </row>
    <row r="201" ht="15" spans="1:41">
      <c r="A201" s="45" t="s">
        <v>10860</v>
      </c>
      <c r="B201" s="33">
        <f t="shared" si="98"/>
        <v>0</v>
      </c>
      <c r="C201" s="41" t="s">
        <v>10861</v>
      </c>
      <c r="D201" s="96">
        <f t="shared" si="99"/>
        <v>0</v>
      </c>
      <c r="E201" s="35">
        <f t="shared" si="100"/>
        <v>0</v>
      </c>
      <c r="F201" s="46">
        <f t="shared" si="101"/>
        <v>0</v>
      </c>
      <c r="G201" s="37">
        <f t="shared" si="89"/>
        <v>0</v>
      </c>
      <c r="H201" s="42">
        <v>0</v>
      </c>
      <c r="I201" s="35">
        <f t="shared" si="93"/>
        <v>0</v>
      </c>
      <c r="J201" s="35">
        <f t="shared" si="93"/>
        <v>0</v>
      </c>
      <c r="K201" s="97">
        <f t="shared" si="85"/>
        <v>0</v>
      </c>
      <c r="L201" s="35">
        <f t="shared" si="102"/>
        <v>0</v>
      </c>
      <c r="M201" s="96">
        <f t="shared" si="103"/>
        <v>0</v>
      </c>
      <c r="N201" s="35">
        <f t="shared" ref="N201:N264" si="107">SUMPRODUCT(N$374:N$599*(LEFT($A$374:$A$599,LEN($A201))=$A201))+MIN(SUMPRODUCT(S$374:S$599*(LEFT($A$374:$A$599,LEN($A201))=$A201))+AN201,0)</f>
        <v>0</v>
      </c>
      <c r="O201" s="46">
        <f t="shared" si="104"/>
        <v>0</v>
      </c>
      <c r="P201" s="51">
        <v>0</v>
      </c>
      <c r="Q201" s="44">
        <f t="shared" si="90"/>
        <v>0</v>
      </c>
      <c r="R201" s="35">
        <f t="shared" si="105"/>
        <v>0</v>
      </c>
      <c r="S201" s="35">
        <f t="shared" ref="S201:S264" si="108">MAX(SUMPRODUCT(S$374:S$599*(LEFT($A$374:$A$599,LEN($A201))=$A201))+AN201,0)</f>
        <v>0</v>
      </c>
      <c r="T201" s="42">
        <v>0</v>
      </c>
      <c r="U201" s="35">
        <f t="shared" si="106"/>
        <v>0</v>
      </c>
      <c r="W201" s="35">
        <f t="shared" si="96"/>
        <v>0</v>
      </c>
      <c r="X201" s="35">
        <f t="shared" si="96"/>
        <v>0</v>
      </c>
      <c r="Y201" s="35">
        <f t="shared" si="96"/>
        <v>0</v>
      </c>
      <c r="Z201" s="35">
        <f t="shared" si="96"/>
        <v>0</v>
      </c>
      <c r="AA201" s="35">
        <f t="shared" si="96"/>
        <v>0</v>
      </c>
      <c r="AB201" s="35">
        <f t="shared" si="96"/>
        <v>0</v>
      </c>
      <c r="AC201" s="35">
        <f t="shared" si="96"/>
        <v>0</v>
      </c>
      <c r="AD201" s="35">
        <f t="shared" si="96"/>
        <v>0</v>
      </c>
      <c r="AE201" s="35">
        <f t="shared" si="96"/>
        <v>0</v>
      </c>
      <c r="AG201" s="35">
        <f t="shared" si="97"/>
        <v>0</v>
      </c>
      <c r="AH201" s="35">
        <f t="shared" si="97"/>
        <v>0</v>
      </c>
      <c r="AI201" s="35">
        <f t="shared" si="97"/>
        <v>0</v>
      </c>
      <c r="AJ201" s="35">
        <f t="shared" si="97"/>
        <v>0</v>
      </c>
      <c r="AK201" s="35">
        <f t="shared" si="97"/>
        <v>0</v>
      </c>
      <c r="AL201" s="35">
        <f t="shared" si="97"/>
        <v>0</v>
      </c>
      <c r="AN201" s="47">
        <f t="shared" si="88"/>
        <v>0</v>
      </c>
      <c r="AO201" s="18"/>
    </row>
    <row r="202" ht="15" spans="1:41">
      <c r="A202" s="45" t="s">
        <v>10862</v>
      </c>
      <c r="B202" s="33">
        <f t="shared" si="98"/>
        <v>0</v>
      </c>
      <c r="C202" s="41" t="s">
        <v>10863</v>
      </c>
      <c r="D202" s="96">
        <f t="shared" si="99"/>
        <v>0</v>
      </c>
      <c r="E202" s="35">
        <f t="shared" si="100"/>
        <v>0</v>
      </c>
      <c r="F202" s="46">
        <f t="shared" si="101"/>
        <v>0</v>
      </c>
      <c r="G202" s="37">
        <f t="shared" si="89"/>
        <v>0</v>
      </c>
      <c r="H202" s="42">
        <v>0</v>
      </c>
      <c r="I202" s="35">
        <f t="shared" si="93"/>
        <v>0</v>
      </c>
      <c r="J202" s="35">
        <f t="shared" si="93"/>
        <v>0</v>
      </c>
      <c r="K202" s="97">
        <f t="shared" si="85"/>
        <v>0</v>
      </c>
      <c r="L202" s="35">
        <f t="shared" si="102"/>
        <v>0</v>
      </c>
      <c r="M202" s="96">
        <f t="shared" si="103"/>
        <v>0</v>
      </c>
      <c r="N202" s="35">
        <f t="shared" si="107"/>
        <v>0</v>
      </c>
      <c r="O202" s="46">
        <f t="shared" si="104"/>
        <v>0</v>
      </c>
      <c r="P202" s="51">
        <v>0</v>
      </c>
      <c r="Q202" s="44">
        <f t="shared" si="90"/>
        <v>0</v>
      </c>
      <c r="R202" s="35">
        <f t="shared" si="105"/>
        <v>0</v>
      </c>
      <c r="S202" s="35">
        <f t="shared" si="108"/>
        <v>0</v>
      </c>
      <c r="T202" s="42">
        <v>0</v>
      </c>
      <c r="U202" s="35">
        <f t="shared" si="106"/>
        <v>0</v>
      </c>
      <c r="W202" s="35">
        <f t="shared" si="96"/>
        <v>0</v>
      </c>
      <c r="X202" s="35">
        <f t="shared" si="96"/>
        <v>0</v>
      </c>
      <c r="Y202" s="35">
        <f t="shared" si="96"/>
        <v>0</v>
      </c>
      <c r="Z202" s="35">
        <f t="shared" si="96"/>
        <v>0</v>
      </c>
      <c r="AA202" s="35">
        <f t="shared" si="96"/>
        <v>0</v>
      </c>
      <c r="AB202" s="35">
        <f t="shared" si="96"/>
        <v>0</v>
      </c>
      <c r="AC202" s="35">
        <f t="shared" si="96"/>
        <v>0</v>
      </c>
      <c r="AD202" s="35">
        <f t="shared" si="96"/>
        <v>0</v>
      </c>
      <c r="AE202" s="35">
        <f t="shared" si="96"/>
        <v>0</v>
      </c>
      <c r="AG202" s="35">
        <f t="shared" si="97"/>
        <v>0</v>
      </c>
      <c r="AH202" s="35">
        <f t="shared" si="97"/>
        <v>0</v>
      </c>
      <c r="AI202" s="35">
        <f t="shared" si="97"/>
        <v>0</v>
      </c>
      <c r="AJ202" s="35">
        <f t="shared" si="97"/>
        <v>0</v>
      </c>
      <c r="AK202" s="35">
        <f t="shared" si="97"/>
        <v>0</v>
      </c>
      <c r="AL202" s="35">
        <f t="shared" si="97"/>
        <v>0</v>
      </c>
      <c r="AN202" s="47">
        <f t="shared" si="88"/>
        <v>0</v>
      </c>
      <c r="AO202" s="6"/>
    </row>
    <row r="203" ht="15" spans="1:41">
      <c r="A203" s="45" t="s">
        <v>10864</v>
      </c>
      <c r="B203" s="33">
        <f t="shared" si="98"/>
        <v>0</v>
      </c>
      <c r="C203" s="41" t="s">
        <v>10865</v>
      </c>
      <c r="D203" s="96">
        <f t="shared" si="99"/>
        <v>0</v>
      </c>
      <c r="E203" s="35">
        <f t="shared" si="100"/>
        <v>0</v>
      </c>
      <c r="F203" s="46">
        <f t="shared" si="101"/>
        <v>0</v>
      </c>
      <c r="G203" s="37">
        <f t="shared" si="89"/>
        <v>0</v>
      </c>
      <c r="H203" s="42">
        <v>0</v>
      </c>
      <c r="I203" s="35">
        <f t="shared" si="93"/>
        <v>0</v>
      </c>
      <c r="J203" s="35">
        <f t="shared" si="93"/>
        <v>0</v>
      </c>
      <c r="K203" s="97">
        <f t="shared" si="85"/>
        <v>0</v>
      </c>
      <c r="L203" s="35">
        <f t="shared" si="102"/>
        <v>0</v>
      </c>
      <c r="M203" s="96">
        <f t="shared" si="103"/>
        <v>0</v>
      </c>
      <c r="N203" s="35">
        <f t="shared" si="107"/>
        <v>0</v>
      </c>
      <c r="O203" s="46">
        <f t="shared" si="104"/>
        <v>0</v>
      </c>
      <c r="P203" s="51">
        <v>0</v>
      </c>
      <c r="Q203" s="44">
        <f t="shared" si="90"/>
        <v>0</v>
      </c>
      <c r="R203" s="35">
        <f t="shared" si="105"/>
        <v>0</v>
      </c>
      <c r="S203" s="35">
        <f t="shared" si="108"/>
        <v>0</v>
      </c>
      <c r="T203" s="42">
        <v>0</v>
      </c>
      <c r="U203" s="35">
        <f t="shared" si="106"/>
        <v>0</v>
      </c>
      <c r="W203" s="35">
        <f t="shared" si="96"/>
        <v>0</v>
      </c>
      <c r="X203" s="35">
        <f t="shared" si="96"/>
        <v>0</v>
      </c>
      <c r="Y203" s="35">
        <f t="shared" si="96"/>
        <v>0</v>
      </c>
      <c r="Z203" s="35">
        <f t="shared" si="96"/>
        <v>0</v>
      </c>
      <c r="AA203" s="35">
        <f t="shared" si="96"/>
        <v>0</v>
      </c>
      <c r="AB203" s="35">
        <f t="shared" si="96"/>
        <v>0</v>
      </c>
      <c r="AC203" s="35">
        <f t="shared" si="96"/>
        <v>0</v>
      </c>
      <c r="AD203" s="35">
        <f t="shared" si="96"/>
        <v>0</v>
      </c>
      <c r="AE203" s="35">
        <f t="shared" si="96"/>
        <v>0</v>
      </c>
      <c r="AG203" s="35">
        <f t="shared" si="97"/>
        <v>0</v>
      </c>
      <c r="AH203" s="35">
        <f t="shared" si="97"/>
        <v>0</v>
      </c>
      <c r="AI203" s="35">
        <f t="shared" si="97"/>
        <v>0</v>
      </c>
      <c r="AJ203" s="35">
        <f t="shared" si="97"/>
        <v>0</v>
      </c>
      <c r="AK203" s="35">
        <f t="shared" si="97"/>
        <v>0</v>
      </c>
      <c r="AL203" s="35">
        <f t="shared" si="97"/>
        <v>0</v>
      </c>
      <c r="AN203" s="47">
        <f t="shared" si="88"/>
        <v>0</v>
      </c>
      <c r="AO203" s="6"/>
    </row>
    <row r="204" ht="15" spans="1:41">
      <c r="A204" s="45" t="s">
        <v>10866</v>
      </c>
      <c r="B204" s="33">
        <f t="shared" si="98"/>
        <v>0</v>
      </c>
      <c r="C204" s="41" t="s">
        <v>10867</v>
      </c>
      <c r="D204" s="96">
        <f t="shared" si="99"/>
        <v>0</v>
      </c>
      <c r="E204" s="35">
        <f t="shared" si="100"/>
        <v>0</v>
      </c>
      <c r="F204" s="46">
        <f t="shared" si="101"/>
        <v>0</v>
      </c>
      <c r="G204" s="37">
        <f t="shared" si="89"/>
        <v>0</v>
      </c>
      <c r="H204" s="42">
        <v>0</v>
      </c>
      <c r="I204" s="35">
        <f t="shared" si="93"/>
        <v>0</v>
      </c>
      <c r="J204" s="35">
        <f t="shared" si="93"/>
        <v>0</v>
      </c>
      <c r="K204" s="97">
        <f t="shared" si="85"/>
        <v>0</v>
      </c>
      <c r="L204" s="35">
        <f t="shared" si="102"/>
        <v>0</v>
      </c>
      <c r="M204" s="96">
        <f t="shared" si="103"/>
        <v>0</v>
      </c>
      <c r="N204" s="35">
        <f t="shared" si="107"/>
        <v>0</v>
      </c>
      <c r="O204" s="46">
        <f t="shared" si="104"/>
        <v>0</v>
      </c>
      <c r="P204" s="51">
        <v>0</v>
      </c>
      <c r="Q204" s="44">
        <f t="shared" si="90"/>
        <v>0</v>
      </c>
      <c r="R204" s="35">
        <f t="shared" si="105"/>
        <v>0</v>
      </c>
      <c r="S204" s="35">
        <f t="shared" si="108"/>
        <v>0</v>
      </c>
      <c r="T204" s="42">
        <v>0</v>
      </c>
      <c r="U204" s="35">
        <f t="shared" si="106"/>
        <v>0</v>
      </c>
      <c r="W204" s="35">
        <f t="shared" si="96"/>
        <v>0</v>
      </c>
      <c r="X204" s="35">
        <f t="shared" si="96"/>
        <v>0</v>
      </c>
      <c r="Y204" s="35">
        <f t="shared" si="96"/>
        <v>0</v>
      </c>
      <c r="Z204" s="35">
        <f t="shared" si="96"/>
        <v>0</v>
      </c>
      <c r="AA204" s="35">
        <f t="shared" si="96"/>
        <v>0</v>
      </c>
      <c r="AB204" s="35">
        <f t="shared" si="96"/>
        <v>0</v>
      </c>
      <c r="AC204" s="35">
        <f t="shared" si="96"/>
        <v>0</v>
      </c>
      <c r="AD204" s="35">
        <f t="shared" si="96"/>
        <v>0</v>
      </c>
      <c r="AE204" s="35">
        <f t="shared" si="96"/>
        <v>0</v>
      </c>
      <c r="AG204" s="35">
        <f t="shared" si="97"/>
        <v>0</v>
      </c>
      <c r="AH204" s="35">
        <f t="shared" si="97"/>
        <v>0</v>
      </c>
      <c r="AI204" s="35">
        <f t="shared" si="97"/>
        <v>0</v>
      </c>
      <c r="AJ204" s="35">
        <f t="shared" si="97"/>
        <v>0</v>
      </c>
      <c r="AK204" s="35">
        <f t="shared" si="97"/>
        <v>0</v>
      </c>
      <c r="AL204" s="35">
        <f t="shared" si="97"/>
        <v>0</v>
      </c>
      <c r="AN204" s="47">
        <f t="shared" si="88"/>
        <v>0</v>
      </c>
      <c r="AO204" s="18"/>
    </row>
    <row r="205" ht="15" spans="1:41">
      <c r="A205" s="45" t="s">
        <v>10868</v>
      </c>
      <c r="B205" s="33">
        <f t="shared" si="98"/>
        <v>0</v>
      </c>
      <c r="C205" s="41" t="s">
        <v>10869</v>
      </c>
      <c r="D205" s="96">
        <f t="shared" si="99"/>
        <v>0</v>
      </c>
      <c r="E205" s="35">
        <f t="shared" si="100"/>
        <v>0</v>
      </c>
      <c r="F205" s="46">
        <f t="shared" si="101"/>
        <v>0</v>
      </c>
      <c r="G205" s="37">
        <f t="shared" si="89"/>
        <v>0</v>
      </c>
      <c r="H205" s="42">
        <v>0</v>
      </c>
      <c r="I205" s="35">
        <f t="shared" si="93"/>
        <v>0</v>
      </c>
      <c r="J205" s="35">
        <f t="shared" si="93"/>
        <v>0</v>
      </c>
      <c r="K205" s="97">
        <f t="shared" si="85"/>
        <v>0</v>
      </c>
      <c r="L205" s="35">
        <f t="shared" si="102"/>
        <v>0</v>
      </c>
      <c r="M205" s="96">
        <f t="shared" si="103"/>
        <v>0</v>
      </c>
      <c r="N205" s="35">
        <f t="shared" si="107"/>
        <v>0</v>
      </c>
      <c r="O205" s="46">
        <f t="shared" si="104"/>
        <v>0</v>
      </c>
      <c r="P205" s="51">
        <v>0</v>
      </c>
      <c r="Q205" s="44">
        <f t="shared" si="90"/>
        <v>0</v>
      </c>
      <c r="R205" s="35">
        <f t="shared" si="105"/>
        <v>0</v>
      </c>
      <c r="S205" s="35">
        <f t="shared" si="108"/>
        <v>0</v>
      </c>
      <c r="T205" s="42">
        <v>0</v>
      </c>
      <c r="U205" s="35">
        <f t="shared" si="106"/>
        <v>0</v>
      </c>
      <c r="W205" s="35">
        <f t="shared" si="96"/>
        <v>0</v>
      </c>
      <c r="X205" s="35">
        <f t="shared" si="96"/>
        <v>0</v>
      </c>
      <c r="Y205" s="35">
        <f t="shared" si="96"/>
        <v>0</v>
      </c>
      <c r="Z205" s="35">
        <f t="shared" si="96"/>
        <v>0</v>
      </c>
      <c r="AA205" s="35">
        <f t="shared" si="96"/>
        <v>0</v>
      </c>
      <c r="AB205" s="35">
        <f t="shared" si="96"/>
        <v>0</v>
      </c>
      <c r="AC205" s="35">
        <f t="shared" si="96"/>
        <v>0</v>
      </c>
      <c r="AD205" s="35">
        <f t="shared" si="96"/>
        <v>0</v>
      </c>
      <c r="AE205" s="35">
        <f t="shared" si="96"/>
        <v>0</v>
      </c>
      <c r="AG205" s="35">
        <f t="shared" si="97"/>
        <v>0</v>
      </c>
      <c r="AH205" s="35">
        <f t="shared" si="97"/>
        <v>0</v>
      </c>
      <c r="AI205" s="35">
        <f t="shared" si="97"/>
        <v>0</v>
      </c>
      <c r="AJ205" s="35">
        <f t="shared" si="97"/>
        <v>0</v>
      </c>
      <c r="AK205" s="35">
        <f t="shared" si="97"/>
        <v>0</v>
      </c>
      <c r="AL205" s="35">
        <f t="shared" si="97"/>
        <v>0</v>
      </c>
      <c r="AN205" s="47">
        <f t="shared" si="88"/>
        <v>0</v>
      </c>
      <c r="AO205" s="18"/>
    </row>
    <row r="206" ht="15" spans="1:41">
      <c r="A206" s="45" t="s">
        <v>10870</v>
      </c>
      <c r="B206" s="33">
        <f t="shared" si="98"/>
        <v>0</v>
      </c>
      <c r="C206" s="41" t="s">
        <v>10871</v>
      </c>
      <c r="D206" s="96">
        <f t="shared" si="99"/>
        <v>0</v>
      </c>
      <c r="E206" s="35">
        <f t="shared" si="100"/>
        <v>0</v>
      </c>
      <c r="F206" s="46">
        <f t="shared" si="101"/>
        <v>0</v>
      </c>
      <c r="G206" s="37">
        <f t="shared" si="89"/>
        <v>0</v>
      </c>
      <c r="H206" s="42">
        <v>0</v>
      </c>
      <c r="I206" s="35">
        <f t="shared" si="93"/>
        <v>0</v>
      </c>
      <c r="J206" s="35">
        <f t="shared" si="93"/>
        <v>0</v>
      </c>
      <c r="K206" s="97">
        <f t="shared" si="85"/>
        <v>0</v>
      </c>
      <c r="L206" s="35">
        <f t="shared" si="102"/>
        <v>0</v>
      </c>
      <c r="M206" s="96">
        <f t="shared" si="103"/>
        <v>0</v>
      </c>
      <c r="N206" s="35">
        <f t="shared" si="107"/>
        <v>0</v>
      </c>
      <c r="O206" s="46">
        <f t="shared" si="104"/>
        <v>0</v>
      </c>
      <c r="P206" s="51">
        <v>0</v>
      </c>
      <c r="Q206" s="44">
        <f t="shared" si="90"/>
        <v>0</v>
      </c>
      <c r="R206" s="35">
        <f t="shared" si="105"/>
        <v>0</v>
      </c>
      <c r="S206" s="35">
        <f t="shared" si="108"/>
        <v>0</v>
      </c>
      <c r="T206" s="42">
        <v>0</v>
      </c>
      <c r="U206" s="35">
        <f t="shared" si="106"/>
        <v>0</v>
      </c>
      <c r="W206" s="35">
        <f t="shared" si="96"/>
        <v>0</v>
      </c>
      <c r="X206" s="35">
        <f t="shared" si="96"/>
        <v>0</v>
      </c>
      <c r="Y206" s="35">
        <f t="shared" si="96"/>
        <v>0</v>
      </c>
      <c r="Z206" s="35">
        <f t="shared" si="96"/>
        <v>0</v>
      </c>
      <c r="AA206" s="35">
        <f t="shared" si="96"/>
        <v>0</v>
      </c>
      <c r="AB206" s="35">
        <f t="shared" si="96"/>
        <v>0</v>
      </c>
      <c r="AC206" s="35">
        <f t="shared" si="96"/>
        <v>0</v>
      </c>
      <c r="AD206" s="35">
        <f t="shared" si="96"/>
        <v>0</v>
      </c>
      <c r="AE206" s="35">
        <f t="shared" si="96"/>
        <v>0</v>
      </c>
      <c r="AG206" s="35">
        <f t="shared" si="97"/>
        <v>0</v>
      </c>
      <c r="AH206" s="35">
        <f t="shared" si="97"/>
        <v>0</v>
      </c>
      <c r="AI206" s="35">
        <f t="shared" si="97"/>
        <v>0</v>
      </c>
      <c r="AJ206" s="35">
        <f t="shared" si="97"/>
        <v>0</v>
      </c>
      <c r="AK206" s="35">
        <f t="shared" si="97"/>
        <v>0</v>
      </c>
      <c r="AL206" s="35">
        <f t="shared" si="97"/>
        <v>0</v>
      </c>
      <c r="AN206" s="47">
        <f t="shared" si="88"/>
        <v>0</v>
      </c>
      <c r="AO206" s="6"/>
    </row>
    <row r="207" ht="15" spans="1:41">
      <c r="A207" s="45" t="s">
        <v>10872</v>
      </c>
      <c r="B207" s="33">
        <f t="shared" si="98"/>
        <v>0</v>
      </c>
      <c r="C207" s="41" t="s">
        <v>10873</v>
      </c>
      <c r="D207" s="96">
        <f t="shared" si="99"/>
        <v>0</v>
      </c>
      <c r="E207" s="35">
        <f t="shared" si="100"/>
        <v>0</v>
      </c>
      <c r="F207" s="46">
        <f t="shared" si="101"/>
        <v>0</v>
      </c>
      <c r="G207" s="37">
        <f t="shared" si="89"/>
        <v>0</v>
      </c>
      <c r="H207" s="38">
        <v>0</v>
      </c>
      <c r="I207" s="35">
        <f t="shared" si="93"/>
        <v>0</v>
      </c>
      <c r="J207" s="35">
        <f t="shared" si="93"/>
        <v>0</v>
      </c>
      <c r="K207" s="97">
        <f t="shared" si="85"/>
        <v>0</v>
      </c>
      <c r="L207" s="35">
        <f t="shared" si="102"/>
        <v>0</v>
      </c>
      <c r="M207" s="96">
        <f t="shared" si="103"/>
        <v>0</v>
      </c>
      <c r="N207" s="35">
        <f t="shared" si="107"/>
        <v>0</v>
      </c>
      <c r="O207" s="46">
        <f t="shared" si="104"/>
        <v>0</v>
      </c>
      <c r="P207" s="51">
        <v>0</v>
      </c>
      <c r="Q207" s="44">
        <f t="shared" si="90"/>
        <v>0</v>
      </c>
      <c r="R207" s="35">
        <f t="shared" si="105"/>
        <v>0</v>
      </c>
      <c r="S207" s="35">
        <f t="shared" si="108"/>
        <v>0</v>
      </c>
      <c r="T207" s="42">
        <v>0</v>
      </c>
      <c r="U207" s="35">
        <f t="shared" si="106"/>
        <v>0</v>
      </c>
      <c r="W207" s="35">
        <f t="shared" si="96"/>
        <v>0</v>
      </c>
      <c r="X207" s="35">
        <f t="shared" si="96"/>
        <v>0</v>
      </c>
      <c r="Y207" s="35">
        <f t="shared" si="96"/>
        <v>0</v>
      </c>
      <c r="Z207" s="35">
        <f t="shared" si="96"/>
        <v>0</v>
      </c>
      <c r="AA207" s="35">
        <f t="shared" si="96"/>
        <v>0</v>
      </c>
      <c r="AB207" s="35">
        <f t="shared" si="96"/>
        <v>0</v>
      </c>
      <c r="AC207" s="35">
        <f t="shared" si="96"/>
        <v>0</v>
      </c>
      <c r="AD207" s="35">
        <f t="shared" si="96"/>
        <v>0</v>
      </c>
      <c r="AE207" s="35">
        <f t="shared" si="96"/>
        <v>0</v>
      </c>
      <c r="AG207" s="35">
        <f t="shared" si="97"/>
        <v>0</v>
      </c>
      <c r="AH207" s="35">
        <f t="shared" si="97"/>
        <v>0</v>
      </c>
      <c r="AI207" s="35">
        <f t="shared" si="97"/>
        <v>0</v>
      </c>
      <c r="AJ207" s="35">
        <f t="shared" si="97"/>
        <v>0</v>
      </c>
      <c r="AK207" s="35">
        <f t="shared" si="97"/>
        <v>0</v>
      </c>
      <c r="AL207" s="35">
        <f t="shared" si="97"/>
        <v>0</v>
      </c>
      <c r="AN207" s="47">
        <f t="shared" si="88"/>
        <v>0</v>
      </c>
      <c r="AO207" s="6"/>
    </row>
    <row r="208" ht="15" spans="1:41">
      <c r="A208" s="45" t="s">
        <v>10874</v>
      </c>
      <c r="B208" s="33">
        <f t="shared" si="98"/>
        <v>0</v>
      </c>
      <c r="C208" s="41" t="s">
        <v>10875</v>
      </c>
      <c r="D208" s="96">
        <f t="shared" si="99"/>
        <v>0</v>
      </c>
      <c r="E208" s="35">
        <f t="shared" si="100"/>
        <v>0</v>
      </c>
      <c r="F208" s="46">
        <f t="shared" si="101"/>
        <v>0</v>
      </c>
      <c r="G208" s="37">
        <f t="shared" si="89"/>
        <v>0</v>
      </c>
      <c r="H208" s="42">
        <v>0</v>
      </c>
      <c r="I208" s="35">
        <f t="shared" ref="I208:J227" si="109">SUMPRODUCT(I$374:I$599*(LEFT($A$374:$A$599,LEN($A208))=$A208))</f>
        <v>0</v>
      </c>
      <c r="J208" s="35">
        <f t="shared" si="109"/>
        <v>0</v>
      </c>
      <c r="K208" s="97">
        <f t="shared" si="85"/>
        <v>0</v>
      </c>
      <c r="L208" s="35">
        <f t="shared" si="102"/>
        <v>0</v>
      </c>
      <c r="M208" s="96">
        <f t="shared" si="103"/>
        <v>0</v>
      </c>
      <c r="N208" s="35">
        <f t="shared" si="107"/>
        <v>0</v>
      </c>
      <c r="O208" s="46">
        <f t="shared" si="104"/>
        <v>0</v>
      </c>
      <c r="P208" s="51">
        <v>0</v>
      </c>
      <c r="Q208" s="44">
        <f t="shared" si="90"/>
        <v>0</v>
      </c>
      <c r="R208" s="35">
        <f t="shared" si="105"/>
        <v>0</v>
      </c>
      <c r="S208" s="35">
        <f t="shared" si="108"/>
        <v>0</v>
      </c>
      <c r="T208" s="42">
        <v>0</v>
      </c>
      <c r="U208" s="35">
        <f t="shared" si="106"/>
        <v>0</v>
      </c>
      <c r="W208" s="35">
        <f t="shared" ref="W208:AE217" si="110">SUMPRODUCT(W$374:W$599*(LEFT($A$374:$A$599,LEN($A208))=$A208))</f>
        <v>0</v>
      </c>
      <c r="X208" s="35">
        <f t="shared" si="110"/>
        <v>0</v>
      </c>
      <c r="Y208" s="35">
        <f t="shared" si="110"/>
        <v>0</v>
      </c>
      <c r="Z208" s="35">
        <f t="shared" si="110"/>
        <v>0</v>
      </c>
      <c r="AA208" s="35">
        <f t="shared" si="110"/>
        <v>0</v>
      </c>
      <c r="AB208" s="35">
        <f t="shared" si="110"/>
        <v>0</v>
      </c>
      <c r="AC208" s="35">
        <f t="shared" si="110"/>
        <v>0</v>
      </c>
      <c r="AD208" s="35">
        <f t="shared" si="110"/>
        <v>0</v>
      </c>
      <c r="AE208" s="35">
        <f t="shared" si="110"/>
        <v>0</v>
      </c>
      <c r="AG208" s="35">
        <f t="shared" ref="AG208:AL217" si="111">SUMPRODUCT(AG$374:AG$599*(LEFT($A$374:$A$599,LEN($A208))=$A208))</f>
        <v>0</v>
      </c>
      <c r="AH208" s="35">
        <f t="shared" si="111"/>
        <v>0</v>
      </c>
      <c r="AI208" s="35">
        <f t="shared" si="111"/>
        <v>0</v>
      </c>
      <c r="AJ208" s="35">
        <f t="shared" si="111"/>
        <v>0</v>
      </c>
      <c r="AK208" s="35">
        <f t="shared" si="111"/>
        <v>0</v>
      </c>
      <c r="AL208" s="35">
        <f t="shared" si="111"/>
        <v>0</v>
      </c>
      <c r="AN208" s="47">
        <f t="shared" si="88"/>
        <v>0</v>
      </c>
      <c r="AO208" s="18"/>
    </row>
    <row r="209" ht="15" spans="1:41">
      <c r="A209" s="45" t="s">
        <v>10876</v>
      </c>
      <c r="B209" s="33">
        <f t="shared" si="98"/>
        <v>0</v>
      </c>
      <c r="C209" s="41" t="s">
        <v>10877</v>
      </c>
      <c r="D209" s="96">
        <f t="shared" si="99"/>
        <v>0</v>
      </c>
      <c r="E209" s="35">
        <f t="shared" si="100"/>
        <v>0</v>
      </c>
      <c r="F209" s="46">
        <f t="shared" si="101"/>
        <v>0</v>
      </c>
      <c r="G209" s="37">
        <f t="shared" si="89"/>
        <v>0</v>
      </c>
      <c r="H209" s="42">
        <v>0</v>
      </c>
      <c r="I209" s="35">
        <f t="shared" si="109"/>
        <v>0</v>
      </c>
      <c r="J209" s="35">
        <f t="shared" si="109"/>
        <v>0</v>
      </c>
      <c r="K209" s="97">
        <f t="shared" si="85"/>
        <v>0</v>
      </c>
      <c r="L209" s="35">
        <f t="shared" si="102"/>
        <v>0</v>
      </c>
      <c r="M209" s="96">
        <f t="shared" si="103"/>
        <v>0</v>
      </c>
      <c r="N209" s="35">
        <f t="shared" si="107"/>
        <v>0</v>
      </c>
      <c r="O209" s="46">
        <f t="shared" si="104"/>
        <v>0</v>
      </c>
      <c r="P209" s="51">
        <v>0</v>
      </c>
      <c r="Q209" s="44">
        <f t="shared" si="90"/>
        <v>0</v>
      </c>
      <c r="R209" s="35">
        <f t="shared" si="105"/>
        <v>0</v>
      </c>
      <c r="S209" s="35">
        <f t="shared" si="108"/>
        <v>0</v>
      </c>
      <c r="T209" s="42">
        <v>0</v>
      </c>
      <c r="U209" s="35">
        <f t="shared" si="106"/>
        <v>0</v>
      </c>
      <c r="W209" s="35">
        <f t="shared" si="110"/>
        <v>0</v>
      </c>
      <c r="X209" s="35">
        <f t="shared" si="110"/>
        <v>0</v>
      </c>
      <c r="Y209" s="35">
        <f t="shared" si="110"/>
        <v>0</v>
      </c>
      <c r="Z209" s="35">
        <f t="shared" si="110"/>
        <v>0</v>
      </c>
      <c r="AA209" s="35">
        <f t="shared" si="110"/>
        <v>0</v>
      </c>
      <c r="AB209" s="35">
        <f t="shared" si="110"/>
        <v>0</v>
      </c>
      <c r="AC209" s="35">
        <f t="shared" si="110"/>
        <v>0</v>
      </c>
      <c r="AD209" s="35">
        <f t="shared" si="110"/>
        <v>0</v>
      </c>
      <c r="AE209" s="35">
        <f t="shared" si="110"/>
        <v>0</v>
      </c>
      <c r="AG209" s="35">
        <f t="shared" si="111"/>
        <v>0</v>
      </c>
      <c r="AH209" s="35">
        <f t="shared" si="111"/>
        <v>0</v>
      </c>
      <c r="AI209" s="35">
        <f t="shared" si="111"/>
        <v>0</v>
      </c>
      <c r="AJ209" s="35">
        <f t="shared" si="111"/>
        <v>0</v>
      </c>
      <c r="AK209" s="35">
        <f t="shared" si="111"/>
        <v>0</v>
      </c>
      <c r="AL209" s="35">
        <f t="shared" si="111"/>
        <v>0</v>
      </c>
      <c r="AN209" s="47">
        <f t="shared" si="88"/>
        <v>0</v>
      </c>
      <c r="AO209" s="18"/>
    </row>
    <row r="210" ht="15" spans="1:41">
      <c r="A210" s="45" t="s">
        <v>10878</v>
      </c>
      <c r="B210" s="33">
        <f t="shared" si="98"/>
        <v>0</v>
      </c>
      <c r="C210" s="41" t="s">
        <v>10879</v>
      </c>
      <c r="D210" s="96">
        <f t="shared" si="99"/>
        <v>0</v>
      </c>
      <c r="E210" s="35">
        <f t="shared" si="100"/>
        <v>0</v>
      </c>
      <c r="F210" s="46">
        <f t="shared" si="101"/>
        <v>0</v>
      </c>
      <c r="G210" s="37">
        <f t="shared" si="89"/>
        <v>0</v>
      </c>
      <c r="H210" s="42">
        <v>0</v>
      </c>
      <c r="I210" s="35">
        <f t="shared" si="109"/>
        <v>0</v>
      </c>
      <c r="J210" s="35">
        <f t="shared" si="109"/>
        <v>0</v>
      </c>
      <c r="K210" s="97">
        <f t="shared" si="85"/>
        <v>0</v>
      </c>
      <c r="L210" s="35">
        <f t="shared" si="102"/>
        <v>0</v>
      </c>
      <c r="M210" s="96">
        <f t="shared" si="103"/>
        <v>0</v>
      </c>
      <c r="N210" s="35">
        <f t="shared" si="107"/>
        <v>0</v>
      </c>
      <c r="O210" s="46">
        <f t="shared" si="104"/>
        <v>0</v>
      </c>
      <c r="P210" s="51">
        <v>0</v>
      </c>
      <c r="Q210" s="44">
        <f t="shared" si="90"/>
        <v>0</v>
      </c>
      <c r="R210" s="35">
        <f t="shared" si="105"/>
        <v>0</v>
      </c>
      <c r="S210" s="35">
        <f t="shared" si="108"/>
        <v>0</v>
      </c>
      <c r="T210" s="42">
        <v>0</v>
      </c>
      <c r="U210" s="35">
        <f t="shared" si="106"/>
        <v>0</v>
      </c>
      <c r="W210" s="35">
        <f t="shared" si="110"/>
        <v>0</v>
      </c>
      <c r="X210" s="35">
        <f t="shared" si="110"/>
        <v>0</v>
      </c>
      <c r="Y210" s="35">
        <f t="shared" si="110"/>
        <v>0</v>
      </c>
      <c r="Z210" s="35">
        <f t="shared" si="110"/>
        <v>0</v>
      </c>
      <c r="AA210" s="35">
        <f t="shared" si="110"/>
        <v>0</v>
      </c>
      <c r="AB210" s="35">
        <f t="shared" si="110"/>
        <v>0</v>
      </c>
      <c r="AC210" s="35">
        <f t="shared" si="110"/>
        <v>0</v>
      </c>
      <c r="AD210" s="35">
        <f t="shared" si="110"/>
        <v>0</v>
      </c>
      <c r="AE210" s="35">
        <f t="shared" si="110"/>
        <v>0</v>
      </c>
      <c r="AG210" s="35">
        <f t="shared" si="111"/>
        <v>0</v>
      </c>
      <c r="AH210" s="35">
        <f t="shared" si="111"/>
        <v>0</v>
      </c>
      <c r="AI210" s="35">
        <f t="shared" si="111"/>
        <v>0</v>
      </c>
      <c r="AJ210" s="35">
        <f t="shared" si="111"/>
        <v>0</v>
      </c>
      <c r="AK210" s="35">
        <f t="shared" si="111"/>
        <v>0</v>
      </c>
      <c r="AL210" s="35">
        <f t="shared" si="111"/>
        <v>0</v>
      </c>
      <c r="AN210" s="47">
        <f t="shared" si="88"/>
        <v>0</v>
      </c>
      <c r="AO210" s="6"/>
    </row>
    <row r="211" ht="15" spans="1:41">
      <c r="A211" s="45" t="s">
        <v>10880</v>
      </c>
      <c r="B211" s="33">
        <f t="shared" si="98"/>
        <v>0</v>
      </c>
      <c r="C211" s="41" t="s">
        <v>10881</v>
      </c>
      <c r="D211" s="96">
        <f t="shared" si="99"/>
        <v>0</v>
      </c>
      <c r="E211" s="35">
        <f t="shared" si="100"/>
        <v>0</v>
      </c>
      <c r="F211" s="46">
        <f t="shared" si="101"/>
        <v>0</v>
      </c>
      <c r="G211" s="37">
        <f t="shared" si="89"/>
        <v>0</v>
      </c>
      <c r="H211" s="42">
        <v>0</v>
      </c>
      <c r="I211" s="35">
        <f t="shared" si="109"/>
        <v>0</v>
      </c>
      <c r="J211" s="35">
        <f t="shared" si="109"/>
        <v>0</v>
      </c>
      <c r="K211" s="97">
        <f t="shared" si="85"/>
        <v>0</v>
      </c>
      <c r="L211" s="35">
        <f t="shared" si="102"/>
        <v>0</v>
      </c>
      <c r="M211" s="96">
        <f t="shared" si="103"/>
        <v>0</v>
      </c>
      <c r="N211" s="35">
        <f t="shared" si="107"/>
        <v>0</v>
      </c>
      <c r="O211" s="46">
        <f t="shared" si="104"/>
        <v>0</v>
      </c>
      <c r="P211" s="51">
        <v>0</v>
      </c>
      <c r="Q211" s="44">
        <f t="shared" si="90"/>
        <v>0</v>
      </c>
      <c r="R211" s="35">
        <f t="shared" si="105"/>
        <v>0</v>
      </c>
      <c r="S211" s="35">
        <f t="shared" si="108"/>
        <v>0</v>
      </c>
      <c r="T211" s="42">
        <v>0</v>
      </c>
      <c r="U211" s="35">
        <f t="shared" si="106"/>
        <v>0</v>
      </c>
      <c r="W211" s="35">
        <f t="shared" si="110"/>
        <v>0</v>
      </c>
      <c r="X211" s="35">
        <f t="shared" si="110"/>
        <v>0</v>
      </c>
      <c r="Y211" s="35">
        <f t="shared" si="110"/>
        <v>0</v>
      </c>
      <c r="Z211" s="35">
        <f t="shared" si="110"/>
        <v>0</v>
      </c>
      <c r="AA211" s="35">
        <f t="shared" si="110"/>
        <v>0</v>
      </c>
      <c r="AB211" s="35">
        <f t="shared" si="110"/>
        <v>0</v>
      </c>
      <c r="AC211" s="35">
        <f t="shared" si="110"/>
        <v>0</v>
      </c>
      <c r="AD211" s="35">
        <f t="shared" si="110"/>
        <v>0</v>
      </c>
      <c r="AE211" s="35">
        <f t="shared" si="110"/>
        <v>0</v>
      </c>
      <c r="AG211" s="35">
        <f t="shared" si="111"/>
        <v>0</v>
      </c>
      <c r="AH211" s="35">
        <f t="shared" si="111"/>
        <v>0</v>
      </c>
      <c r="AI211" s="35">
        <f t="shared" si="111"/>
        <v>0</v>
      </c>
      <c r="AJ211" s="35">
        <f t="shared" si="111"/>
        <v>0</v>
      </c>
      <c r="AK211" s="35">
        <f t="shared" si="111"/>
        <v>0</v>
      </c>
      <c r="AL211" s="35">
        <f t="shared" si="111"/>
        <v>0</v>
      </c>
      <c r="AN211" s="47">
        <f t="shared" si="88"/>
        <v>0</v>
      </c>
      <c r="AO211" s="6"/>
    </row>
    <row r="212" ht="15" spans="1:41">
      <c r="A212" s="45" t="s">
        <v>10882</v>
      </c>
      <c r="B212" s="33">
        <f t="shared" si="98"/>
        <v>0</v>
      </c>
      <c r="C212" s="41" t="s">
        <v>10883</v>
      </c>
      <c r="D212" s="96">
        <f t="shared" si="99"/>
        <v>0</v>
      </c>
      <c r="E212" s="35">
        <f t="shared" si="100"/>
        <v>0</v>
      </c>
      <c r="F212" s="46">
        <f t="shared" si="101"/>
        <v>0</v>
      </c>
      <c r="G212" s="37">
        <f t="shared" si="89"/>
        <v>0</v>
      </c>
      <c r="H212" s="42">
        <v>0</v>
      </c>
      <c r="I212" s="35">
        <f t="shared" si="109"/>
        <v>0</v>
      </c>
      <c r="J212" s="35">
        <f t="shared" si="109"/>
        <v>0</v>
      </c>
      <c r="K212" s="97">
        <f t="shared" si="85"/>
        <v>0</v>
      </c>
      <c r="L212" s="35">
        <f t="shared" si="102"/>
        <v>0</v>
      </c>
      <c r="M212" s="96">
        <f t="shared" si="103"/>
        <v>0</v>
      </c>
      <c r="N212" s="35">
        <f t="shared" si="107"/>
        <v>0</v>
      </c>
      <c r="O212" s="46">
        <f t="shared" si="104"/>
        <v>0</v>
      </c>
      <c r="P212" s="51">
        <v>0</v>
      </c>
      <c r="Q212" s="44">
        <f t="shared" si="90"/>
        <v>0</v>
      </c>
      <c r="R212" s="35">
        <f t="shared" si="105"/>
        <v>0</v>
      </c>
      <c r="S212" s="35">
        <f t="shared" si="108"/>
        <v>0</v>
      </c>
      <c r="T212" s="42">
        <v>0</v>
      </c>
      <c r="U212" s="35">
        <f t="shared" si="106"/>
        <v>0</v>
      </c>
      <c r="W212" s="35">
        <f t="shared" si="110"/>
        <v>0</v>
      </c>
      <c r="X212" s="35">
        <f t="shared" si="110"/>
        <v>0</v>
      </c>
      <c r="Y212" s="35">
        <f t="shared" si="110"/>
        <v>0</v>
      </c>
      <c r="Z212" s="35">
        <f t="shared" si="110"/>
        <v>0</v>
      </c>
      <c r="AA212" s="35">
        <f t="shared" si="110"/>
        <v>0</v>
      </c>
      <c r="AB212" s="35">
        <f t="shared" si="110"/>
        <v>0</v>
      </c>
      <c r="AC212" s="35">
        <f t="shared" si="110"/>
        <v>0</v>
      </c>
      <c r="AD212" s="35">
        <f t="shared" si="110"/>
        <v>0</v>
      </c>
      <c r="AE212" s="35">
        <f t="shared" si="110"/>
        <v>0</v>
      </c>
      <c r="AG212" s="35">
        <f t="shared" si="111"/>
        <v>0</v>
      </c>
      <c r="AH212" s="35">
        <f t="shared" si="111"/>
        <v>0</v>
      </c>
      <c r="AI212" s="35">
        <f t="shared" si="111"/>
        <v>0</v>
      </c>
      <c r="AJ212" s="35">
        <f t="shared" si="111"/>
        <v>0</v>
      </c>
      <c r="AK212" s="35">
        <f t="shared" si="111"/>
        <v>0</v>
      </c>
      <c r="AL212" s="35">
        <f t="shared" si="111"/>
        <v>0</v>
      </c>
      <c r="AN212" s="47">
        <f t="shared" si="88"/>
        <v>0</v>
      </c>
      <c r="AO212" s="18"/>
    </row>
    <row r="213" ht="15" spans="1:41">
      <c r="A213" s="45" t="s">
        <v>10884</v>
      </c>
      <c r="B213" s="33">
        <f t="shared" si="98"/>
        <v>0</v>
      </c>
      <c r="C213" s="41" t="s">
        <v>10885</v>
      </c>
      <c r="D213" s="96">
        <f t="shared" si="99"/>
        <v>0</v>
      </c>
      <c r="E213" s="35">
        <f t="shared" si="100"/>
        <v>0</v>
      </c>
      <c r="F213" s="46">
        <f t="shared" si="101"/>
        <v>0</v>
      </c>
      <c r="G213" s="37">
        <f t="shared" si="89"/>
        <v>0</v>
      </c>
      <c r="H213" s="42">
        <v>0</v>
      </c>
      <c r="I213" s="35">
        <f t="shared" si="109"/>
        <v>0</v>
      </c>
      <c r="J213" s="35">
        <f t="shared" si="109"/>
        <v>0</v>
      </c>
      <c r="K213" s="97">
        <f t="shared" si="85"/>
        <v>0</v>
      </c>
      <c r="L213" s="35">
        <f t="shared" si="102"/>
        <v>0</v>
      </c>
      <c r="M213" s="96">
        <f t="shared" si="103"/>
        <v>0</v>
      </c>
      <c r="N213" s="35">
        <f t="shared" si="107"/>
        <v>0</v>
      </c>
      <c r="O213" s="46">
        <f t="shared" si="104"/>
        <v>0</v>
      </c>
      <c r="P213" s="51">
        <v>0</v>
      </c>
      <c r="Q213" s="44">
        <f t="shared" si="90"/>
        <v>0</v>
      </c>
      <c r="R213" s="35">
        <f t="shared" si="105"/>
        <v>0</v>
      </c>
      <c r="S213" s="35">
        <f t="shared" si="108"/>
        <v>0</v>
      </c>
      <c r="T213" s="42">
        <v>0</v>
      </c>
      <c r="U213" s="35">
        <f t="shared" si="106"/>
        <v>0</v>
      </c>
      <c r="W213" s="35">
        <f t="shared" si="110"/>
        <v>0</v>
      </c>
      <c r="X213" s="35">
        <f t="shared" si="110"/>
        <v>0</v>
      </c>
      <c r="Y213" s="35">
        <f t="shared" si="110"/>
        <v>0</v>
      </c>
      <c r="Z213" s="35">
        <f t="shared" si="110"/>
        <v>0</v>
      </c>
      <c r="AA213" s="35">
        <f t="shared" si="110"/>
        <v>0</v>
      </c>
      <c r="AB213" s="35">
        <f t="shared" si="110"/>
        <v>0</v>
      </c>
      <c r="AC213" s="35">
        <f t="shared" si="110"/>
        <v>0</v>
      </c>
      <c r="AD213" s="35">
        <f t="shared" si="110"/>
        <v>0</v>
      </c>
      <c r="AE213" s="35">
        <f t="shared" si="110"/>
        <v>0</v>
      </c>
      <c r="AG213" s="35">
        <f t="shared" si="111"/>
        <v>0</v>
      </c>
      <c r="AH213" s="35">
        <f t="shared" si="111"/>
        <v>0</v>
      </c>
      <c r="AI213" s="35">
        <f t="shared" si="111"/>
        <v>0</v>
      </c>
      <c r="AJ213" s="35">
        <f t="shared" si="111"/>
        <v>0</v>
      </c>
      <c r="AK213" s="35">
        <f t="shared" si="111"/>
        <v>0</v>
      </c>
      <c r="AL213" s="35">
        <f t="shared" si="111"/>
        <v>0</v>
      </c>
      <c r="AN213" s="47">
        <f t="shared" si="88"/>
        <v>0</v>
      </c>
      <c r="AO213" s="18"/>
    </row>
    <row r="214" ht="15" spans="1:41">
      <c r="A214" s="45" t="s">
        <v>10886</v>
      </c>
      <c r="B214" s="33">
        <f t="shared" si="98"/>
        <v>0</v>
      </c>
      <c r="C214" s="41" t="s">
        <v>10887</v>
      </c>
      <c r="D214" s="96">
        <f t="shared" si="99"/>
        <v>0</v>
      </c>
      <c r="E214" s="35">
        <f t="shared" si="100"/>
        <v>0</v>
      </c>
      <c r="F214" s="46">
        <f t="shared" si="101"/>
        <v>0</v>
      </c>
      <c r="G214" s="37">
        <f t="shared" si="89"/>
        <v>0</v>
      </c>
      <c r="H214" s="42">
        <v>0</v>
      </c>
      <c r="I214" s="35">
        <f t="shared" si="109"/>
        <v>0</v>
      </c>
      <c r="J214" s="35">
        <f t="shared" si="109"/>
        <v>0</v>
      </c>
      <c r="K214" s="97">
        <f t="shared" si="85"/>
        <v>0</v>
      </c>
      <c r="L214" s="35">
        <f t="shared" si="102"/>
        <v>0</v>
      </c>
      <c r="M214" s="96">
        <f t="shared" si="103"/>
        <v>0</v>
      </c>
      <c r="N214" s="35">
        <f t="shared" si="107"/>
        <v>0</v>
      </c>
      <c r="O214" s="46">
        <f t="shared" si="104"/>
        <v>0</v>
      </c>
      <c r="P214" s="51">
        <v>0</v>
      </c>
      <c r="Q214" s="44">
        <f t="shared" si="90"/>
        <v>0</v>
      </c>
      <c r="R214" s="35">
        <f t="shared" si="105"/>
        <v>0</v>
      </c>
      <c r="S214" s="35">
        <f t="shared" si="108"/>
        <v>0</v>
      </c>
      <c r="T214" s="42">
        <v>0</v>
      </c>
      <c r="U214" s="35">
        <f t="shared" si="106"/>
        <v>0</v>
      </c>
      <c r="W214" s="35">
        <f t="shared" si="110"/>
        <v>0</v>
      </c>
      <c r="X214" s="35">
        <f t="shared" si="110"/>
        <v>0</v>
      </c>
      <c r="Y214" s="35">
        <f t="shared" si="110"/>
        <v>0</v>
      </c>
      <c r="Z214" s="35">
        <f t="shared" si="110"/>
        <v>0</v>
      </c>
      <c r="AA214" s="35">
        <f t="shared" si="110"/>
        <v>0</v>
      </c>
      <c r="AB214" s="35">
        <f t="shared" si="110"/>
        <v>0</v>
      </c>
      <c r="AC214" s="35">
        <f t="shared" si="110"/>
        <v>0</v>
      </c>
      <c r="AD214" s="35">
        <f t="shared" si="110"/>
        <v>0</v>
      </c>
      <c r="AE214" s="35">
        <f t="shared" si="110"/>
        <v>0</v>
      </c>
      <c r="AG214" s="35">
        <f t="shared" si="111"/>
        <v>0</v>
      </c>
      <c r="AH214" s="35">
        <f t="shared" si="111"/>
        <v>0</v>
      </c>
      <c r="AI214" s="35">
        <f t="shared" si="111"/>
        <v>0</v>
      </c>
      <c r="AJ214" s="35">
        <f t="shared" si="111"/>
        <v>0</v>
      </c>
      <c r="AK214" s="35">
        <f t="shared" si="111"/>
        <v>0</v>
      </c>
      <c r="AL214" s="35">
        <f t="shared" si="111"/>
        <v>0</v>
      </c>
      <c r="AN214" s="47">
        <f t="shared" si="88"/>
        <v>0</v>
      </c>
      <c r="AO214" s="6"/>
    </row>
    <row r="215" ht="15" spans="1:41">
      <c r="A215" s="45" t="s">
        <v>10888</v>
      </c>
      <c r="B215" s="33">
        <f t="shared" si="98"/>
        <v>0</v>
      </c>
      <c r="C215" s="41" t="s">
        <v>10889</v>
      </c>
      <c r="D215" s="96">
        <f t="shared" si="99"/>
        <v>0</v>
      </c>
      <c r="E215" s="35">
        <f t="shared" si="100"/>
        <v>0</v>
      </c>
      <c r="F215" s="46">
        <f t="shared" si="101"/>
        <v>0</v>
      </c>
      <c r="G215" s="37">
        <f t="shared" si="89"/>
        <v>0</v>
      </c>
      <c r="H215" s="42">
        <v>0</v>
      </c>
      <c r="I215" s="35">
        <f t="shared" si="109"/>
        <v>0</v>
      </c>
      <c r="J215" s="35">
        <f t="shared" si="109"/>
        <v>0</v>
      </c>
      <c r="K215" s="97">
        <f t="shared" si="85"/>
        <v>0</v>
      </c>
      <c r="L215" s="35">
        <f t="shared" si="102"/>
        <v>0</v>
      </c>
      <c r="M215" s="96">
        <f t="shared" si="103"/>
        <v>0</v>
      </c>
      <c r="N215" s="35">
        <f t="shared" si="107"/>
        <v>0</v>
      </c>
      <c r="O215" s="46">
        <f t="shared" si="104"/>
        <v>0</v>
      </c>
      <c r="P215" s="51">
        <v>0</v>
      </c>
      <c r="Q215" s="44">
        <f t="shared" si="90"/>
        <v>0</v>
      </c>
      <c r="R215" s="35">
        <f t="shared" si="105"/>
        <v>0</v>
      </c>
      <c r="S215" s="35">
        <f t="shared" si="108"/>
        <v>0</v>
      </c>
      <c r="T215" s="42">
        <v>0</v>
      </c>
      <c r="U215" s="35">
        <f t="shared" si="106"/>
        <v>0</v>
      </c>
      <c r="W215" s="35">
        <f t="shared" si="110"/>
        <v>0</v>
      </c>
      <c r="X215" s="35">
        <f t="shared" si="110"/>
        <v>0</v>
      </c>
      <c r="Y215" s="35">
        <f t="shared" si="110"/>
        <v>0</v>
      </c>
      <c r="Z215" s="35">
        <f t="shared" si="110"/>
        <v>0</v>
      </c>
      <c r="AA215" s="35">
        <f t="shared" si="110"/>
        <v>0</v>
      </c>
      <c r="AB215" s="35">
        <f t="shared" si="110"/>
        <v>0</v>
      </c>
      <c r="AC215" s="35">
        <f t="shared" si="110"/>
        <v>0</v>
      </c>
      <c r="AD215" s="35">
        <f t="shared" si="110"/>
        <v>0</v>
      </c>
      <c r="AE215" s="35">
        <f t="shared" si="110"/>
        <v>0</v>
      </c>
      <c r="AG215" s="35">
        <f t="shared" si="111"/>
        <v>0</v>
      </c>
      <c r="AH215" s="35">
        <f t="shared" si="111"/>
        <v>0</v>
      </c>
      <c r="AI215" s="35">
        <f t="shared" si="111"/>
        <v>0</v>
      </c>
      <c r="AJ215" s="35">
        <f t="shared" si="111"/>
        <v>0</v>
      </c>
      <c r="AK215" s="35">
        <f t="shared" si="111"/>
        <v>0</v>
      </c>
      <c r="AL215" s="35">
        <f t="shared" si="111"/>
        <v>0</v>
      </c>
      <c r="AN215" s="47">
        <f t="shared" si="88"/>
        <v>0</v>
      </c>
      <c r="AO215" s="6"/>
    </row>
    <row r="216" ht="15" spans="1:41">
      <c r="A216" s="45" t="s">
        <v>10890</v>
      </c>
      <c r="B216" s="33">
        <f t="shared" si="98"/>
        <v>0</v>
      </c>
      <c r="C216" s="41" t="s">
        <v>10891</v>
      </c>
      <c r="D216" s="96">
        <f t="shared" si="99"/>
        <v>0</v>
      </c>
      <c r="E216" s="35">
        <f t="shared" si="100"/>
        <v>0</v>
      </c>
      <c r="F216" s="46">
        <f t="shared" si="101"/>
        <v>0</v>
      </c>
      <c r="G216" s="37">
        <f t="shared" si="89"/>
        <v>0</v>
      </c>
      <c r="H216" s="42">
        <v>0</v>
      </c>
      <c r="I216" s="35">
        <f t="shared" si="109"/>
        <v>0</v>
      </c>
      <c r="J216" s="35">
        <f t="shared" si="109"/>
        <v>0</v>
      </c>
      <c r="K216" s="97">
        <f t="shared" si="85"/>
        <v>0</v>
      </c>
      <c r="L216" s="35">
        <f t="shared" si="102"/>
        <v>0</v>
      </c>
      <c r="M216" s="96">
        <f t="shared" si="103"/>
        <v>0</v>
      </c>
      <c r="N216" s="35">
        <f t="shared" si="107"/>
        <v>0</v>
      </c>
      <c r="O216" s="46">
        <f t="shared" si="104"/>
        <v>0</v>
      </c>
      <c r="P216" s="51">
        <v>0</v>
      </c>
      <c r="Q216" s="44">
        <f t="shared" si="90"/>
        <v>0</v>
      </c>
      <c r="R216" s="35">
        <f t="shared" si="105"/>
        <v>0</v>
      </c>
      <c r="S216" s="35">
        <f t="shared" si="108"/>
        <v>0</v>
      </c>
      <c r="T216" s="42">
        <v>0</v>
      </c>
      <c r="U216" s="35">
        <f t="shared" si="106"/>
        <v>0</v>
      </c>
      <c r="W216" s="35">
        <f t="shared" si="110"/>
        <v>0</v>
      </c>
      <c r="X216" s="35">
        <f t="shared" si="110"/>
        <v>0</v>
      </c>
      <c r="Y216" s="35">
        <f t="shared" si="110"/>
        <v>0</v>
      </c>
      <c r="Z216" s="35">
        <f t="shared" si="110"/>
        <v>0</v>
      </c>
      <c r="AA216" s="35">
        <f t="shared" si="110"/>
        <v>0</v>
      </c>
      <c r="AB216" s="35">
        <f t="shared" si="110"/>
        <v>0</v>
      </c>
      <c r="AC216" s="35">
        <f t="shared" si="110"/>
        <v>0</v>
      </c>
      <c r="AD216" s="35">
        <f t="shared" si="110"/>
        <v>0</v>
      </c>
      <c r="AE216" s="35">
        <f t="shared" si="110"/>
        <v>0</v>
      </c>
      <c r="AG216" s="35">
        <f t="shared" si="111"/>
        <v>0</v>
      </c>
      <c r="AH216" s="35">
        <f t="shared" si="111"/>
        <v>0</v>
      </c>
      <c r="AI216" s="35">
        <f t="shared" si="111"/>
        <v>0</v>
      </c>
      <c r="AJ216" s="35">
        <f t="shared" si="111"/>
        <v>0</v>
      </c>
      <c r="AK216" s="35">
        <f t="shared" si="111"/>
        <v>0</v>
      </c>
      <c r="AL216" s="35">
        <f t="shared" si="111"/>
        <v>0</v>
      </c>
      <c r="AN216" s="47">
        <f t="shared" si="88"/>
        <v>0</v>
      </c>
      <c r="AO216" s="18"/>
    </row>
    <row r="217" ht="15" spans="1:41">
      <c r="A217" s="45" t="s">
        <v>10892</v>
      </c>
      <c r="B217" s="33">
        <f t="shared" si="98"/>
        <v>0</v>
      </c>
      <c r="C217" s="41" t="s">
        <v>10893</v>
      </c>
      <c r="D217" s="96">
        <f t="shared" si="99"/>
        <v>0</v>
      </c>
      <c r="E217" s="35">
        <f t="shared" si="100"/>
        <v>0</v>
      </c>
      <c r="F217" s="46">
        <f t="shared" si="101"/>
        <v>0</v>
      </c>
      <c r="G217" s="37">
        <f t="shared" si="89"/>
        <v>0</v>
      </c>
      <c r="H217" s="42">
        <v>0</v>
      </c>
      <c r="I217" s="35">
        <f t="shared" si="109"/>
        <v>0</v>
      </c>
      <c r="J217" s="35">
        <f t="shared" si="109"/>
        <v>0</v>
      </c>
      <c r="K217" s="97">
        <f t="shared" si="85"/>
        <v>0</v>
      </c>
      <c r="L217" s="35">
        <f t="shared" si="102"/>
        <v>0</v>
      </c>
      <c r="M217" s="96">
        <f t="shared" si="103"/>
        <v>0</v>
      </c>
      <c r="N217" s="35">
        <f t="shared" si="107"/>
        <v>0</v>
      </c>
      <c r="O217" s="46">
        <f t="shared" si="104"/>
        <v>0</v>
      </c>
      <c r="P217" s="51">
        <v>0</v>
      </c>
      <c r="Q217" s="44">
        <f t="shared" si="90"/>
        <v>0</v>
      </c>
      <c r="R217" s="35">
        <f t="shared" si="105"/>
        <v>0</v>
      </c>
      <c r="S217" s="35">
        <f t="shared" si="108"/>
        <v>0</v>
      </c>
      <c r="T217" s="42">
        <v>0</v>
      </c>
      <c r="U217" s="35">
        <f t="shared" si="106"/>
        <v>0</v>
      </c>
      <c r="W217" s="35">
        <f t="shared" si="110"/>
        <v>0</v>
      </c>
      <c r="X217" s="35">
        <f t="shared" si="110"/>
        <v>0</v>
      </c>
      <c r="Y217" s="35">
        <f t="shared" si="110"/>
        <v>0</v>
      </c>
      <c r="Z217" s="35">
        <f t="shared" si="110"/>
        <v>0</v>
      </c>
      <c r="AA217" s="35">
        <f t="shared" si="110"/>
        <v>0</v>
      </c>
      <c r="AB217" s="35">
        <f t="shared" si="110"/>
        <v>0</v>
      </c>
      <c r="AC217" s="35">
        <f t="shared" si="110"/>
        <v>0</v>
      </c>
      <c r="AD217" s="35">
        <f t="shared" si="110"/>
        <v>0</v>
      </c>
      <c r="AE217" s="35">
        <f t="shared" si="110"/>
        <v>0</v>
      </c>
      <c r="AG217" s="35">
        <f t="shared" si="111"/>
        <v>0</v>
      </c>
      <c r="AH217" s="35">
        <f t="shared" si="111"/>
        <v>0</v>
      </c>
      <c r="AI217" s="35">
        <f t="shared" si="111"/>
        <v>0</v>
      </c>
      <c r="AJ217" s="35">
        <f t="shared" si="111"/>
        <v>0</v>
      </c>
      <c r="AK217" s="35">
        <f t="shared" si="111"/>
        <v>0</v>
      </c>
      <c r="AL217" s="35">
        <f t="shared" si="111"/>
        <v>0</v>
      </c>
      <c r="AN217" s="47">
        <f t="shared" si="88"/>
        <v>0</v>
      </c>
      <c r="AO217" s="18"/>
    </row>
    <row r="218" ht="15" spans="1:41">
      <c r="A218" s="45" t="s">
        <v>10894</v>
      </c>
      <c r="B218" s="33">
        <f t="shared" si="98"/>
        <v>0</v>
      </c>
      <c r="C218" s="41" t="s">
        <v>10895</v>
      </c>
      <c r="D218" s="96">
        <f t="shared" si="99"/>
        <v>0</v>
      </c>
      <c r="E218" s="35">
        <f t="shared" si="100"/>
        <v>0</v>
      </c>
      <c r="F218" s="46">
        <f t="shared" si="101"/>
        <v>0</v>
      </c>
      <c r="G218" s="37">
        <f t="shared" si="89"/>
        <v>0</v>
      </c>
      <c r="H218" s="42">
        <v>0</v>
      </c>
      <c r="I218" s="35">
        <f t="shared" si="109"/>
        <v>0</v>
      </c>
      <c r="J218" s="35">
        <f t="shared" si="109"/>
        <v>0</v>
      </c>
      <c r="K218" s="97">
        <f t="shared" si="85"/>
        <v>0</v>
      </c>
      <c r="L218" s="35">
        <f t="shared" si="102"/>
        <v>0</v>
      </c>
      <c r="M218" s="96">
        <f t="shared" si="103"/>
        <v>0</v>
      </c>
      <c r="N218" s="35">
        <f t="shared" si="107"/>
        <v>0</v>
      </c>
      <c r="O218" s="46">
        <f t="shared" si="104"/>
        <v>0</v>
      </c>
      <c r="P218" s="51">
        <v>0</v>
      </c>
      <c r="Q218" s="44">
        <f t="shared" si="90"/>
        <v>0</v>
      </c>
      <c r="R218" s="35">
        <f t="shared" si="105"/>
        <v>0</v>
      </c>
      <c r="S218" s="35">
        <f t="shared" si="108"/>
        <v>0</v>
      </c>
      <c r="T218" s="42">
        <v>0</v>
      </c>
      <c r="U218" s="35">
        <f t="shared" si="106"/>
        <v>0</v>
      </c>
      <c r="W218" s="35">
        <f t="shared" ref="W218:AE227" si="112">SUMPRODUCT(W$374:W$599*(LEFT($A$374:$A$599,LEN($A218))=$A218))</f>
        <v>0</v>
      </c>
      <c r="X218" s="35">
        <f t="shared" si="112"/>
        <v>0</v>
      </c>
      <c r="Y218" s="35">
        <f t="shared" si="112"/>
        <v>0</v>
      </c>
      <c r="Z218" s="35">
        <f t="shared" si="112"/>
        <v>0</v>
      </c>
      <c r="AA218" s="35">
        <f t="shared" si="112"/>
        <v>0</v>
      </c>
      <c r="AB218" s="35">
        <f t="shared" si="112"/>
        <v>0</v>
      </c>
      <c r="AC218" s="35">
        <f t="shared" si="112"/>
        <v>0</v>
      </c>
      <c r="AD218" s="35">
        <f t="shared" si="112"/>
        <v>0</v>
      </c>
      <c r="AE218" s="35">
        <f t="shared" si="112"/>
        <v>0</v>
      </c>
      <c r="AG218" s="35">
        <f t="shared" ref="AG218:AL227" si="113">SUMPRODUCT(AG$374:AG$599*(LEFT($A$374:$A$599,LEN($A218))=$A218))</f>
        <v>0</v>
      </c>
      <c r="AH218" s="35">
        <f t="shared" si="113"/>
        <v>0</v>
      </c>
      <c r="AI218" s="35">
        <f t="shared" si="113"/>
        <v>0</v>
      </c>
      <c r="AJ218" s="35">
        <f t="shared" si="113"/>
        <v>0</v>
      </c>
      <c r="AK218" s="35">
        <f t="shared" si="113"/>
        <v>0</v>
      </c>
      <c r="AL218" s="35">
        <f t="shared" si="113"/>
        <v>0</v>
      </c>
      <c r="AN218" s="47">
        <f t="shared" si="88"/>
        <v>0</v>
      </c>
      <c r="AO218" s="6"/>
    </row>
    <row r="219" ht="15" spans="1:41">
      <c r="A219" s="45" t="s">
        <v>10896</v>
      </c>
      <c r="B219" s="33">
        <f t="shared" si="98"/>
        <v>0</v>
      </c>
      <c r="C219" s="41" t="s">
        <v>10897</v>
      </c>
      <c r="D219" s="96">
        <f t="shared" si="99"/>
        <v>0</v>
      </c>
      <c r="E219" s="35">
        <f t="shared" si="100"/>
        <v>0</v>
      </c>
      <c r="F219" s="46">
        <f t="shared" si="101"/>
        <v>0</v>
      </c>
      <c r="G219" s="37">
        <f t="shared" si="89"/>
        <v>0</v>
      </c>
      <c r="H219" s="38">
        <v>0</v>
      </c>
      <c r="I219" s="35">
        <f t="shared" si="109"/>
        <v>0</v>
      </c>
      <c r="J219" s="35">
        <f t="shared" si="109"/>
        <v>0</v>
      </c>
      <c r="K219" s="97">
        <f t="shared" si="85"/>
        <v>0</v>
      </c>
      <c r="L219" s="35">
        <f t="shared" si="102"/>
        <v>0</v>
      </c>
      <c r="M219" s="96">
        <f t="shared" si="103"/>
        <v>0</v>
      </c>
      <c r="N219" s="35">
        <f t="shared" si="107"/>
        <v>0</v>
      </c>
      <c r="O219" s="46">
        <f t="shared" si="104"/>
        <v>0</v>
      </c>
      <c r="P219" s="51">
        <v>0</v>
      </c>
      <c r="Q219" s="44">
        <f t="shared" si="90"/>
        <v>0</v>
      </c>
      <c r="R219" s="35">
        <f t="shared" si="105"/>
        <v>0</v>
      </c>
      <c r="S219" s="35">
        <f t="shared" si="108"/>
        <v>0</v>
      </c>
      <c r="T219" s="42">
        <v>0</v>
      </c>
      <c r="U219" s="35">
        <f t="shared" si="106"/>
        <v>0</v>
      </c>
      <c r="W219" s="35">
        <f t="shared" si="112"/>
        <v>0</v>
      </c>
      <c r="X219" s="35">
        <f t="shared" si="112"/>
        <v>0</v>
      </c>
      <c r="Y219" s="35">
        <f t="shared" si="112"/>
        <v>0</v>
      </c>
      <c r="Z219" s="35">
        <f t="shared" si="112"/>
        <v>0</v>
      </c>
      <c r="AA219" s="35">
        <f t="shared" si="112"/>
        <v>0</v>
      </c>
      <c r="AB219" s="35">
        <f t="shared" si="112"/>
        <v>0</v>
      </c>
      <c r="AC219" s="35">
        <f t="shared" si="112"/>
        <v>0</v>
      </c>
      <c r="AD219" s="35">
        <f t="shared" si="112"/>
        <v>0</v>
      </c>
      <c r="AE219" s="35">
        <f t="shared" si="112"/>
        <v>0</v>
      </c>
      <c r="AG219" s="35">
        <f t="shared" si="113"/>
        <v>0</v>
      </c>
      <c r="AH219" s="35">
        <f t="shared" si="113"/>
        <v>0</v>
      </c>
      <c r="AI219" s="35">
        <f t="shared" si="113"/>
        <v>0</v>
      </c>
      <c r="AJ219" s="35">
        <f t="shared" si="113"/>
        <v>0</v>
      </c>
      <c r="AK219" s="35">
        <f t="shared" si="113"/>
        <v>0</v>
      </c>
      <c r="AL219" s="35">
        <f t="shared" si="113"/>
        <v>0</v>
      </c>
      <c r="AN219" s="47">
        <f t="shared" si="88"/>
        <v>0</v>
      </c>
      <c r="AO219" s="6"/>
    </row>
    <row r="220" ht="15" spans="1:41">
      <c r="A220" s="45" t="s">
        <v>10898</v>
      </c>
      <c r="B220" s="33">
        <f t="shared" si="98"/>
        <v>0</v>
      </c>
      <c r="C220" s="41" t="s">
        <v>10899</v>
      </c>
      <c r="D220" s="96">
        <f t="shared" si="99"/>
        <v>0</v>
      </c>
      <c r="E220" s="35">
        <f t="shared" si="100"/>
        <v>0</v>
      </c>
      <c r="F220" s="46">
        <f t="shared" si="101"/>
        <v>0</v>
      </c>
      <c r="G220" s="37">
        <f t="shared" si="89"/>
        <v>0</v>
      </c>
      <c r="H220" s="42">
        <v>0</v>
      </c>
      <c r="I220" s="35">
        <f t="shared" si="109"/>
        <v>0</v>
      </c>
      <c r="J220" s="35">
        <f t="shared" si="109"/>
        <v>0</v>
      </c>
      <c r="K220" s="97">
        <f t="shared" si="85"/>
        <v>0</v>
      </c>
      <c r="L220" s="35">
        <f t="shared" si="102"/>
        <v>0</v>
      </c>
      <c r="M220" s="96">
        <f t="shared" si="103"/>
        <v>0</v>
      </c>
      <c r="N220" s="35">
        <f t="shared" si="107"/>
        <v>0</v>
      </c>
      <c r="O220" s="46">
        <f t="shared" si="104"/>
        <v>0</v>
      </c>
      <c r="P220" s="51">
        <v>0</v>
      </c>
      <c r="Q220" s="44">
        <f t="shared" si="90"/>
        <v>0</v>
      </c>
      <c r="R220" s="35">
        <f t="shared" si="105"/>
        <v>0</v>
      </c>
      <c r="S220" s="35">
        <f t="shared" si="108"/>
        <v>0</v>
      </c>
      <c r="T220" s="42">
        <v>0</v>
      </c>
      <c r="U220" s="35">
        <f t="shared" si="106"/>
        <v>0</v>
      </c>
      <c r="W220" s="35">
        <f t="shared" si="112"/>
        <v>0</v>
      </c>
      <c r="X220" s="35">
        <f t="shared" si="112"/>
        <v>0</v>
      </c>
      <c r="Y220" s="35">
        <f t="shared" si="112"/>
        <v>0</v>
      </c>
      <c r="Z220" s="35">
        <f t="shared" si="112"/>
        <v>0</v>
      </c>
      <c r="AA220" s="35">
        <f t="shared" si="112"/>
        <v>0</v>
      </c>
      <c r="AB220" s="35">
        <f t="shared" si="112"/>
        <v>0</v>
      </c>
      <c r="AC220" s="35">
        <f t="shared" si="112"/>
        <v>0</v>
      </c>
      <c r="AD220" s="35">
        <f t="shared" si="112"/>
        <v>0</v>
      </c>
      <c r="AE220" s="35">
        <f t="shared" si="112"/>
        <v>0</v>
      </c>
      <c r="AG220" s="35">
        <f t="shared" si="113"/>
        <v>0</v>
      </c>
      <c r="AH220" s="35">
        <f t="shared" si="113"/>
        <v>0</v>
      </c>
      <c r="AI220" s="35">
        <f t="shared" si="113"/>
        <v>0</v>
      </c>
      <c r="AJ220" s="35">
        <f t="shared" si="113"/>
        <v>0</v>
      </c>
      <c r="AK220" s="35">
        <f t="shared" si="113"/>
        <v>0</v>
      </c>
      <c r="AL220" s="35">
        <f t="shared" si="113"/>
        <v>0</v>
      </c>
      <c r="AN220" s="47">
        <f t="shared" si="88"/>
        <v>0</v>
      </c>
      <c r="AO220" s="18"/>
    </row>
    <row r="221" ht="15" spans="1:41">
      <c r="A221" s="45" t="s">
        <v>10900</v>
      </c>
      <c r="B221" s="33">
        <f t="shared" si="98"/>
        <v>0</v>
      </c>
      <c r="C221" s="41" t="s">
        <v>10901</v>
      </c>
      <c r="D221" s="96">
        <f t="shared" si="99"/>
        <v>0</v>
      </c>
      <c r="E221" s="35">
        <f t="shared" si="100"/>
        <v>0</v>
      </c>
      <c r="F221" s="46">
        <f t="shared" si="101"/>
        <v>0</v>
      </c>
      <c r="G221" s="37">
        <f t="shared" si="89"/>
        <v>0</v>
      </c>
      <c r="H221" s="42">
        <v>0</v>
      </c>
      <c r="I221" s="35">
        <f t="shared" si="109"/>
        <v>0</v>
      </c>
      <c r="J221" s="35">
        <f t="shared" si="109"/>
        <v>0</v>
      </c>
      <c r="K221" s="97">
        <f t="shared" si="85"/>
        <v>0</v>
      </c>
      <c r="L221" s="35">
        <f t="shared" si="102"/>
        <v>0</v>
      </c>
      <c r="M221" s="96">
        <f t="shared" si="103"/>
        <v>0</v>
      </c>
      <c r="N221" s="35">
        <f t="shared" si="107"/>
        <v>0</v>
      </c>
      <c r="O221" s="46">
        <f t="shared" si="104"/>
        <v>0</v>
      </c>
      <c r="P221" s="51">
        <v>0</v>
      </c>
      <c r="Q221" s="44">
        <f t="shared" si="90"/>
        <v>0</v>
      </c>
      <c r="R221" s="35">
        <f t="shared" si="105"/>
        <v>0</v>
      </c>
      <c r="S221" s="35">
        <f t="shared" si="108"/>
        <v>0</v>
      </c>
      <c r="T221" s="42">
        <v>0</v>
      </c>
      <c r="U221" s="35">
        <f t="shared" si="106"/>
        <v>0</v>
      </c>
      <c r="W221" s="35">
        <f t="shared" si="112"/>
        <v>0</v>
      </c>
      <c r="X221" s="35">
        <f t="shared" si="112"/>
        <v>0</v>
      </c>
      <c r="Y221" s="35">
        <f t="shared" si="112"/>
        <v>0</v>
      </c>
      <c r="Z221" s="35">
        <f t="shared" si="112"/>
        <v>0</v>
      </c>
      <c r="AA221" s="35">
        <f t="shared" si="112"/>
        <v>0</v>
      </c>
      <c r="AB221" s="35">
        <f t="shared" si="112"/>
        <v>0</v>
      </c>
      <c r="AC221" s="35">
        <f t="shared" si="112"/>
        <v>0</v>
      </c>
      <c r="AD221" s="35">
        <f t="shared" si="112"/>
        <v>0</v>
      </c>
      <c r="AE221" s="35">
        <f t="shared" si="112"/>
        <v>0</v>
      </c>
      <c r="AG221" s="35">
        <f t="shared" si="113"/>
        <v>0</v>
      </c>
      <c r="AH221" s="35">
        <f t="shared" si="113"/>
        <v>0</v>
      </c>
      <c r="AI221" s="35">
        <f t="shared" si="113"/>
        <v>0</v>
      </c>
      <c r="AJ221" s="35">
        <f t="shared" si="113"/>
        <v>0</v>
      </c>
      <c r="AK221" s="35">
        <f t="shared" si="113"/>
        <v>0</v>
      </c>
      <c r="AL221" s="35">
        <f t="shared" si="113"/>
        <v>0</v>
      </c>
      <c r="AN221" s="47">
        <f t="shared" si="88"/>
        <v>0</v>
      </c>
      <c r="AO221" s="18"/>
    </row>
    <row r="222" ht="15" spans="1:41">
      <c r="A222" s="45" t="s">
        <v>10902</v>
      </c>
      <c r="B222" s="33">
        <f t="shared" si="98"/>
        <v>0</v>
      </c>
      <c r="C222" s="41" t="s">
        <v>10903</v>
      </c>
      <c r="D222" s="96">
        <f t="shared" si="99"/>
        <v>0</v>
      </c>
      <c r="E222" s="35">
        <f t="shared" si="100"/>
        <v>0</v>
      </c>
      <c r="F222" s="46">
        <f t="shared" si="101"/>
        <v>0</v>
      </c>
      <c r="G222" s="37">
        <f t="shared" si="89"/>
        <v>0</v>
      </c>
      <c r="H222" s="42">
        <v>0</v>
      </c>
      <c r="I222" s="35">
        <f t="shared" si="109"/>
        <v>0</v>
      </c>
      <c r="J222" s="35">
        <f t="shared" si="109"/>
        <v>0</v>
      </c>
      <c r="K222" s="97">
        <f t="shared" si="85"/>
        <v>0</v>
      </c>
      <c r="L222" s="35">
        <f t="shared" si="102"/>
        <v>0</v>
      </c>
      <c r="M222" s="96">
        <f t="shared" si="103"/>
        <v>0</v>
      </c>
      <c r="N222" s="35">
        <f t="shared" si="107"/>
        <v>0</v>
      </c>
      <c r="O222" s="46">
        <f t="shared" si="104"/>
        <v>0</v>
      </c>
      <c r="P222" s="51">
        <v>0</v>
      </c>
      <c r="Q222" s="44">
        <f t="shared" si="90"/>
        <v>0</v>
      </c>
      <c r="R222" s="35">
        <f t="shared" si="105"/>
        <v>0</v>
      </c>
      <c r="S222" s="35">
        <f t="shared" si="108"/>
        <v>0</v>
      </c>
      <c r="T222" s="42">
        <v>0</v>
      </c>
      <c r="U222" s="35">
        <f t="shared" si="106"/>
        <v>0</v>
      </c>
      <c r="W222" s="35">
        <f t="shared" si="112"/>
        <v>0</v>
      </c>
      <c r="X222" s="35">
        <f t="shared" si="112"/>
        <v>0</v>
      </c>
      <c r="Y222" s="35">
        <f t="shared" si="112"/>
        <v>0</v>
      </c>
      <c r="Z222" s="35">
        <f t="shared" si="112"/>
        <v>0</v>
      </c>
      <c r="AA222" s="35">
        <f t="shared" si="112"/>
        <v>0</v>
      </c>
      <c r="AB222" s="35">
        <f t="shared" si="112"/>
        <v>0</v>
      </c>
      <c r="AC222" s="35">
        <f t="shared" si="112"/>
        <v>0</v>
      </c>
      <c r="AD222" s="35">
        <f t="shared" si="112"/>
        <v>0</v>
      </c>
      <c r="AE222" s="35">
        <f t="shared" si="112"/>
        <v>0</v>
      </c>
      <c r="AG222" s="35">
        <f t="shared" si="113"/>
        <v>0</v>
      </c>
      <c r="AH222" s="35">
        <f t="shared" si="113"/>
        <v>0</v>
      </c>
      <c r="AI222" s="35">
        <f t="shared" si="113"/>
        <v>0</v>
      </c>
      <c r="AJ222" s="35">
        <f t="shared" si="113"/>
        <v>0</v>
      </c>
      <c r="AK222" s="35">
        <f t="shared" si="113"/>
        <v>0</v>
      </c>
      <c r="AL222" s="35">
        <f t="shared" si="113"/>
        <v>0</v>
      </c>
      <c r="AN222" s="47">
        <f t="shared" si="88"/>
        <v>0</v>
      </c>
      <c r="AO222" s="6"/>
    </row>
    <row r="223" ht="15" spans="1:41">
      <c r="A223" s="45" t="s">
        <v>10904</v>
      </c>
      <c r="B223" s="33">
        <f t="shared" si="98"/>
        <v>0</v>
      </c>
      <c r="C223" s="41" t="s">
        <v>10905</v>
      </c>
      <c r="D223" s="96">
        <f t="shared" si="99"/>
        <v>0</v>
      </c>
      <c r="E223" s="35">
        <f t="shared" si="100"/>
        <v>0</v>
      </c>
      <c r="F223" s="46">
        <f t="shared" si="101"/>
        <v>0</v>
      </c>
      <c r="G223" s="37">
        <f t="shared" si="89"/>
        <v>0</v>
      </c>
      <c r="H223" s="42">
        <v>0</v>
      </c>
      <c r="I223" s="35">
        <f t="shared" si="109"/>
        <v>0</v>
      </c>
      <c r="J223" s="35">
        <f t="shared" si="109"/>
        <v>0</v>
      </c>
      <c r="K223" s="97">
        <f t="shared" si="85"/>
        <v>0</v>
      </c>
      <c r="L223" s="35">
        <f t="shared" si="102"/>
        <v>0</v>
      </c>
      <c r="M223" s="96">
        <f t="shared" si="103"/>
        <v>0</v>
      </c>
      <c r="N223" s="35">
        <f t="shared" si="107"/>
        <v>0</v>
      </c>
      <c r="O223" s="46">
        <f t="shared" si="104"/>
        <v>0</v>
      </c>
      <c r="P223" s="51">
        <v>0</v>
      </c>
      <c r="Q223" s="44">
        <f t="shared" si="90"/>
        <v>0</v>
      </c>
      <c r="R223" s="35">
        <f t="shared" si="105"/>
        <v>0</v>
      </c>
      <c r="S223" s="35">
        <f t="shared" si="108"/>
        <v>0</v>
      </c>
      <c r="T223" s="42">
        <v>0</v>
      </c>
      <c r="U223" s="35">
        <f t="shared" si="106"/>
        <v>0</v>
      </c>
      <c r="W223" s="35">
        <f t="shared" si="112"/>
        <v>0</v>
      </c>
      <c r="X223" s="35">
        <f t="shared" si="112"/>
        <v>0</v>
      </c>
      <c r="Y223" s="35">
        <f t="shared" si="112"/>
        <v>0</v>
      </c>
      <c r="Z223" s="35">
        <f t="shared" si="112"/>
        <v>0</v>
      </c>
      <c r="AA223" s="35">
        <f t="shared" si="112"/>
        <v>0</v>
      </c>
      <c r="AB223" s="35">
        <f t="shared" si="112"/>
        <v>0</v>
      </c>
      <c r="AC223" s="35">
        <f t="shared" si="112"/>
        <v>0</v>
      </c>
      <c r="AD223" s="35">
        <f t="shared" si="112"/>
        <v>0</v>
      </c>
      <c r="AE223" s="35">
        <f t="shared" si="112"/>
        <v>0</v>
      </c>
      <c r="AG223" s="35">
        <f t="shared" si="113"/>
        <v>0</v>
      </c>
      <c r="AH223" s="35">
        <f t="shared" si="113"/>
        <v>0</v>
      </c>
      <c r="AI223" s="35">
        <f t="shared" si="113"/>
        <v>0</v>
      </c>
      <c r="AJ223" s="35">
        <f t="shared" si="113"/>
        <v>0</v>
      </c>
      <c r="AK223" s="35">
        <f t="shared" si="113"/>
        <v>0</v>
      </c>
      <c r="AL223" s="35">
        <f t="shared" si="113"/>
        <v>0</v>
      </c>
      <c r="AN223" s="47">
        <f t="shared" si="88"/>
        <v>0</v>
      </c>
      <c r="AO223" s="6"/>
    </row>
    <row r="224" ht="15" spans="1:41">
      <c r="A224" s="45" t="s">
        <v>10906</v>
      </c>
      <c r="B224" s="33">
        <f t="shared" si="98"/>
        <v>0</v>
      </c>
      <c r="C224" s="41" t="s">
        <v>10907</v>
      </c>
      <c r="D224" s="96">
        <f t="shared" si="99"/>
        <v>0</v>
      </c>
      <c r="E224" s="35">
        <f t="shared" si="100"/>
        <v>0</v>
      </c>
      <c r="F224" s="46">
        <f t="shared" si="101"/>
        <v>0</v>
      </c>
      <c r="G224" s="37">
        <f t="shared" si="89"/>
        <v>0</v>
      </c>
      <c r="H224" s="42">
        <v>0</v>
      </c>
      <c r="I224" s="35">
        <f t="shared" si="109"/>
        <v>0</v>
      </c>
      <c r="J224" s="35">
        <f t="shared" si="109"/>
        <v>0</v>
      </c>
      <c r="K224" s="97">
        <f t="shared" si="85"/>
        <v>0</v>
      </c>
      <c r="L224" s="35">
        <f t="shared" si="102"/>
        <v>0</v>
      </c>
      <c r="M224" s="96">
        <f t="shared" si="103"/>
        <v>0</v>
      </c>
      <c r="N224" s="35">
        <f t="shared" si="107"/>
        <v>0</v>
      </c>
      <c r="O224" s="46">
        <f t="shared" si="104"/>
        <v>0</v>
      </c>
      <c r="P224" s="51">
        <v>0</v>
      </c>
      <c r="Q224" s="44">
        <f t="shared" si="90"/>
        <v>0</v>
      </c>
      <c r="R224" s="35">
        <f t="shared" si="105"/>
        <v>0</v>
      </c>
      <c r="S224" s="35">
        <f t="shared" si="108"/>
        <v>0</v>
      </c>
      <c r="T224" s="42">
        <v>0</v>
      </c>
      <c r="U224" s="35">
        <f t="shared" si="106"/>
        <v>0</v>
      </c>
      <c r="W224" s="35">
        <f t="shared" si="112"/>
        <v>0</v>
      </c>
      <c r="X224" s="35">
        <f t="shared" si="112"/>
        <v>0</v>
      </c>
      <c r="Y224" s="35">
        <f t="shared" si="112"/>
        <v>0</v>
      </c>
      <c r="Z224" s="35">
        <f t="shared" si="112"/>
        <v>0</v>
      </c>
      <c r="AA224" s="35">
        <f t="shared" si="112"/>
        <v>0</v>
      </c>
      <c r="AB224" s="35">
        <f t="shared" si="112"/>
        <v>0</v>
      </c>
      <c r="AC224" s="35">
        <f t="shared" si="112"/>
        <v>0</v>
      </c>
      <c r="AD224" s="35">
        <f t="shared" si="112"/>
        <v>0</v>
      </c>
      <c r="AE224" s="35">
        <f t="shared" si="112"/>
        <v>0</v>
      </c>
      <c r="AG224" s="35">
        <f t="shared" si="113"/>
        <v>0</v>
      </c>
      <c r="AH224" s="35">
        <f t="shared" si="113"/>
        <v>0</v>
      </c>
      <c r="AI224" s="35">
        <f t="shared" si="113"/>
        <v>0</v>
      </c>
      <c r="AJ224" s="35">
        <f t="shared" si="113"/>
        <v>0</v>
      </c>
      <c r="AK224" s="35">
        <f t="shared" si="113"/>
        <v>0</v>
      </c>
      <c r="AL224" s="35">
        <f t="shared" si="113"/>
        <v>0</v>
      </c>
      <c r="AN224" s="47">
        <f t="shared" si="88"/>
        <v>0</v>
      </c>
      <c r="AO224" s="18"/>
    </row>
    <row r="225" ht="15" spans="1:41">
      <c r="A225" s="45" t="s">
        <v>10908</v>
      </c>
      <c r="B225" s="33">
        <f t="shared" si="98"/>
        <v>0</v>
      </c>
      <c r="C225" s="41" t="s">
        <v>10909</v>
      </c>
      <c r="D225" s="96">
        <f t="shared" si="99"/>
        <v>0</v>
      </c>
      <c r="E225" s="35">
        <f t="shared" si="100"/>
        <v>0</v>
      </c>
      <c r="F225" s="46">
        <f t="shared" si="101"/>
        <v>0</v>
      </c>
      <c r="G225" s="37">
        <f t="shared" si="89"/>
        <v>0</v>
      </c>
      <c r="H225" s="42">
        <v>0</v>
      </c>
      <c r="I225" s="35">
        <f t="shared" si="109"/>
        <v>0</v>
      </c>
      <c r="J225" s="35">
        <f t="shared" si="109"/>
        <v>0</v>
      </c>
      <c r="K225" s="97">
        <f t="shared" si="85"/>
        <v>0</v>
      </c>
      <c r="L225" s="35">
        <f t="shared" si="102"/>
        <v>0</v>
      </c>
      <c r="M225" s="96">
        <f t="shared" si="103"/>
        <v>0</v>
      </c>
      <c r="N225" s="35">
        <f t="shared" si="107"/>
        <v>0</v>
      </c>
      <c r="O225" s="46">
        <f t="shared" si="104"/>
        <v>0</v>
      </c>
      <c r="P225" s="51">
        <v>0</v>
      </c>
      <c r="Q225" s="44">
        <f t="shared" si="90"/>
        <v>0</v>
      </c>
      <c r="R225" s="35">
        <f t="shared" si="105"/>
        <v>0</v>
      </c>
      <c r="S225" s="35">
        <f t="shared" si="108"/>
        <v>0</v>
      </c>
      <c r="T225" s="42">
        <v>0</v>
      </c>
      <c r="U225" s="35">
        <f t="shared" si="106"/>
        <v>0</v>
      </c>
      <c r="W225" s="35">
        <f t="shared" si="112"/>
        <v>0</v>
      </c>
      <c r="X225" s="35">
        <f t="shared" si="112"/>
        <v>0</v>
      </c>
      <c r="Y225" s="35">
        <f t="shared" si="112"/>
        <v>0</v>
      </c>
      <c r="Z225" s="35">
        <f t="shared" si="112"/>
        <v>0</v>
      </c>
      <c r="AA225" s="35">
        <f t="shared" si="112"/>
        <v>0</v>
      </c>
      <c r="AB225" s="35">
        <f t="shared" si="112"/>
        <v>0</v>
      </c>
      <c r="AC225" s="35">
        <f t="shared" si="112"/>
        <v>0</v>
      </c>
      <c r="AD225" s="35">
        <f t="shared" si="112"/>
        <v>0</v>
      </c>
      <c r="AE225" s="35">
        <f t="shared" si="112"/>
        <v>0</v>
      </c>
      <c r="AG225" s="35">
        <f t="shared" si="113"/>
        <v>0</v>
      </c>
      <c r="AH225" s="35">
        <f t="shared" si="113"/>
        <v>0</v>
      </c>
      <c r="AI225" s="35">
        <f t="shared" si="113"/>
        <v>0</v>
      </c>
      <c r="AJ225" s="35">
        <f t="shared" si="113"/>
        <v>0</v>
      </c>
      <c r="AK225" s="35">
        <f t="shared" si="113"/>
        <v>0</v>
      </c>
      <c r="AL225" s="35">
        <f t="shared" si="113"/>
        <v>0</v>
      </c>
      <c r="AN225" s="47">
        <f t="shared" si="88"/>
        <v>0</v>
      </c>
      <c r="AO225" s="18"/>
    </row>
    <row r="226" ht="15" spans="1:41">
      <c r="A226" s="45" t="s">
        <v>10910</v>
      </c>
      <c r="B226" s="33">
        <f t="shared" si="98"/>
        <v>0</v>
      </c>
      <c r="C226" s="41" t="s">
        <v>10911</v>
      </c>
      <c r="D226" s="96">
        <f t="shared" si="99"/>
        <v>0</v>
      </c>
      <c r="E226" s="35">
        <f t="shared" si="100"/>
        <v>0</v>
      </c>
      <c r="F226" s="46">
        <f t="shared" si="101"/>
        <v>0</v>
      </c>
      <c r="G226" s="37">
        <f t="shared" si="89"/>
        <v>0</v>
      </c>
      <c r="H226" s="42">
        <v>0</v>
      </c>
      <c r="I226" s="35">
        <f t="shared" si="109"/>
        <v>0</v>
      </c>
      <c r="J226" s="35">
        <f t="shared" si="109"/>
        <v>0</v>
      </c>
      <c r="K226" s="97">
        <f t="shared" si="85"/>
        <v>0</v>
      </c>
      <c r="L226" s="35">
        <f t="shared" si="102"/>
        <v>0</v>
      </c>
      <c r="M226" s="96">
        <f t="shared" si="103"/>
        <v>0</v>
      </c>
      <c r="N226" s="35">
        <f t="shared" si="107"/>
        <v>0</v>
      </c>
      <c r="O226" s="46">
        <f t="shared" si="104"/>
        <v>0</v>
      </c>
      <c r="P226" s="51">
        <v>0</v>
      </c>
      <c r="Q226" s="44">
        <f t="shared" si="90"/>
        <v>0</v>
      </c>
      <c r="R226" s="35">
        <f t="shared" si="105"/>
        <v>0</v>
      </c>
      <c r="S226" s="35">
        <f t="shared" si="108"/>
        <v>0</v>
      </c>
      <c r="T226" s="42">
        <v>0</v>
      </c>
      <c r="U226" s="35">
        <f t="shared" si="106"/>
        <v>0</v>
      </c>
      <c r="W226" s="35">
        <f t="shared" si="112"/>
        <v>0</v>
      </c>
      <c r="X226" s="35">
        <f t="shared" si="112"/>
        <v>0</v>
      </c>
      <c r="Y226" s="35">
        <f t="shared" si="112"/>
        <v>0</v>
      </c>
      <c r="Z226" s="35">
        <f t="shared" si="112"/>
        <v>0</v>
      </c>
      <c r="AA226" s="35">
        <f t="shared" si="112"/>
        <v>0</v>
      </c>
      <c r="AB226" s="35">
        <f t="shared" si="112"/>
        <v>0</v>
      </c>
      <c r="AC226" s="35">
        <f t="shared" si="112"/>
        <v>0</v>
      </c>
      <c r="AD226" s="35">
        <f t="shared" si="112"/>
        <v>0</v>
      </c>
      <c r="AE226" s="35">
        <f t="shared" si="112"/>
        <v>0</v>
      </c>
      <c r="AG226" s="35">
        <f t="shared" si="113"/>
        <v>0</v>
      </c>
      <c r="AH226" s="35">
        <f t="shared" si="113"/>
        <v>0</v>
      </c>
      <c r="AI226" s="35">
        <f t="shared" si="113"/>
        <v>0</v>
      </c>
      <c r="AJ226" s="35">
        <f t="shared" si="113"/>
        <v>0</v>
      </c>
      <c r="AK226" s="35">
        <f t="shared" si="113"/>
        <v>0</v>
      </c>
      <c r="AL226" s="35">
        <f t="shared" si="113"/>
        <v>0</v>
      </c>
      <c r="AN226" s="47">
        <f t="shared" si="88"/>
        <v>0</v>
      </c>
      <c r="AO226" s="6"/>
    </row>
    <row r="227" ht="15" spans="1:41">
      <c r="A227" s="45" t="s">
        <v>10912</v>
      </c>
      <c r="B227" s="33">
        <f t="shared" si="98"/>
        <v>0</v>
      </c>
      <c r="C227" s="41" t="s">
        <v>10913</v>
      </c>
      <c r="D227" s="96">
        <f t="shared" si="99"/>
        <v>0</v>
      </c>
      <c r="E227" s="35">
        <f t="shared" si="100"/>
        <v>0</v>
      </c>
      <c r="F227" s="46">
        <f t="shared" si="101"/>
        <v>0</v>
      </c>
      <c r="G227" s="37">
        <f t="shared" si="89"/>
        <v>0</v>
      </c>
      <c r="H227" s="42">
        <v>0</v>
      </c>
      <c r="I227" s="35">
        <f t="shared" si="109"/>
        <v>0</v>
      </c>
      <c r="J227" s="35">
        <f t="shared" si="109"/>
        <v>0</v>
      </c>
      <c r="K227" s="97">
        <f t="shared" si="85"/>
        <v>0</v>
      </c>
      <c r="L227" s="35">
        <f t="shared" si="102"/>
        <v>0</v>
      </c>
      <c r="M227" s="96">
        <f t="shared" si="103"/>
        <v>0</v>
      </c>
      <c r="N227" s="35">
        <f t="shared" si="107"/>
        <v>0</v>
      </c>
      <c r="O227" s="46">
        <f t="shared" si="104"/>
        <v>0</v>
      </c>
      <c r="P227" s="51">
        <v>0</v>
      </c>
      <c r="Q227" s="44">
        <f t="shared" si="90"/>
        <v>0</v>
      </c>
      <c r="R227" s="35">
        <f t="shared" si="105"/>
        <v>0</v>
      </c>
      <c r="S227" s="35">
        <f t="shared" si="108"/>
        <v>0</v>
      </c>
      <c r="T227" s="42">
        <v>0</v>
      </c>
      <c r="U227" s="35">
        <f t="shared" si="106"/>
        <v>0</v>
      </c>
      <c r="W227" s="35">
        <f t="shared" si="112"/>
        <v>0</v>
      </c>
      <c r="X227" s="35">
        <f t="shared" si="112"/>
        <v>0</v>
      </c>
      <c r="Y227" s="35">
        <f t="shared" si="112"/>
        <v>0</v>
      </c>
      <c r="Z227" s="35">
        <f t="shared" si="112"/>
        <v>0</v>
      </c>
      <c r="AA227" s="35">
        <f t="shared" si="112"/>
        <v>0</v>
      </c>
      <c r="AB227" s="35">
        <f t="shared" si="112"/>
        <v>0</v>
      </c>
      <c r="AC227" s="35">
        <f t="shared" si="112"/>
        <v>0</v>
      </c>
      <c r="AD227" s="35">
        <f t="shared" si="112"/>
        <v>0</v>
      </c>
      <c r="AE227" s="35">
        <f t="shared" si="112"/>
        <v>0</v>
      </c>
      <c r="AG227" s="35">
        <f t="shared" si="113"/>
        <v>0</v>
      </c>
      <c r="AH227" s="35">
        <f t="shared" si="113"/>
        <v>0</v>
      </c>
      <c r="AI227" s="35">
        <f t="shared" si="113"/>
        <v>0</v>
      </c>
      <c r="AJ227" s="35">
        <f t="shared" si="113"/>
        <v>0</v>
      </c>
      <c r="AK227" s="35">
        <f t="shared" si="113"/>
        <v>0</v>
      </c>
      <c r="AL227" s="35">
        <f t="shared" si="113"/>
        <v>0</v>
      </c>
      <c r="AN227" s="47">
        <f t="shared" si="88"/>
        <v>0</v>
      </c>
      <c r="AO227" s="6"/>
    </row>
    <row r="228" ht="15" spans="1:41">
      <c r="A228" s="45" t="s">
        <v>10914</v>
      </c>
      <c r="B228" s="33">
        <f t="shared" si="98"/>
        <v>0</v>
      </c>
      <c r="C228" s="41" t="s">
        <v>10915</v>
      </c>
      <c r="D228" s="96">
        <f t="shared" si="99"/>
        <v>0</v>
      </c>
      <c r="E228" s="35">
        <f t="shared" si="100"/>
        <v>0</v>
      </c>
      <c r="F228" s="46">
        <f t="shared" si="101"/>
        <v>0</v>
      </c>
      <c r="G228" s="37">
        <f t="shared" si="89"/>
        <v>0</v>
      </c>
      <c r="H228" s="42">
        <v>0</v>
      </c>
      <c r="I228" s="35">
        <f t="shared" ref="I228:J247" si="114">SUMPRODUCT(I$374:I$599*(LEFT($A$374:$A$599,LEN($A228))=$A228))</f>
        <v>0</v>
      </c>
      <c r="J228" s="35">
        <f t="shared" si="114"/>
        <v>0</v>
      </c>
      <c r="K228" s="97">
        <f t="shared" si="85"/>
        <v>0</v>
      </c>
      <c r="L228" s="35">
        <f t="shared" si="102"/>
        <v>0</v>
      </c>
      <c r="M228" s="96">
        <f t="shared" si="103"/>
        <v>0</v>
      </c>
      <c r="N228" s="35">
        <f t="shared" si="107"/>
        <v>0</v>
      </c>
      <c r="O228" s="46">
        <f t="shared" si="104"/>
        <v>0</v>
      </c>
      <c r="P228" s="51">
        <v>0</v>
      </c>
      <c r="Q228" s="44">
        <f t="shared" si="90"/>
        <v>0</v>
      </c>
      <c r="R228" s="35">
        <f t="shared" si="105"/>
        <v>0</v>
      </c>
      <c r="S228" s="35">
        <f t="shared" si="108"/>
        <v>0</v>
      </c>
      <c r="T228" s="42">
        <v>0</v>
      </c>
      <c r="U228" s="35">
        <f t="shared" si="106"/>
        <v>0</v>
      </c>
      <c r="W228" s="35">
        <f t="shared" ref="W228:AE237" si="115">SUMPRODUCT(W$374:W$599*(LEFT($A$374:$A$599,LEN($A228))=$A228))</f>
        <v>0</v>
      </c>
      <c r="X228" s="35">
        <f t="shared" si="115"/>
        <v>0</v>
      </c>
      <c r="Y228" s="35">
        <f t="shared" si="115"/>
        <v>0</v>
      </c>
      <c r="Z228" s="35">
        <f t="shared" si="115"/>
        <v>0</v>
      </c>
      <c r="AA228" s="35">
        <f t="shared" si="115"/>
        <v>0</v>
      </c>
      <c r="AB228" s="35">
        <f t="shared" si="115"/>
        <v>0</v>
      </c>
      <c r="AC228" s="35">
        <f t="shared" si="115"/>
        <v>0</v>
      </c>
      <c r="AD228" s="35">
        <f t="shared" si="115"/>
        <v>0</v>
      </c>
      <c r="AE228" s="35">
        <f t="shared" si="115"/>
        <v>0</v>
      </c>
      <c r="AG228" s="35">
        <f t="shared" ref="AG228:AL237" si="116">SUMPRODUCT(AG$374:AG$599*(LEFT($A$374:$A$599,LEN($A228))=$A228))</f>
        <v>0</v>
      </c>
      <c r="AH228" s="35">
        <f t="shared" si="116"/>
        <v>0</v>
      </c>
      <c r="AI228" s="35">
        <f t="shared" si="116"/>
        <v>0</v>
      </c>
      <c r="AJ228" s="35">
        <f t="shared" si="116"/>
        <v>0</v>
      </c>
      <c r="AK228" s="35">
        <f t="shared" si="116"/>
        <v>0</v>
      </c>
      <c r="AL228" s="35">
        <f t="shared" si="116"/>
        <v>0</v>
      </c>
      <c r="AN228" s="47">
        <f t="shared" si="88"/>
        <v>0</v>
      </c>
      <c r="AO228" s="18"/>
    </row>
    <row r="229" ht="15" spans="1:41">
      <c r="A229" s="45" t="s">
        <v>10916</v>
      </c>
      <c r="B229" s="33">
        <f t="shared" si="98"/>
        <v>0</v>
      </c>
      <c r="C229" s="41" t="s">
        <v>10917</v>
      </c>
      <c r="D229" s="96">
        <f t="shared" si="99"/>
        <v>0</v>
      </c>
      <c r="E229" s="35">
        <f t="shared" si="100"/>
        <v>0</v>
      </c>
      <c r="F229" s="46">
        <f t="shared" si="101"/>
        <v>0</v>
      </c>
      <c r="G229" s="37">
        <f t="shared" si="89"/>
        <v>0</v>
      </c>
      <c r="H229" s="42">
        <v>0</v>
      </c>
      <c r="I229" s="35">
        <f t="shared" si="114"/>
        <v>0</v>
      </c>
      <c r="J229" s="35">
        <f t="shared" si="114"/>
        <v>0</v>
      </c>
      <c r="K229" s="97">
        <f t="shared" si="85"/>
        <v>0</v>
      </c>
      <c r="L229" s="35">
        <f t="shared" si="102"/>
        <v>0</v>
      </c>
      <c r="M229" s="96">
        <f t="shared" si="103"/>
        <v>0</v>
      </c>
      <c r="N229" s="35">
        <f t="shared" si="107"/>
        <v>0</v>
      </c>
      <c r="O229" s="46">
        <f t="shared" si="104"/>
        <v>0</v>
      </c>
      <c r="P229" s="51">
        <v>0</v>
      </c>
      <c r="Q229" s="44">
        <f t="shared" si="90"/>
        <v>0</v>
      </c>
      <c r="R229" s="35">
        <f t="shared" si="105"/>
        <v>0</v>
      </c>
      <c r="S229" s="35">
        <f t="shared" si="108"/>
        <v>0</v>
      </c>
      <c r="T229" s="42">
        <v>0</v>
      </c>
      <c r="U229" s="35">
        <f t="shared" si="106"/>
        <v>0</v>
      </c>
      <c r="W229" s="35">
        <f t="shared" si="115"/>
        <v>0</v>
      </c>
      <c r="X229" s="35">
        <f t="shared" si="115"/>
        <v>0</v>
      </c>
      <c r="Y229" s="35">
        <f t="shared" si="115"/>
        <v>0</v>
      </c>
      <c r="Z229" s="35">
        <f t="shared" si="115"/>
        <v>0</v>
      </c>
      <c r="AA229" s="35">
        <f t="shared" si="115"/>
        <v>0</v>
      </c>
      <c r="AB229" s="35">
        <f t="shared" si="115"/>
        <v>0</v>
      </c>
      <c r="AC229" s="35">
        <f t="shared" si="115"/>
        <v>0</v>
      </c>
      <c r="AD229" s="35">
        <f t="shared" si="115"/>
        <v>0</v>
      </c>
      <c r="AE229" s="35">
        <f t="shared" si="115"/>
        <v>0</v>
      </c>
      <c r="AG229" s="35">
        <f t="shared" si="116"/>
        <v>0</v>
      </c>
      <c r="AH229" s="35">
        <f t="shared" si="116"/>
        <v>0</v>
      </c>
      <c r="AI229" s="35">
        <f t="shared" si="116"/>
        <v>0</v>
      </c>
      <c r="AJ229" s="35">
        <f t="shared" si="116"/>
        <v>0</v>
      </c>
      <c r="AK229" s="35">
        <f t="shared" si="116"/>
        <v>0</v>
      </c>
      <c r="AL229" s="35">
        <f t="shared" si="116"/>
        <v>0</v>
      </c>
      <c r="AN229" s="47">
        <f t="shared" si="88"/>
        <v>0</v>
      </c>
      <c r="AO229" s="18"/>
    </row>
    <row r="230" ht="15" spans="1:41">
      <c r="A230" s="45" t="s">
        <v>10918</v>
      </c>
      <c r="B230" s="33">
        <f t="shared" si="98"/>
        <v>0</v>
      </c>
      <c r="C230" s="41" t="s">
        <v>10919</v>
      </c>
      <c r="D230" s="96">
        <f t="shared" si="99"/>
        <v>0</v>
      </c>
      <c r="E230" s="35">
        <f t="shared" si="100"/>
        <v>0</v>
      </c>
      <c r="F230" s="46">
        <f t="shared" si="101"/>
        <v>0</v>
      </c>
      <c r="G230" s="37">
        <f t="shared" si="89"/>
        <v>0</v>
      </c>
      <c r="H230" s="42">
        <v>0</v>
      </c>
      <c r="I230" s="35">
        <f t="shared" si="114"/>
        <v>0</v>
      </c>
      <c r="J230" s="35">
        <f t="shared" si="114"/>
        <v>0</v>
      </c>
      <c r="K230" s="97">
        <f t="shared" si="85"/>
        <v>0</v>
      </c>
      <c r="L230" s="35">
        <f t="shared" si="102"/>
        <v>0</v>
      </c>
      <c r="M230" s="96">
        <f t="shared" si="103"/>
        <v>0</v>
      </c>
      <c r="N230" s="35">
        <f t="shared" si="107"/>
        <v>0</v>
      </c>
      <c r="O230" s="46">
        <f t="shared" si="104"/>
        <v>0</v>
      </c>
      <c r="P230" s="51">
        <v>0</v>
      </c>
      <c r="Q230" s="44">
        <f t="shared" si="90"/>
        <v>0</v>
      </c>
      <c r="R230" s="35">
        <f t="shared" si="105"/>
        <v>0</v>
      </c>
      <c r="S230" s="35">
        <f t="shared" si="108"/>
        <v>0</v>
      </c>
      <c r="T230" s="42">
        <v>0</v>
      </c>
      <c r="U230" s="35">
        <f t="shared" si="106"/>
        <v>0</v>
      </c>
      <c r="W230" s="35">
        <f t="shared" si="115"/>
        <v>0</v>
      </c>
      <c r="X230" s="35">
        <f t="shared" si="115"/>
        <v>0</v>
      </c>
      <c r="Y230" s="35">
        <f t="shared" si="115"/>
        <v>0</v>
      </c>
      <c r="Z230" s="35">
        <f t="shared" si="115"/>
        <v>0</v>
      </c>
      <c r="AA230" s="35">
        <f t="shared" si="115"/>
        <v>0</v>
      </c>
      <c r="AB230" s="35">
        <f t="shared" si="115"/>
        <v>0</v>
      </c>
      <c r="AC230" s="35">
        <f t="shared" si="115"/>
        <v>0</v>
      </c>
      <c r="AD230" s="35">
        <f t="shared" si="115"/>
        <v>0</v>
      </c>
      <c r="AE230" s="35">
        <f t="shared" si="115"/>
        <v>0</v>
      </c>
      <c r="AG230" s="35">
        <f t="shared" si="116"/>
        <v>0</v>
      </c>
      <c r="AH230" s="35">
        <f t="shared" si="116"/>
        <v>0</v>
      </c>
      <c r="AI230" s="35">
        <f t="shared" si="116"/>
        <v>0</v>
      </c>
      <c r="AJ230" s="35">
        <f t="shared" si="116"/>
        <v>0</v>
      </c>
      <c r="AK230" s="35">
        <f t="shared" si="116"/>
        <v>0</v>
      </c>
      <c r="AL230" s="35">
        <f t="shared" si="116"/>
        <v>0</v>
      </c>
      <c r="AN230" s="47">
        <f t="shared" si="88"/>
        <v>0</v>
      </c>
      <c r="AO230" s="6"/>
    </row>
    <row r="231" ht="15" spans="1:41">
      <c r="A231" s="45" t="s">
        <v>10920</v>
      </c>
      <c r="B231" s="33">
        <f t="shared" si="98"/>
        <v>0</v>
      </c>
      <c r="C231" s="41" t="s">
        <v>10921</v>
      </c>
      <c r="D231" s="96">
        <f t="shared" si="99"/>
        <v>0</v>
      </c>
      <c r="E231" s="35">
        <f t="shared" si="100"/>
        <v>0</v>
      </c>
      <c r="F231" s="46">
        <f t="shared" si="101"/>
        <v>0</v>
      </c>
      <c r="G231" s="37">
        <f t="shared" si="89"/>
        <v>0</v>
      </c>
      <c r="H231" s="42">
        <v>0</v>
      </c>
      <c r="I231" s="35">
        <f t="shared" si="114"/>
        <v>0</v>
      </c>
      <c r="J231" s="35">
        <f t="shared" si="114"/>
        <v>0</v>
      </c>
      <c r="K231" s="97">
        <f t="shared" si="85"/>
        <v>0</v>
      </c>
      <c r="L231" s="35">
        <f t="shared" si="102"/>
        <v>0</v>
      </c>
      <c r="M231" s="96">
        <f t="shared" si="103"/>
        <v>0</v>
      </c>
      <c r="N231" s="35">
        <f t="shared" si="107"/>
        <v>0</v>
      </c>
      <c r="O231" s="46">
        <f t="shared" si="104"/>
        <v>0</v>
      </c>
      <c r="P231" s="51">
        <v>0</v>
      </c>
      <c r="Q231" s="44">
        <f t="shared" si="90"/>
        <v>0</v>
      </c>
      <c r="R231" s="35">
        <f t="shared" si="105"/>
        <v>0</v>
      </c>
      <c r="S231" s="35">
        <f t="shared" si="108"/>
        <v>0</v>
      </c>
      <c r="T231" s="42">
        <v>0</v>
      </c>
      <c r="U231" s="35">
        <f t="shared" si="106"/>
        <v>0</v>
      </c>
      <c r="W231" s="35">
        <f t="shared" si="115"/>
        <v>0</v>
      </c>
      <c r="X231" s="35">
        <f t="shared" si="115"/>
        <v>0</v>
      </c>
      <c r="Y231" s="35">
        <f t="shared" si="115"/>
        <v>0</v>
      </c>
      <c r="Z231" s="35">
        <f t="shared" si="115"/>
        <v>0</v>
      </c>
      <c r="AA231" s="35">
        <f t="shared" si="115"/>
        <v>0</v>
      </c>
      <c r="AB231" s="35">
        <f t="shared" si="115"/>
        <v>0</v>
      </c>
      <c r="AC231" s="35">
        <f t="shared" si="115"/>
        <v>0</v>
      </c>
      <c r="AD231" s="35">
        <f t="shared" si="115"/>
        <v>0</v>
      </c>
      <c r="AE231" s="35">
        <f t="shared" si="115"/>
        <v>0</v>
      </c>
      <c r="AG231" s="35">
        <f t="shared" si="116"/>
        <v>0</v>
      </c>
      <c r="AH231" s="35">
        <f t="shared" si="116"/>
        <v>0</v>
      </c>
      <c r="AI231" s="35">
        <f t="shared" si="116"/>
        <v>0</v>
      </c>
      <c r="AJ231" s="35">
        <f t="shared" si="116"/>
        <v>0</v>
      </c>
      <c r="AK231" s="35">
        <f t="shared" si="116"/>
        <v>0</v>
      </c>
      <c r="AL231" s="35">
        <f t="shared" si="116"/>
        <v>0</v>
      </c>
      <c r="AN231" s="47">
        <f t="shared" si="88"/>
        <v>0</v>
      </c>
      <c r="AO231" s="6"/>
    </row>
    <row r="232" ht="15" spans="1:41">
      <c r="A232" s="45" t="s">
        <v>10922</v>
      </c>
      <c r="B232" s="33">
        <f t="shared" si="98"/>
        <v>0</v>
      </c>
      <c r="C232" s="41" t="s">
        <v>10923</v>
      </c>
      <c r="D232" s="96">
        <f t="shared" si="99"/>
        <v>0</v>
      </c>
      <c r="E232" s="35">
        <f t="shared" si="100"/>
        <v>0</v>
      </c>
      <c r="F232" s="46">
        <f t="shared" si="101"/>
        <v>0</v>
      </c>
      <c r="G232" s="37">
        <f t="shared" si="89"/>
        <v>0</v>
      </c>
      <c r="H232" s="38">
        <v>0</v>
      </c>
      <c r="I232" s="35">
        <f t="shared" si="114"/>
        <v>0</v>
      </c>
      <c r="J232" s="35">
        <f t="shared" si="114"/>
        <v>0</v>
      </c>
      <c r="K232" s="97">
        <f t="shared" ref="K232:K295" si="117">AA232</f>
        <v>0</v>
      </c>
      <c r="L232" s="35">
        <f t="shared" si="102"/>
        <v>0</v>
      </c>
      <c r="M232" s="96">
        <f t="shared" si="103"/>
        <v>0</v>
      </c>
      <c r="N232" s="35">
        <f t="shared" si="107"/>
        <v>0</v>
      </c>
      <c r="O232" s="46">
        <f t="shared" si="104"/>
        <v>0</v>
      </c>
      <c r="P232" s="51">
        <v>0</v>
      </c>
      <c r="Q232" s="44">
        <f t="shared" si="90"/>
        <v>0</v>
      </c>
      <c r="R232" s="35">
        <f t="shared" si="105"/>
        <v>0</v>
      </c>
      <c r="S232" s="35">
        <f t="shared" si="108"/>
        <v>0</v>
      </c>
      <c r="T232" s="42">
        <v>0</v>
      </c>
      <c r="U232" s="35">
        <f t="shared" si="106"/>
        <v>0</v>
      </c>
      <c r="W232" s="35">
        <f t="shared" si="115"/>
        <v>0</v>
      </c>
      <c r="X232" s="35">
        <f t="shared" si="115"/>
        <v>0</v>
      </c>
      <c r="Y232" s="35">
        <f t="shared" si="115"/>
        <v>0</v>
      </c>
      <c r="Z232" s="35">
        <f t="shared" si="115"/>
        <v>0</v>
      </c>
      <c r="AA232" s="35">
        <f t="shared" si="115"/>
        <v>0</v>
      </c>
      <c r="AB232" s="35">
        <f t="shared" si="115"/>
        <v>0</v>
      </c>
      <c r="AC232" s="35">
        <f t="shared" si="115"/>
        <v>0</v>
      </c>
      <c r="AD232" s="35">
        <f t="shared" si="115"/>
        <v>0</v>
      </c>
      <c r="AE232" s="35">
        <f t="shared" si="115"/>
        <v>0</v>
      </c>
      <c r="AG232" s="35">
        <f t="shared" si="116"/>
        <v>0</v>
      </c>
      <c r="AH232" s="35">
        <f t="shared" si="116"/>
        <v>0</v>
      </c>
      <c r="AI232" s="35">
        <f t="shared" si="116"/>
        <v>0</v>
      </c>
      <c r="AJ232" s="35">
        <f t="shared" si="116"/>
        <v>0</v>
      </c>
      <c r="AK232" s="35">
        <f t="shared" si="116"/>
        <v>0</v>
      </c>
      <c r="AL232" s="35">
        <f t="shared" si="116"/>
        <v>0</v>
      </c>
      <c r="AN232" s="47">
        <f t="shared" ref="AN232:AN295" si="118">+(AJ232-Y232)+(AL232-AB232)+(AD232-AH232)</f>
        <v>0</v>
      </c>
      <c r="AO232" s="18"/>
    </row>
    <row r="233" ht="15" spans="1:41">
      <c r="A233" s="45" t="s">
        <v>10924</v>
      </c>
      <c r="B233" s="33">
        <f t="shared" si="98"/>
        <v>0</v>
      </c>
      <c r="C233" s="41" t="s">
        <v>10925</v>
      </c>
      <c r="D233" s="96">
        <f t="shared" si="99"/>
        <v>0</v>
      </c>
      <c r="E233" s="35">
        <f t="shared" si="100"/>
        <v>0</v>
      </c>
      <c r="F233" s="46">
        <f t="shared" si="101"/>
        <v>0</v>
      </c>
      <c r="G233" s="37">
        <f t="shared" ref="G233:G296" si="119">Z233+X233</f>
        <v>0</v>
      </c>
      <c r="H233" s="42">
        <v>0</v>
      </c>
      <c r="I233" s="35">
        <f t="shared" si="114"/>
        <v>0</v>
      </c>
      <c r="J233" s="35">
        <f t="shared" si="114"/>
        <v>0</v>
      </c>
      <c r="K233" s="97">
        <f t="shared" si="117"/>
        <v>0</v>
      </c>
      <c r="L233" s="35">
        <f t="shared" si="102"/>
        <v>0</v>
      </c>
      <c r="M233" s="96">
        <f t="shared" si="103"/>
        <v>0</v>
      </c>
      <c r="N233" s="35">
        <f t="shared" si="107"/>
        <v>0</v>
      </c>
      <c r="O233" s="46">
        <f t="shared" si="104"/>
        <v>0</v>
      </c>
      <c r="P233" s="51">
        <v>0</v>
      </c>
      <c r="Q233" s="44">
        <f t="shared" ref="Q233:Q296" si="120">AC233+AE233</f>
        <v>0</v>
      </c>
      <c r="R233" s="35">
        <f t="shared" si="105"/>
        <v>0</v>
      </c>
      <c r="S233" s="35">
        <f t="shared" si="108"/>
        <v>0</v>
      </c>
      <c r="T233" s="42">
        <v>0</v>
      </c>
      <c r="U233" s="35">
        <f t="shared" si="106"/>
        <v>0</v>
      </c>
      <c r="W233" s="35">
        <f t="shared" si="115"/>
        <v>0</v>
      </c>
      <c r="X233" s="35">
        <f t="shared" si="115"/>
        <v>0</v>
      </c>
      <c r="Y233" s="35">
        <f t="shared" si="115"/>
        <v>0</v>
      </c>
      <c r="Z233" s="35">
        <f t="shared" si="115"/>
        <v>0</v>
      </c>
      <c r="AA233" s="35">
        <f t="shared" si="115"/>
        <v>0</v>
      </c>
      <c r="AB233" s="35">
        <f t="shared" si="115"/>
        <v>0</v>
      </c>
      <c r="AC233" s="35">
        <f t="shared" si="115"/>
        <v>0</v>
      </c>
      <c r="AD233" s="35">
        <f t="shared" si="115"/>
        <v>0</v>
      </c>
      <c r="AE233" s="35">
        <f t="shared" si="115"/>
        <v>0</v>
      </c>
      <c r="AG233" s="35">
        <f t="shared" si="116"/>
        <v>0</v>
      </c>
      <c r="AH233" s="35">
        <f t="shared" si="116"/>
        <v>0</v>
      </c>
      <c r="AI233" s="35">
        <f t="shared" si="116"/>
        <v>0</v>
      </c>
      <c r="AJ233" s="35">
        <f t="shared" si="116"/>
        <v>0</v>
      </c>
      <c r="AK233" s="35">
        <f t="shared" si="116"/>
        <v>0</v>
      </c>
      <c r="AL233" s="35">
        <f t="shared" si="116"/>
        <v>0</v>
      </c>
      <c r="AN233" s="47">
        <f t="shared" si="118"/>
        <v>0</v>
      </c>
      <c r="AO233" s="18"/>
    </row>
    <row r="234" ht="15" spans="1:41">
      <c r="A234" s="45" t="s">
        <v>10926</v>
      </c>
      <c r="B234" s="33">
        <f t="shared" si="98"/>
        <v>0</v>
      </c>
      <c r="C234" s="41" t="s">
        <v>10927</v>
      </c>
      <c r="D234" s="96">
        <f t="shared" si="99"/>
        <v>0</v>
      </c>
      <c r="E234" s="35">
        <f t="shared" si="100"/>
        <v>0</v>
      </c>
      <c r="F234" s="46">
        <f t="shared" si="101"/>
        <v>0</v>
      </c>
      <c r="G234" s="37">
        <f t="shared" si="119"/>
        <v>0</v>
      </c>
      <c r="H234" s="42">
        <v>0</v>
      </c>
      <c r="I234" s="35">
        <f t="shared" si="114"/>
        <v>0</v>
      </c>
      <c r="J234" s="35">
        <f t="shared" si="114"/>
        <v>0</v>
      </c>
      <c r="K234" s="97">
        <f t="shared" si="117"/>
        <v>0</v>
      </c>
      <c r="L234" s="35">
        <f t="shared" si="102"/>
        <v>0</v>
      </c>
      <c r="M234" s="96">
        <f t="shared" si="103"/>
        <v>0</v>
      </c>
      <c r="N234" s="35">
        <f t="shared" si="107"/>
        <v>0</v>
      </c>
      <c r="O234" s="46">
        <f t="shared" si="104"/>
        <v>0</v>
      </c>
      <c r="P234" s="51">
        <v>0</v>
      </c>
      <c r="Q234" s="44">
        <f t="shared" si="120"/>
        <v>0</v>
      </c>
      <c r="R234" s="35">
        <f t="shared" si="105"/>
        <v>0</v>
      </c>
      <c r="S234" s="35">
        <f t="shared" si="108"/>
        <v>0</v>
      </c>
      <c r="T234" s="42">
        <v>0</v>
      </c>
      <c r="U234" s="35">
        <f t="shared" si="106"/>
        <v>0</v>
      </c>
      <c r="W234" s="35">
        <f t="shared" si="115"/>
        <v>0</v>
      </c>
      <c r="X234" s="35">
        <f t="shared" si="115"/>
        <v>0</v>
      </c>
      <c r="Y234" s="35">
        <f t="shared" si="115"/>
        <v>0</v>
      </c>
      <c r="Z234" s="35">
        <f t="shared" si="115"/>
        <v>0</v>
      </c>
      <c r="AA234" s="35">
        <f t="shared" si="115"/>
        <v>0</v>
      </c>
      <c r="AB234" s="35">
        <f t="shared" si="115"/>
        <v>0</v>
      </c>
      <c r="AC234" s="35">
        <f t="shared" si="115"/>
        <v>0</v>
      </c>
      <c r="AD234" s="35">
        <f t="shared" si="115"/>
        <v>0</v>
      </c>
      <c r="AE234" s="35">
        <f t="shared" si="115"/>
        <v>0</v>
      </c>
      <c r="AG234" s="35">
        <f t="shared" si="116"/>
        <v>0</v>
      </c>
      <c r="AH234" s="35">
        <f t="shared" si="116"/>
        <v>0</v>
      </c>
      <c r="AI234" s="35">
        <f t="shared" si="116"/>
        <v>0</v>
      </c>
      <c r="AJ234" s="35">
        <f t="shared" si="116"/>
        <v>0</v>
      </c>
      <c r="AK234" s="35">
        <f t="shared" si="116"/>
        <v>0</v>
      </c>
      <c r="AL234" s="35">
        <f t="shared" si="116"/>
        <v>0</v>
      </c>
      <c r="AN234" s="47">
        <f t="shared" si="118"/>
        <v>0</v>
      </c>
      <c r="AO234" s="6"/>
    </row>
    <row r="235" ht="15" spans="1:41">
      <c r="A235" s="45" t="s">
        <v>10928</v>
      </c>
      <c r="B235" s="33">
        <f t="shared" si="98"/>
        <v>0</v>
      </c>
      <c r="C235" s="41" t="s">
        <v>10929</v>
      </c>
      <c r="D235" s="96">
        <f t="shared" si="99"/>
        <v>0</v>
      </c>
      <c r="E235" s="35">
        <f t="shared" si="100"/>
        <v>0</v>
      </c>
      <c r="F235" s="46">
        <f t="shared" si="101"/>
        <v>0</v>
      </c>
      <c r="G235" s="37">
        <f t="shared" si="119"/>
        <v>0</v>
      </c>
      <c r="H235" s="42">
        <v>0</v>
      </c>
      <c r="I235" s="35">
        <f t="shared" si="114"/>
        <v>0</v>
      </c>
      <c r="J235" s="35">
        <f t="shared" si="114"/>
        <v>0</v>
      </c>
      <c r="K235" s="97">
        <f t="shared" si="117"/>
        <v>0</v>
      </c>
      <c r="L235" s="35">
        <f t="shared" si="102"/>
        <v>0</v>
      </c>
      <c r="M235" s="96">
        <f t="shared" si="103"/>
        <v>0</v>
      </c>
      <c r="N235" s="35">
        <f t="shared" si="107"/>
        <v>0</v>
      </c>
      <c r="O235" s="46">
        <f t="shared" si="104"/>
        <v>0</v>
      </c>
      <c r="P235" s="51">
        <v>0</v>
      </c>
      <c r="Q235" s="44">
        <f t="shared" si="120"/>
        <v>0</v>
      </c>
      <c r="R235" s="35">
        <f t="shared" si="105"/>
        <v>0</v>
      </c>
      <c r="S235" s="35">
        <f t="shared" si="108"/>
        <v>0</v>
      </c>
      <c r="T235" s="42">
        <v>0</v>
      </c>
      <c r="U235" s="35">
        <f t="shared" si="106"/>
        <v>0</v>
      </c>
      <c r="W235" s="35">
        <f t="shared" si="115"/>
        <v>0</v>
      </c>
      <c r="X235" s="35">
        <f t="shared" si="115"/>
        <v>0</v>
      </c>
      <c r="Y235" s="35">
        <f t="shared" si="115"/>
        <v>0</v>
      </c>
      <c r="Z235" s="35">
        <f t="shared" si="115"/>
        <v>0</v>
      </c>
      <c r="AA235" s="35">
        <f t="shared" si="115"/>
        <v>0</v>
      </c>
      <c r="AB235" s="35">
        <f t="shared" si="115"/>
        <v>0</v>
      </c>
      <c r="AC235" s="35">
        <f t="shared" si="115"/>
        <v>0</v>
      </c>
      <c r="AD235" s="35">
        <f t="shared" si="115"/>
        <v>0</v>
      </c>
      <c r="AE235" s="35">
        <f t="shared" si="115"/>
        <v>0</v>
      </c>
      <c r="AG235" s="35">
        <f t="shared" si="116"/>
        <v>0</v>
      </c>
      <c r="AH235" s="35">
        <f t="shared" si="116"/>
        <v>0</v>
      </c>
      <c r="AI235" s="35">
        <f t="shared" si="116"/>
        <v>0</v>
      </c>
      <c r="AJ235" s="35">
        <f t="shared" si="116"/>
        <v>0</v>
      </c>
      <c r="AK235" s="35">
        <f t="shared" si="116"/>
        <v>0</v>
      </c>
      <c r="AL235" s="35">
        <f t="shared" si="116"/>
        <v>0</v>
      </c>
      <c r="AN235" s="47">
        <f t="shared" si="118"/>
        <v>0</v>
      </c>
      <c r="AO235" s="6"/>
    </row>
    <row r="236" ht="15" spans="1:41">
      <c r="A236" s="45" t="s">
        <v>10930</v>
      </c>
      <c r="B236" s="33">
        <f t="shared" si="98"/>
        <v>0</v>
      </c>
      <c r="C236" s="41" t="s">
        <v>10931</v>
      </c>
      <c r="D236" s="96">
        <f t="shared" si="99"/>
        <v>0</v>
      </c>
      <c r="E236" s="35">
        <f t="shared" si="100"/>
        <v>0</v>
      </c>
      <c r="F236" s="46">
        <f t="shared" si="101"/>
        <v>0</v>
      </c>
      <c r="G236" s="37">
        <f t="shared" si="119"/>
        <v>0</v>
      </c>
      <c r="H236" s="42">
        <v>0</v>
      </c>
      <c r="I236" s="35">
        <f t="shared" si="114"/>
        <v>0</v>
      </c>
      <c r="J236" s="35">
        <f t="shared" si="114"/>
        <v>0</v>
      </c>
      <c r="K236" s="97">
        <f t="shared" si="117"/>
        <v>0</v>
      </c>
      <c r="L236" s="35">
        <f t="shared" si="102"/>
        <v>0</v>
      </c>
      <c r="M236" s="96">
        <f t="shared" si="103"/>
        <v>0</v>
      </c>
      <c r="N236" s="35">
        <f t="shared" si="107"/>
        <v>0</v>
      </c>
      <c r="O236" s="46">
        <f t="shared" si="104"/>
        <v>0</v>
      </c>
      <c r="P236" s="51">
        <v>0</v>
      </c>
      <c r="Q236" s="44">
        <f t="shared" si="120"/>
        <v>0</v>
      </c>
      <c r="R236" s="35">
        <f t="shared" si="105"/>
        <v>0</v>
      </c>
      <c r="S236" s="35">
        <f t="shared" si="108"/>
        <v>0</v>
      </c>
      <c r="T236" s="42">
        <v>0</v>
      </c>
      <c r="U236" s="35">
        <f t="shared" si="106"/>
        <v>0</v>
      </c>
      <c r="W236" s="35">
        <f t="shared" si="115"/>
        <v>0</v>
      </c>
      <c r="X236" s="35">
        <f t="shared" si="115"/>
        <v>0</v>
      </c>
      <c r="Y236" s="35">
        <f t="shared" si="115"/>
        <v>0</v>
      </c>
      <c r="Z236" s="35">
        <f t="shared" si="115"/>
        <v>0</v>
      </c>
      <c r="AA236" s="35">
        <f t="shared" si="115"/>
        <v>0</v>
      </c>
      <c r="AB236" s="35">
        <f t="shared" si="115"/>
        <v>0</v>
      </c>
      <c r="AC236" s="35">
        <f t="shared" si="115"/>
        <v>0</v>
      </c>
      <c r="AD236" s="35">
        <f t="shared" si="115"/>
        <v>0</v>
      </c>
      <c r="AE236" s="35">
        <f t="shared" si="115"/>
        <v>0</v>
      </c>
      <c r="AG236" s="35">
        <f t="shared" si="116"/>
        <v>0</v>
      </c>
      <c r="AH236" s="35">
        <f t="shared" si="116"/>
        <v>0</v>
      </c>
      <c r="AI236" s="35">
        <f t="shared" si="116"/>
        <v>0</v>
      </c>
      <c r="AJ236" s="35">
        <f t="shared" si="116"/>
        <v>0</v>
      </c>
      <c r="AK236" s="35">
        <f t="shared" si="116"/>
        <v>0</v>
      </c>
      <c r="AL236" s="35">
        <f t="shared" si="116"/>
        <v>0</v>
      </c>
      <c r="AN236" s="47">
        <f t="shared" si="118"/>
        <v>0</v>
      </c>
      <c r="AO236" s="18"/>
    </row>
    <row r="237" ht="15" spans="1:41">
      <c r="A237" s="45" t="s">
        <v>10932</v>
      </c>
      <c r="B237" s="33">
        <f t="shared" si="98"/>
        <v>0</v>
      </c>
      <c r="C237" s="41" t="s">
        <v>10933</v>
      </c>
      <c r="D237" s="96">
        <f t="shared" si="99"/>
        <v>0</v>
      </c>
      <c r="E237" s="35">
        <f t="shared" si="100"/>
        <v>0</v>
      </c>
      <c r="F237" s="46">
        <f t="shared" si="101"/>
        <v>0</v>
      </c>
      <c r="G237" s="37">
        <f t="shared" si="119"/>
        <v>0</v>
      </c>
      <c r="H237" s="38">
        <v>0</v>
      </c>
      <c r="I237" s="35">
        <f t="shared" si="114"/>
        <v>0</v>
      </c>
      <c r="J237" s="35">
        <f t="shared" si="114"/>
        <v>0</v>
      </c>
      <c r="K237" s="98">
        <f t="shared" si="117"/>
        <v>0</v>
      </c>
      <c r="L237" s="35">
        <f t="shared" si="102"/>
        <v>0</v>
      </c>
      <c r="M237" s="96">
        <f t="shared" si="103"/>
        <v>0</v>
      </c>
      <c r="N237" s="35">
        <f t="shared" si="107"/>
        <v>0</v>
      </c>
      <c r="O237" s="46">
        <f t="shared" si="104"/>
        <v>0</v>
      </c>
      <c r="P237" s="52">
        <v>0</v>
      </c>
      <c r="Q237" s="44">
        <f t="shared" si="120"/>
        <v>0</v>
      </c>
      <c r="R237" s="35">
        <f t="shared" si="105"/>
        <v>0</v>
      </c>
      <c r="S237" s="35">
        <f t="shared" si="108"/>
        <v>0</v>
      </c>
      <c r="T237" s="38">
        <v>0</v>
      </c>
      <c r="U237" s="35">
        <f t="shared" si="106"/>
        <v>0</v>
      </c>
      <c r="W237" s="35">
        <f t="shared" si="115"/>
        <v>0</v>
      </c>
      <c r="X237" s="35">
        <f t="shared" si="115"/>
        <v>0</v>
      </c>
      <c r="Y237" s="35">
        <f t="shared" si="115"/>
        <v>0</v>
      </c>
      <c r="Z237" s="35">
        <f t="shared" si="115"/>
        <v>0</v>
      </c>
      <c r="AA237" s="35">
        <f t="shared" si="115"/>
        <v>0</v>
      </c>
      <c r="AB237" s="35">
        <f t="shared" si="115"/>
        <v>0</v>
      </c>
      <c r="AC237" s="35">
        <f t="shared" si="115"/>
        <v>0</v>
      </c>
      <c r="AD237" s="35">
        <f t="shared" si="115"/>
        <v>0</v>
      </c>
      <c r="AE237" s="35">
        <f t="shared" si="115"/>
        <v>0</v>
      </c>
      <c r="AG237" s="35">
        <f t="shared" si="116"/>
        <v>0</v>
      </c>
      <c r="AH237" s="35">
        <f t="shared" si="116"/>
        <v>0</v>
      </c>
      <c r="AI237" s="35">
        <f t="shared" si="116"/>
        <v>0</v>
      </c>
      <c r="AJ237" s="35">
        <f t="shared" si="116"/>
        <v>0</v>
      </c>
      <c r="AK237" s="35">
        <f t="shared" si="116"/>
        <v>0</v>
      </c>
      <c r="AL237" s="35">
        <f t="shared" si="116"/>
        <v>0</v>
      </c>
      <c r="AN237" s="47">
        <f t="shared" si="118"/>
        <v>0</v>
      </c>
      <c r="AO237" s="18"/>
    </row>
    <row r="238" ht="15" spans="1:41">
      <c r="A238" s="45" t="s">
        <v>10934</v>
      </c>
      <c r="B238" s="33">
        <f t="shared" si="98"/>
        <v>0</v>
      </c>
      <c r="C238" s="41" t="s">
        <v>10935</v>
      </c>
      <c r="D238" s="96">
        <f t="shared" si="99"/>
        <v>0</v>
      </c>
      <c r="E238" s="35">
        <f t="shared" si="100"/>
        <v>0</v>
      </c>
      <c r="F238" s="46">
        <f t="shared" si="101"/>
        <v>0</v>
      </c>
      <c r="G238" s="37">
        <f t="shared" si="119"/>
        <v>0</v>
      </c>
      <c r="H238" s="42">
        <v>0</v>
      </c>
      <c r="I238" s="35">
        <f t="shared" si="114"/>
        <v>0</v>
      </c>
      <c r="J238" s="35">
        <f t="shared" si="114"/>
        <v>0</v>
      </c>
      <c r="K238" s="97">
        <f t="shared" si="117"/>
        <v>0</v>
      </c>
      <c r="L238" s="35">
        <f t="shared" si="102"/>
        <v>0</v>
      </c>
      <c r="M238" s="96">
        <f t="shared" si="103"/>
        <v>0</v>
      </c>
      <c r="N238" s="35">
        <f t="shared" si="107"/>
        <v>0</v>
      </c>
      <c r="O238" s="46">
        <f t="shared" si="104"/>
        <v>0</v>
      </c>
      <c r="P238" s="51">
        <v>0</v>
      </c>
      <c r="Q238" s="44">
        <f t="shared" si="120"/>
        <v>0</v>
      </c>
      <c r="R238" s="35">
        <f t="shared" si="105"/>
        <v>0</v>
      </c>
      <c r="S238" s="35">
        <f t="shared" si="108"/>
        <v>0</v>
      </c>
      <c r="T238" s="42">
        <v>0</v>
      </c>
      <c r="U238" s="35">
        <f t="shared" si="106"/>
        <v>0</v>
      </c>
      <c r="W238" s="35">
        <f t="shared" ref="W238:AE247" si="121">SUMPRODUCT(W$374:W$599*(LEFT($A$374:$A$599,LEN($A238))=$A238))</f>
        <v>0</v>
      </c>
      <c r="X238" s="35">
        <f t="shared" si="121"/>
        <v>0</v>
      </c>
      <c r="Y238" s="35">
        <f t="shared" si="121"/>
        <v>0</v>
      </c>
      <c r="Z238" s="35">
        <f t="shared" si="121"/>
        <v>0</v>
      </c>
      <c r="AA238" s="35">
        <f t="shared" si="121"/>
        <v>0</v>
      </c>
      <c r="AB238" s="35">
        <f t="shared" si="121"/>
        <v>0</v>
      </c>
      <c r="AC238" s="35">
        <f t="shared" si="121"/>
        <v>0</v>
      </c>
      <c r="AD238" s="35">
        <f t="shared" si="121"/>
        <v>0</v>
      </c>
      <c r="AE238" s="35">
        <f t="shared" si="121"/>
        <v>0</v>
      </c>
      <c r="AG238" s="35">
        <f t="shared" ref="AG238:AL247" si="122">SUMPRODUCT(AG$374:AG$599*(LEFT($A$374:$A$599,LEN($A238))=$A238))</f>
        <v>0</v>
      </c>
      <c r="AH238" s="35">
        <f t="shared" si="122"/>
        <v>0</v>
      </c>
      <c r="AI238" s="35">
        <f t="shared" si="122"/>
        <v>0</v>
      </c>
      <c r="AJ238" s="35">
        <f t="shared" si="122"/>
        <v>0</v>
      </c>
      <c r="AK238" s="35">
        <f t="shared" si="122"/>
        <v>0</v>
      </c>
      <c r="AL238" s="35">
        <f t="shared" si="122"/>
        <v>0</v>
      </c>
      <c r="AN238" s="47">
        <f t="shared" si="118"/>
        <v>0</v>
      </c>
      <c r="AO238" s="6"/>
    </row>
    <row r="239" ht="15" spans="1:41">
      <c r="A239" s="45" t="s">
        <v>10936</v>
      </c>
      <c r="B239" s="33">
        <f t="shared" si="98"/>
        <v>0</v>
      </c>
      <c r="C239" s="41" t="s">
        <v>10937</v>
      </c>
      <c r="D239" s="96">
        <f t="shared" si="99"/>
        <v>0</v>
      </c>
      <c r="E239" s="35">
        <f t="shared" si="100"/>
        <v>0</v>
      </c>
      <c r="F239" s="46">
        <f t="shared" si="101"/>
        <v>0</v>
      </c>
      <c r="G239" s="37">
        <f t="shared" si="119"/>
        <v>0</v>
      </c>
      <c r="H239" s="38">
        <v>0</v>
      </c>
      <c r="I239" s="35">
        <f t="shared" si="114"/>
        <v>0</v>
      </c>
      <c r="J239" s="35">
        <f t="shared" si="114"/>
        <v>0</v>
      </c>
      <c r="K239" s="97">
        <f t="shared" si="117"/>
        <v>0</v>
      </c>
      <c r="L239" s="35">
        <f t="shared" si="102"/>
        <v>0</v>
      </c>
      <c r="M239" s="96">
        <f t="shared" si="103"/>
        <v>0</v>
      </c>
      <c r="N239" s="35">
        <f t="shared" si="107"/>
        <v>0</v>
      </c>
      <c r="O239" s="46">
        <f t="shared" si="104"/>
        <v>0</v>
      </c>
      <c r="P239" s="51">
        <v>0</v>
      </c>
      <c r="Q239" s="44">
        <f t="shared" si="120"/>
        <v>0</v>
      </c>
      <c r="R239" s="35">
        <f t="shared" si="105"/>
        <v>0</v>
      </c>
      <c r="S239" s="35">
        <f t="shared" si="108"/>
        <v>0</v>
      </c>
      <c r="T239" s="42">
        <v>0</v>
      </c>
      <c r="U239" s="35">
        <f t="shared" si="106"/>
        <v>0</v>
      </c>
      <c r="W239" s="35">
        <f t="shared" si="121"/>
        <v>0</v>
      </c>
      <c r="X239" s="35">
        <f t="shared" si="121"/>
        <v>0</v>
      </c>
      <c r="Y239" s="35">
        <f t="shared" si="121"/>
        <v>0</v>
      </c>
      <c r="Z239" s="35">
        <f t="shared" si="121"/>
        <v>0</v>
      </c>
      <c r="AA239" s="35">
        <f t="shared" si="121"/>
        <v>0</v>
      </c>
      <c r="AB239" s="35">
        <f t="shared" si="121"/>
        <v>0</v>
      </c>
      <c r="AC239" s="35">
        <f t="shared" si="121"/>
        <v>0</v>
      </c>
      <c r="AD239" s="35">
        <f t="shared" si="121"/>
        <v>0</v>
      </c>
      <c r="AE239" s="35">
        <f t="shared" si="121"/>
        <v>0</v>
      </c>
      <c r="AG239" s="35">
        <f t="shared" si="122"/>
        <v>0</v>
      </c>
      <c r="AH239" s="35">
        <f t="shared" si="122"/>
        <v>0</v>
      </c>
      <c r="AI239" s="35">
        <f t="shared" si="122"/>
        <v>0</v>
      </c>
      <c r="AJ239" s="35">
        <f t="shared" si="122"/>
        <v>0</v>
      </c>
      <c r="AK239" s="35">
        <f t="shared" si="122"/>
        <v>0</v>
      </c>
      <c r="AL239" s="35">
        <f t="shared" si="122"/>
        <v>0</v>
      </c>
      <c r="AN239" s="47">
        <f t="shared" si="118"/>
        <v>0</v>
      </c>
      <c r="AO239" s="6"/>
    </row>
    <row r="240" ht="15" spans="1:41">
      <c r="A240" s="45" t="s">
        <v>10938</v>
      </c>
      <c r="B240" s="33">
        <f t="shared" si="98"/>
        <v>0</v>
      </c>
      <c r="C240" s="41" t="s">
        <v>10939</v>
      </c>
      <c r="D240" s="96">
        <f t="shared" si="99"/>
        <v>0</v>
      </c>
      <c r="E240" s="35">
        <f t="shared" si="100"/>
        <v>0</v>
      </c>
      <c r="F240" s="46">
        <f t="shared" si="101"/>
        <v>0</v>
      </c>
      <c r="G240" s="37">
        <f t="shared" si="119"/>
        <v>0</v>
      </c>
      <c r="H240" s="42">
        <v>0</v>
      </c>
      <c r="I240" s="35">
        <f t="shared" si="114"/>
        <v>0</v>
      </c>
      <c r="J240" s="35">
        <f t="shared" si="114"/>
        <v>0</v>
      </c>
      <c r="K240" s="97">
        <f t="shared" si="117"/>
        <v>0</v>
      </c>
      <c r="L240" s="35">
        <f t="shared" si="102"/>
        <v>0</v>
      </c>
      <c r="M240" s="96">
        <f t="shared" si="103"/>
        <v>0</v>
      </c>
      <c r="N240" s="35">
        <f t="shared" si="107"/>
        <v>0</v>
      </c>
      <c r="O240" s="46">
        <f t="shared" si="104"/>
        <v>0</v>
      </c>
      <c r="P240" s="51">
        <v>0</v>
      </c>
      <c r="Q240" s="44">
        <f t="shared" si="120"/>
        <v>0</v>
      </c>
      <c r="R240" s="35">
        <f t="shared" si="105"/>
        <v>0</v>
      </c>
      <c r="S240" s="35">
        <f t="shared" si="108"/>
        <v>0</v>
      </c>
      <c r="T240" s="42">
        <v>0</v>
      </c>
      <c r="U240" s="35">
        <f t="shared" si="106"/>
        <v>0</v>
      </c>
      <c r="W240" s="35">
        <f t="shared" si="121"/>
        <v>0</v>
      </c>
      <c r="X240" s="35">
        <f t="shared" si="121"/>
        <v>0</v>
      </c>
      <c r="Y240" s="35">
        <f t="shared" si="121"/>
        <v>0</v>
      </c>
      <c r="Z240" s="35">
        <f t="shared" si="121"/>
        <v>0</v>
      </c>
      <c r="AA240" s="35">
        <f t="shared" si="121"/>
        <v>0</v>
      </c>
      <c r="AB240" s="35">
        <f t="shared" si="121"/>
        <v>0</v>
      </c>
      <c r="AC240" s="35">
        <f t="shared" si="121"/>
        <v>0</v>
      </c>
      <c r="AD240" s="35">
        <f t="shared" si="121"/>
        <v>0</v>
      </c>
      <c r="AE240" s="35">
        <f t="shared" si="121"/>
        <v>0</v>
      </c>
      <c r="AG240" s="35">
        <f t="shared" si="122"/>
        <v>0</v>
      </c>
      <c r="AH240" s="35">
        <f t="shared" si="122"/>
        <v>0</v>
      </c>
      <c r="AI240" s="35">
        <f t="shared" si="122"/>
        <v>0</v>
      </c>
      <c r="AJ240" s="35">
        <f t="shared" si="122"/>
        <v>0</v>
      </c>
      <c r="AK240" s="35">
        <f t="shared" si="122"/>
        <v>0</v>
      </c>
      <c r="AL240" s="35">
        <f t="shared" si="122"/>
        <v>0</v>
      </c>
      <c r="AN240" s="47">
        <f t="shared" si="118"/>
        <v>0</v>
      </c>
      <c r="AO240" s="18"/>
    </row>
    <row r="241" ht="15" spans="1:41">
      <c r="A241" s="45" t="s">
        <v>10940</v>
      </c>
      <c r="B241" s="33">
        <f t="shared" si="98"/>
        <v>0</v>
      </c>
      <c r="C241" s="41" t="s">
        <v>10941</v>
      </c>
      <c r="D241" s="96">
        <f t="shared" si="99"/>
        <v>0</v>
      </c>
      <c r="E241" s="35">
        <f t="shared" si="100"/>
        <v>0</v>
      </c>
      <c r="F241" s="46">
        <f t="shared" si="101"/>
        <v>0</v>
      </c>
      <c r="G241" s="37">
        <f t="shared" si="119"/>
        <v>0</v>
      </c>
      <c r="H241" s="42">
        <v>0</v>
      </c>
      <c r="I241" s="35">
        <f t="shared" si="114"/>
        <v>0</v>
      </c>
      <c r="J241" s="35">
        <f t="shared" si="114"/>
        <v>0</v>
      </c>
      <c r="K241" s="97">
        <f t="shared" si="117"/>
        <v>0</v>
      </c>
      <c r="L241" s="35">
        <f t="shared" si="102"/>
        <v>0</v>
      </c>
      <c r="M241" s="96">
        <f t="shared" si="103"/>
        <v>0</v>
      </c>
      <c r="N241" s="35">
        <f t="shared" si="107"/>
        <v>0</v>
      </c>
      <c r="O241" s="46">
        <f t="shared" si="104"/>
        <v>0</v>
      </c>
      <c r="P241" s="51">
        <v>0</v>
      </c>
      <c r="Q241" s="44">
        <f t="shared" si="120"/>
        <v>0</v>
      </c>
      <c r="R241" s="35">
        <f t="shared" si="105"/>
        <v>0</v>
      </c>
      <c r="S241" s="35">
        <f t="shared" si="108"/>
        <v>0</v>
      </c>
      <c r="T241" s="42">
        <v>0</v>
      </c>
      <c r="U241" s="35">
        <f t="shared" si="106"/>
        <v>0</v>
      </c>
      <c r="W241" s="35">
        <f t="shared" si="121"/>
        <v>0</v>
      </c>
      <c r="X241" s="35">
        <f t="shared" si="121"/>
        <v>0</v>
      </c>
      <c r="Y241" s="35">
        <f t="shared" si="121"/>
        <v>0</v>
      </c>
      <c r="Z241" s="35">
        <f t="shared" si="121"/>
        <v>0</v>
      </c>
      <c r="AA241" s="35">
        <f t="shared" si="121"/>
        <v>0</v>
      </c>
      <c r="AB241" s="35">
        <f t="shared" si="121"/>
        <v>0</v>
      </c>
      <c r="AC241" s="35">
        <f t="shared" si="121"/>
        <v>0</v>
      </c>
      <c r="AD241" s="35">
        <f t="shared" si="121"/>
        <v>0</v>
      </c>
      <c r="AE241" s="35">
        <f t="shared" si="121"/>
        <v>0</v>
      </c>
      <c r="AG241" s="35">
        <f t="shared" si="122"/>
        <v>0</v>
      </c>
      <c r="AH241" s="35">
        <f t="shared" si="122"/>
        <v>0</v>
      </c>
      <c r="AI241" s="35">
        <f t="shared" si="122"/>
        <v>0</v>
      </c>
      <c r="AJ241" s="35">
        <f t="shared" si="122"/>
        <v>0</v>
      </c>
      <c r="AK241" s="35">
        <f t="shared" si="122"/>
        <v>0</v>
      </c>
      <c r="AL241" s="35">
        <f t="shared" si="122"/>
        <v>0</v>
      </c>
      <c r="AN241" s="47">
        <f t="shared" si="118"/>
        <v>0</v>
      </c>
      <c r="AO241" s="18"/>
    </row>
    <row r="242" ht="15" spans="1:41">
      <c r="A242" s="45" t="s">
        <v>10942</v>
      </c>
      <c r="B242" s="33">
        <f t="shared" si="98"/>
        <v>0</v>
      </c>
      <c r="C242" s="41" t="s">
        <v>10943</v>
      </c>
      <c r="D242" s="96">
        <f t="shared" si="99"/>
        <v>0</v>
      </c>
      <c r="E242" s="35">
        <f t="shared" si="100"/>
        <v>0</v>
      </c>
      <c r="F242" s="46">
        <f t="shared" si="101"/>
        <v>0</v>
      </c>
      <c r="G242" s="37">
        <f t="shared" si="119"/>
        <v>0</v>
      </c>
      <c r="H242" s="42">
        <v>0</v>
      </c>
      <c r="I242" s="35">
        <f t="shared" si="114"/>
        <v>0</v>
      </c>
      <c r="J242" s="35">
        <f t="shared" si="114"/>
        <v>0</v>
      </c>
      <c r="K242" s="97">
        <f t="shared" si="117"/>
        <v>0</v>
      </c>
      <c r="L242" s="35">
        <f t="shared" si="102"/>
        <v>0</v>
      </c>
      <c r="M242" s="96">
        <f t="shared" si="103"/>
        <v>0</v>
      </c>
      <c r="N242" s="35">
        <f t="shared" si="107"/>
        <v>0</v>
      </c>
      <c r="O242" s="46">
        <f t="shared" si="104"/>
        <v>0</v>
      </c>
      <c r="P242" s="51">
        <v>0</v>
      </c>
      <c r="Q242" s="44">
        <f t="shared" si="120"/>
        <v>0</v>
      </c>
      <c r="R242" s="35">
        <f t="shared" si="105"/>
        <v>0</v>
      </c>
      <c r="S242" s="35">
        <f t="shared" si="108"/>
        <v>0</v>
      </c>
      <c r="T242" s="42">
        <v>0</v>
      </c>
      <c r="U242" s="35">
        <f t="shared" si="106"/>
        <v>0</v>
      </c>
      <c r="W242" s="35">
        <f t="shared" si="121"/>
        <v>0</v>
      </c>
      <c r="X242" s="35">
        <f t="shared" si="121"/>
        <v>0</v>
      </c>
      <c r="Y242" s="35">
        <f t="shared" si="121"/>
        <v>0</v>
      </c>
      <c r="Z242" s="35">
        <f t="shared" si="121"/>
        <v>0</v>
      </c>
      <c r="AA242" s="35">
        <f t="shared" si="121"/>
        <v>0</v>
      </c>
      <c r="AB242" s="35">
        <f t="shared" si="121"/>
        <v>0</v>
      </c>
      <c r="AC242" s="35">
        <f t="shared" si="121"/>
        <v>0</v>
      </c>
      <c r="AD242" s="35">
        <f t="shared" si="121"/>
        <v>0</v>
      </c>
      <c r="AE242" s="35">
        <f t="shared" si="121"/>
        <v>0</v>
      </c>
      <c r="AG242" s="35">
        <f t="shared" si="122"/>
        <v>0</v>
      </c>
      <c r="AH242" s="35">
        <f t="shared" si="122"/>
        <v>0</v>
      </c>
      <c r="AI242" s="35">
        <f t="shared" si="122"/>
        <v>0</v>
      </c>
      <c r="AJ242" s="35">
        <f t="shared" si="122"/>
        <v>0</v>
      </c>
      <c r="AK242" s="35">
        <f t="shared" si="122"/>
        <v>0</v>
      </c>
      <c r="AL242" s="35">
        <f t="shared" si="122"/>
        <v>0</v>
      </c>
      <c r="AN242" s="47">
        <f t="shared" si="118"/>
        <v>0</v>
      </c>
      <c r="AO242" s="6"/>
    </row>
    <row r="243" ht="15" spans="1:41">
      <c r="A243" s="45" t="s">
        <v>10944</v>
      </c>
      <c r="B243" s="33">
        <f t="shared" si="98"/>
        <v>0</v>
      </c>
      <c r="C243" s="41" t="s">
        <v>10945</v>
      </c>
      <c r="D243" s="96">
        <f t="shared" si="99"/>
        <v>0</v>
      </c>
      <c r="E243" s="35">
        <f t="shared" si="100"/>
        <v>0</v>
      </c>
      <c r="F243" s="46">
        <f t="shared" si="101"/>
        <v>0</v>
      </c>
      <c r="G243" s="37">
        <f t="shared" si="119"/>
        <v>0</v>
      </c>
      <c r="H243" s="42">
        <v>0</v>
      </c>
      <c r="I243" s="35">
        <f t="shared" si="114"/>
        <v>0</v>
      </c>
      <c r="J243" s="35">
        <f t="shared" si="114"/>
        <v>0</v>
      </c>
      <c r="K243" s="97">
        <f t="shared" si="117"/>
        <v>0</v>
      </c>
      <c r="L243" s="35">
        <f t="shared" si="102"/>
        <v>0</v>
      </c>
      <c r="M243" s="96">
        <f t="shared" si="103"/>
        <v>0</v>
      </c>
      <c r="N243" s="35">
        <f t="shared" si="107"/>
        <v>0</v>
      </c>
      <c r="O243" s="46">
        <f t="shared" si="104"/>
        <v>0</v>
      </c>
      <c r="P243" s="51">
        <v>0</v>
      </c>
      <c r="Q243" s="44">
        <f t="shared" si="120"/>
        <v>0</v>
      </c>
      <c r="R243" s="35">
        <f t="shared" si="105"/>
        <v>0</v>
      </c>
      <c r="S243" s="35">
        <f t="shared" si="108"/>
        <v>0</v>
      </c>
      <c r="T243" s="42">
        <v>0</v>
      </c>
      <c r="U243" s="35">
        <f t="shared" si="106"/>
        <v>0</v>
      </c>
      <c r="W243" s="35">
        <f t="shared" si="121"/>
        <v>0</v>
      </c>
      <c r="X243" s="35">
        <f t="shared" si="121"/>
        <v>0</v>
      </c>
      <c r="Y243" s="35">
        <f t="shared" si="121"/>
        <v>0</v>
      </c>
      <c r="Z243" s="35">
        <f t="shared" si="121"/>
        <v>0</v>
      </c>
      <c r="AA243" s="35">
        <f t="shared" si="121"/>
        <v>0</v>
      </c>
      <c r="AB243" s="35">
        <f t="shared" si="121"/>
        <v>0</v>
      </c>
      <c r="AC243" s="35">
        <f t="shared" si="121"/>
        <v>0</v>
      </c>
      <c r="AD243" s="35">
        <f t="shared" si="121"/>
        <v>0</v>
      </c>
      <c r="AE243" s="35">
        <f t="shared" si="121"/>
        <v>0</v>
      </c>
      <c r="AG243" s="35">
        <f t="shared" si="122"/>
        <v>0</v>
      </c>
      <c r="AH243" s="35">
        <f t="shared" si="122"/>
        <v>0</v>
      </c>
      <c r="AI243" s="35">
        <f t="shared" si="122"/>
        <v>0</v>
      </c>
      <c r="AJ243" s="35">
        <f t="shared" si="122"/>
        <v>0</v>
      </c>
      <c r="AK243" s="35">
        <f t="shared" si="122"/>
        <v>0</v>
      </c>
      <c r="AL243" s="35">
        <f t="shared" si="122"/>
        <v>0</v>
      </c>
      <c r="AN243" s="47">
        <f t="shared" si="118"/>
        <v>0</v>
      </c>
      <c r="AO243" s="6"/>
    </row>
    <row r="244" ht="15" spans="1:41">
      <c r="A244" s="45" t="s">
        <v>10946</v>
      </c>
      <c r="B244" s="33">
        <f t="shared" si="98"/>
        <v>0</v>
      </c>
      <c r="C244" s="41" t="s">
        <v>10947</v>
      </c>
      <c r="D244" s="96">
        <f t="shared" si="99"/>
        <v>0</v>
      </c>
      <c r="E244" s="35">
        <f t="shared" si="100"/>
        <v>0</v>
      </c>
      <c r="F244" s="46">
        <f t="shared" si="101"/>
        <v>0</v>
      </c>
      <c r="G244" s="37">
        <f t="shared" si="119"/>
        <v>0</v>
      </c>
      <c r="H244" s="42">
        <v>0</v>
      </c>
      <c r="I244" s="35">
        <f t="shared" si="114"/>
        <v>0</v>
      </c>
      <c r="J244" s="35">
        <f t="shared" si="114"/>
        <v>0</v>
      </c>
      <c r="K244" s="97">
        <f t="shared" si="117"/>
        <v>0</v>
      </c>
      <c r="L244" s="35">
        <f t="shared" si="102"/>
        <v>0</v>
      </c>
      <c r="M244" s="96">
        <f t="shared" si="103"/>
        <v>0</v>
      </c>
      <c r="N244" s="35">
        <f t="shared" si="107"/>
        <v>0</v>
      </c>
      <c r="O244" s="46">
        <f t="shared" si="104"/>
        <v>0</v>
      </c>
      <c r="P244" s="51">
        <v>0</v>
      </c>
      <c r="Q244" s="44">
        <f t="shared" si="120"/>
        <v>0</v>
      </c>
      <c r="R244" s="35">
        <f t="shared" si="105"/>
        <v>0</v>
      </c>
      <c r="S244" s="35">
        <f t="shared" si="108"/>
        <v>0</v>
      </c>
      <c r="T244" s="42">
        <v>0</v>
      </c>
      <c r="U244" s="35">
        <f t="shared" si="106"/>
        <v>0</v>
      </c>
      <c r="W244" s="35">
        <f t="shared" si="121"/>
        <v>0</v>
      </c>
      <c r="X244" s="35">
        <f t="shared" si="121"/>
        <v>0</v>
      </c>
      <c r="Y244" s="35">
        <f t="shared" si="121"/>
        <v>0</v>
      </c>
      <c r="Z244" s="35">
        <f t="shared" si="121"/>
        <v>0</v>
      </c>
      <c r="AA244" s="35">
        <f t="shared" si="121"/>
        <v>0</v>
      </c>
      <c r="AB244" s="35">
        <f t="shared" si="121"/>
        <v>0</v>
      </c>
      <c r="AC244" s="35">
        <f t="shared" si="121"/>
        <v>0</v>
      </c>
      <c r="AD244" s="35">
        <f t="shared" si="121"/>
        <v>0</v>
      </c>
      <c r="AE244" s="35">
        <f t="shared" si="121"/>
        <v>0</v>
      </c>
      <c r="AG244" s="35">
        <f t="shared" si="122"/>
        <v>0</v>
      </c>
      <c r="AH244" s="35">
        <f t="shared" si="122"/>
        <v>0</v>
      </c>
      <c r="AI244" s="35">
        <f t="shared" si="122"/>
        <v>0</v>
      </c>
      <c r="AJ244" s="35">
        <f t="shared" si="122"/>
        <v>0</v>
      </c>
      <c r="AK244" s="35">
        <f t="shared" si="122"/>
        <v>0</v>
      </c>
      <c r="AL244" s="35">
        <f t="shared" si="122"/>
        <v>0</v>
      </c>
      <c r="AN244" s="47">
        <f t="shared" si="118"/>
        <v>0</v>
      </c>
      <c r="AO244" s="18"/>
    </row>
    <row r="245" ht="15" spans="1:41">
      <c r="A245" s="45" t="s">
        <v>10948</v>
      </c>
      <c r="B245" s="33">
        <f t="shared" si="98"/>
        <v>0</v>
      </c>
      <c r="C245" s="41" t="s">
        <v>10949</v>
      </c>
      <c r="D245" s="96">
        <f t="shared" si="99"/>
        <v>0</v>
      </c>
      <c r="E245" s="35">
        <f t="shared" si="100"/>
        <v>0</v>
      </c>
      <c r="F245" s="46">
        <f t="shared" si="101"/>
        <v>0</v>
      </c>
      <c r="G245" s="37">
        <f t="shared" si="119"/>
        <v>0</v>
      </c>
      <c r="H245" s="42">
        <v>0</v>
      </c>
      <c r="I245" s="35">
        <f t="shared" si="114"/>
        <v>0</v>
      </c>
      <c r="J245" s="35">
        <f t="shared" si="114"/>
        <v>0</v>
      </c>
      <c r="K245" s="97">
        <f t="shared" si="117"/>
        <v>0</v>
      </c>
      <c r="L245" s="35">
        <f t="shared" si="102"/>
        <v>0</v>
      </c>
      <c r="M245" s="96">
        <f t="shared" si="103"/>
        <v>0</v>
      </c>
      <c r="N245" s="35">
        <f t="shared" si="107"/>
        <v>0</v>
      </c>
      <c r="O245" s="46">
        <f t="shared" si="104"/>
        <v>0</v>
      </c>
      <c r="P245" s="51">
        <v>0</v>
      </c>
      <c r="Q245" s="44">
        <f t="shared" si="120"/>
        <v>0</v>
      </c>
      <c r="R245" s="35">
        <f t="shared" si="105"/>
        <v>0</v>
      </c>
      <c r="S245" s="35">
        <f t="shared" si="108"/>
        <v>0</v>
      </c>
      <c r="T245" s="42">
        <v>0</v>
      </c>
      <c r="U245" s="35">
        <f t="shared" si="106"/>
        <v>0</v>
      </c>
      <c r="W245" s="35">
        <f t="shared" si="121"/>
        <v>0</v>
      </c>
      <c r="X245" s="35">
        <f t="shared" si="121"/>
        <v>0</v>
      </c>
      <c r="Y245" s="35">
        <f t="shared" si="121"/>
        <v>0</v>
      </c>
      <c r="Z245" s="35">
        <f t="shared" si="121"/>
        <v>0</v>
      </c>
      <c r="AA245" s="35">
        <f t="shared" si="121"/>
        <v>0</v>
      </c>
      <c r="AB245" s="35">
        <f t="shared" si="121"/>
        <v>0</v>
      </c>
      <c r="AC245" s="35">
        <f t="shared" si="121"/>
        <v>0</v>
      </c>
      <c r="AD245" s="35">
        <f t="shared" si="121"/>
        <v>0</v>
      </c>
      <c r="AE245" s="35">
        <f t="shared" si="121"/>
        <v>0</v>
      </c>
      <c r="AG245" s="35">
        <f t="shared" si="122"/>
        <v>0</v>
      </c>
      <c r="AH245" s="35">
        <f t="shared" si="122"/>
        <v>0</v>
      </c>
      <c r="AI245" s="35">
        <f t="shared" si="122"/>
        <v>0</v>
      </c>
      <c r="AJ245" s="35">
        <f t="shared" si="122"/>
        <v>0</v>
      </c>
      <c r="AK245" s="35">
        <f t="shared" si="122"/>
        <v>0</v>
      </c>
      <c r="AL245" s="35">
        <f t="shared" si="122"/>
        <v>0</v>
      </c>
      <c r="AN245" s="47">
        <f t="shared" si="118"/>
        <v>0</v>
      </c>
      <c r="AO245" s="18"/>
    </row>
    <row r="246" ht="15" spans="1:41">
      <c r="A246" s="45" t="s">
        <v>10950</v>
      </c>
      <c r="B246" s="33">
        <f t="shared" si="98"/>
        <v>0</v>
      </c>
      <c r="C246" s="41" t="s">
        <v>10951</v>
      </c>
      <c r="D246" s="96">
        <f t="shared" si="99"/>
        <v>0</v>
      </c>
      <c r="E246" s="35">
        <f t="shared" si="100"/>
        <v>0</v>
      </c>
      <c r="F246" s="46">
        <f t="shared" si="101"/>
        <v>0</v>
      </c>
      <c r="G246" s="37">
        <f t="shared" si="119"/>
        <v>0</v>
      </c>
      <c r="H246" s="42">
        <v>0</v>
      </c>
      <c r="I246" s="35">
        <f t="shared" si="114"/>
        <v>0</v>
      </c>
      <c r="J246" s="35">
        <f t="shared" si="114"/>
        <v>0</v>
      </c>
      <c r="K246" s="97">
        <f t="shared" si="117"/>
        <v>0</v>
      </c>
      <c r="L246" s="35">
        <f t="shared" si="102"/>
        <v>0</v>
      </c>
      <c r="M246" s="96">
        <f t="shared" si="103"/>
        <v>0</v>
      </c>
      <c r="N246" s="35">
        <f t="shared" si="107"/>
        <v>0</v>
      </c>
      <c r="O246" s="46">
        <f t="shared" si="104"/>
        <v>0</v>
      </c>
      <c r="P246" s="51">
        <v>0</v>
      </c>
      <c r="Q246" s="44">
        <f t="shared" si="120"/>
        <v>0</v>
      </c>
      <c r="R246" s="35">
        <f t="shared" si="105"/>
        <v>0</v>
      </c>
      <c r="S246" s="35">
        <f t="shared" si="108"/>
        <v>0</v>
      </c>
      <c r="T246" s="42">
        <v>0</v>
      </c>
      <c r="U246" s="35">
        <f t="shared" si="106"/>
        <v>0</v>
      </c>
      <c r="W246" s="35">
        <f t="shared" si="121"/>
        <v>0</v>
      </c>
      <c r="X246" s="35">
        <f t="shared" si="121"/>
        <v>0</v>
      </c>
      <c r="Y246" s="35">
        <f t="shared" si="121"/>
        <v>0</v>
      </c>
      <c r="Z246" s="35">
        <f t="shared" si="121"/>
        <v>0</v>
      </c>
      <c r="AA246" s="35">
        <f t="shared" si="121"/>
        <v>0</v>
      </c>
      <c r="AB246" s="35">
        <f t="shared" si="121"/>
        <v>0</v>
      </c>
      <c r="AC246" s="35">
        <f t="shared" si="121"/>
        <v>0</v>
      </c>
      <c r="AD246" s="35">
        <f t="shared" si="121"/>
        <v>0</v>
      </c>
      <c r="AE246" s="35">
        <f t="shared" si="121"/>
        <v>0</v>
      </c>
      <c r="AG246" s="35">
        <f t="shared" si="122"/>
        <v>0</v>
      </c>
      <c r="AH246" s="35">
        <f t="shared" si="122"/>
        <v>0</v>
      </c>
      <c r="AI246" s="35">
        <f t="shared" si="122"/>
        <v>0</v>
      </c>
      <c r="AJ246" s="35">
        <f t="shared" si="122"/>
        <v>0</v>
      </c>
      <c r="AK246" s="35">
        <f t="shared" si="122"/>
        <v>0</v>
      </c>
      <c r="AL246" s="35">
        <f t="shared" si="122"/>
        <v>0</v>
      </c>
      <c r="AN246" s="47">
        <f t="shared" si="118"/>
        <v>0</v>
      </c>
      <c r="AO246" s="6"/>
    </row>
    <row r="247" ht="15" spans="1:41">
      <c r="A247" s="45" t="s">
        <v>10952</v>
      </c>
      <c r="B247" s="33">
        <f t="shared" si="98"/>
        <v>0</v>
      </c>
      <c r="C247" s="41" t="s">
        <v>10953</v>
      </c>
      <c r="D247" s="96">
        <f t="shared" si="99"/>
        <v>0</v>
      </c>
      <c r="E247" s="35">
        <f t="shared" si="100"/>
        <v>0</v>
      </c>
      <c r="F247" s="46">
        <f t="shared" si="101"/>
        <v>0</v>
      </c>
      <c r="G247" s="37">
        <f t="shared" si="119"/>
        <v>0</v>
      </c>
      <c r="H247" s="42">
        <v>0</v>
      </c>
      <c r="I247" s="35">
        <f t="shared" si="114"/>
        <v>0</v>
      </c>
      <c r="J247" s="35">
        <f t="shared" si="114"/>
        <v>0</v>
      </c>
      <c r="K247" s="97">
        <f t="shared" si="117"/>
        <v>0</v>
      </c>
      <c r="L247" s="35">
        <f t="shared" si="102"/>
        <v>0</v>
      </c>
      <c r="M247" s="96">
        <f t="shared" si="103"/>
        <v>0</v>
      </c>
      <c r="N247" s="35">
        <f t="shared" si="107"/>
        <v>0</v>
      </c>
      <c r="O247" s="46">
        <f t="shared" si="104"/>
        <v>0</v>
      </c>
      <c r="P247" s="51">
        <v>0</v>
      </c>
      <c r="Q247" s="44">
        <f t="shared" si="120"/>
        <v>0</v>
      </c>
      <c r="R247" s="35">
        <f t="shared" si="105"/>
        <v>0</v>
      </c>
      <c r="S247" s="35">
        <f t="shared" si="108"/>
        <v>0</v>
      </c>
      <c r="T247" s="42">
        <v>0</v>
      </c>
      <c r="U247" s="35">
        <f t="shared" si="106"/>
        <v>0</v>
      </c>
      <c r="W247" s="35">
        <f t="shared" si="121"/>
        <v>0</v>
      </c>
      <c r="X247" s="35">
        <f t="shared" si="121"/>
        <v>0</v>
      </c>
      <c r="Y247" s="35">
        <f t="shared" si="121"/>
        <v>0</v>
      </c>
      <c r="Z247" s="35">
        <f t="shared" si="121"/>
        <v>0</v>
      </c>
      <c r="AA247" s="35">
        <f t="shared" si="121"/>
        <v>0</v>
      </c>
      <c r="AB247" s="35">
        <f t="shared" si="121"/>
        <v>0</v>
      </c>
      <c r="AC247" s="35">
        <f t="shared" si="121"/>
        <v>0</v>
      </c>
      <c r="AD247" s="35">
        <f t="shared" si="121"/>
        <v>0</v>
      </c>
      <c r="AE247" s="35">
        <f t="shared" si="121"/>
        <v>0</v>
      </c>
      <c r="AG247" s="35">
        <f t="shared" si="122"/>
        <v>0</v>
      </c>
      <c r="AH247" s="35">
        <f t="shared" si="122"/>
        <v>0</v>
      </c>
      <c r="AI247" s="35">
        <f t="shared" si="122"/>
        <v>0</v>
      </c>
      <c r="AJ247" s="35">
        <f t="shared" si="122"/>
        <v>0</v>
      </c>
      <c r="AK247" s="35">
        <f t="shared" si="122"/>
        <v>0</v>
      </c>
      <c r="AL247" s="35">
        <f t="shared" si="122"/>
        <v>0</v>
      </c>
      <c r="AN247" s="47">
        <f t="shared" si="118"/>
        <v>0</v>
      </c>
      <c r="AO247" s="6"/>
    </row>
    <row r="248" ht="15" spans="1:41">
      <c r="A248" s="45" t="s">
        <v>10954</v>
      </c>
      <c r="B248" s="33">
        <f t="shared" si="98"/>
        <v>0</v>
      </c>
      <c r="C248" s="41" t="s">
        <v>10955</v>
      </c>
      <c r="D248" s="96">
        <f t="shared" si="99"/>
        <v>0</v>
      </c>
      <c r="E248" s="35">
        <f t="shared" si="100"/>
        <v>0</v>
      </c>
      <c r="F248" s="46">
        <f t="shared" si="101"/>
        <v>0</v>
      </c>
      <c r="G248" s="37">
        <f t="shared" si="119"/>
        <v>0</v>
      </c>
      <c r="H248" s="42">
        <v>0</v>
      </c>
      <c r="I248" s="35">
        <f t="shared" ref="I248:J267" si="123">SUMPRODUCT(I$374:I$599*(LEFT($A$374:$A$599,LEN($A248))=$A248))</f>
        <v>0</v>
      </c>
      <c r="J248" s="35">
        <f t="shared" si="123"/>
        <v>0</v>
      </c>
      <c r="K248" s="97">
        <f t="shared" si="117"/>
        <v>0</v>
      </c>
      <c r="L248" s="35">
        <f t="shared" si="102"/>
        <v>0</v>
      </c>
      <c r="M248" s="96">
        <f t="shared" si="103"/>
        <v>0</v>
      </c>
      <c r="N248" s="35">
        <f t="shared" si="107"/>
        <v>0</v>
      </c>
      <c r="O248" s="46">
        <f t="shared" si="104"/>
        <v>0</v>
      </c>
      <c r="P248" s="51">
        <v>0</v>
      </c>
      <c r="Q248" s="44">
        <f t="shared" si="120"/>
        <v>0</v>
      </c>
      <c r="R248" s="35">
        <f t="shared" si="105"/>
        <v>0</v>
      </c>
      <c r="S248" s="35">
        <f t="shared" si="108"/>
        <v>0</v>
      </c>
      <c r="T248" s="42">
        <v>0</v>
      </c>
      <c r="U248" s="35">
        <f t="shared" si="106"/>
        <v>0</v>
      </c>
      <c r="W248" s="35">
        <f t="shared" ref="W248:AE257" si="124">SUMPRODUCT(W$374:W$599*(LEFT($A$374:$A$599,LEN($A248))=$A248))</f>
        <v>0</v>
      </c>
      <c r="X248" s="35">
        <f t="shared" si="124"/>
        <v>0</v>
      </c>
      <c r="Y248" s="35">
        <f t="shared" si="124"/>
        <v>0</v>
      </c>
      <c r="Z248" s="35">
        <f t="shared" si="124"/>
        <v>0</v>
      </c>
      <c r="AA248" s="35">
        <f t="shared" si="124"/>
        <v>0</v>
      </c>
      <c r="AB248" s="35">
        <f t="shared" si="124"/>
        <v>0</v>
      </c>
      <c r="AC248" s="35">
        <f t="shared" si="124"/>
        <v>0</v>
      </c>
      <c r="AD248" s="35">
        <f t="shared" si="124"/>
        <v>0</v>
      </c>
      <c r="AE248" s="35">
        <f t="shared" si="124"/>
        <v>0</v>
      </c>
      <c r="AG248" s="35">
        <f t="shared" ref="AG248:AL257" si="125">SUMPRODUCT(AG$374:AG$599*(LEFT($A$374:$A$599,LEN($A248))=$A248))</f>
        <v>0</v>
      </c>
      <c r="AH248" s="35">
        <f t="shared" si="125"/>
        <v>0</v>
      </c>
      <c r="AI248" s="35">
        <f t="shared" si="125"/>
        <v>0</v>
      </c>
      <c r="AJ248" s="35">
        <f t="shared" si="125"/>
        <v>0</v>
      </c>
      <c r="AK248" s="35">
        <f t="shared" si="125"/>
        <v>0</v>
      </c>
      <c r="AL248" s="35">
        <f t="shared" si="125"/>
        <v>0</v>
      </c>
      <c r="AN248" s="47">
        <f t="shared" si="118"/>
        <v>0</v>
      </c>
      <c r="AO248" s="18"/>
    </row>
    <row r="249" ht="15" spans="1:41">
      <c r="A249" s="45" t="s">
        <v>10956</v>
      </c>
      <c r="B249" s="33">
        <f t="shared" si="98"/>
        <v>0</v>
      </c>
      <c r="C249" s="41" t="s">
        <v>10957</v>
      </c>
      <c r="D249" s="96">
        <f t="shared" si="99"/>
        <v>0</v>
      </c>
      <c r="E249" s="35">
        <f t="shared" si="100"/>
        <v>0</v>
      </c>
      <c r="F249" s="46">
        <f t="shared" si="101"/>
        <v>0</v>
      </c>
      <c r="G249" s="37">
        <f t="shared" si="119"/>
        <v>0</v>
      </c>
      <c r="H249" s="42">
        <v>0</v>
      </c>
      <c r="I249" s="35">
        <f t="shared" si="123"/>
        <v>0</v>
      </c>
      <c r="J249" s="35">
        <f t="shared" si="123"/>
        <v>0</v>
      </c>
      <c r="K249" s="97">
        <f t="shared" si="117"/>
        <v>0</v>
      </c>
      <c r="L249" s="35">
        <f t="shared" si="102"/>
        <v>0</v>
      </c>
      <c r="M249" s="96">
        <f t="shared" si="103"/>
        <v>0</v>
      </c>
      <c r="N249" s="35">
        <f t="shared" si="107"/>
        <v>0</v>
      </c>
      <c r="O249" s="46">
        <f t="shared" si="104"/>
        <v>0</v>
      </c>
      <c r="P249" s="51">
        <v>0</v>
      </c>
      <c r="Q249" s="44">
        <f t="shared" si="120"/>
        <v>0</v>
      </c>
      <c r="R249" s="35">
        <f t="shared" si="105"/>
        <v>0</v>
      </c>
      <c r="S249" s="35">
        <f t="shared" si="108"/>
        <v>0</v>
      </c>
      <c r="T249" s="42">
        <v>0</v>
      </c>
      <c r="U249" s="35">
        <f t="shared" si="106"/>
        <v>0</v>
      </c>
      <c r="W249" s="35">
        <f t="shared" si="124"/>
        <v>0</v>
      </c>
      <c r="X249" s="35">
        <f t="shared" si="124"/>
        <v>0</v>
      </c>
      <c r="Y249" s="35">
        <f t="shared" si="124"/>
        <v>0</v>
      </c>
      <c r="Z249" s="35">
        <f t="shared" si="124"/>
        <v>0</v>
      </c>
      <c r="AA249" s="35">
        <f t="shared" si="124"/>
        <v>0</v>
      </c>
      <c r="AB249" s="35">
        <f t="shared" si="124"/>
        <v>0</v>
      </c>
      <c r="AC249" s="35">
        <f t="shared" si="124"/>
        <v>0</v>
      </c>
      <c r="AD249" s="35">
        <f t="shared" si="124"/>
        <v>0</v>
      </c>
      <c r="AE249" s="35">
        <f t="shared" si="124"/>
        <v>0</v>
      </c>
      <c r="AG249" s="35">
        <f t="shared" si="125"/>
        <v>0</v>
      </c>
      <c r="AH249" s="35">
        <f t="shared" si="125"/>
        <v>0</v>
      </c>
      <c r="AI249" s="35">
        <f t="shared" si="125"/>
        <v>0</v>
      </c>
      <c r="AJ249" s="35">
        <f t="shared" si="125"/>
        <v>0</v>
      </c>
      <c r="AK249" s="35">
        <f t="shared" si="125"/>
        <v>0</v>
      </c>
      <c r="AL249" s="35">
        <f t="shared" si="125"/>
        <v>0</v>
      </c>
      <c r="AN249" s="47">
        <f t="shared" si="118"/>
        <v>0</v>
      </c>
      <c r="AO249" s="18"/>
    </row>
    <row r="250" ht="15" spans="1:41">
      <c r="A250" s="45" t="s">
        <v>10958</v>
      </c>
      <c r="B250" s="33">
        <f t="shared" si="98"/>
        <v>0</v>
      </c>
      <c r="C250" s="41" t="s">
        <v>10959</v>
      </c>
      <c r="D250" s="96">
        <f t="shared" si="99"/>
        <v>0</v>
      </c>
      <c r="E250" s="35">
        <f t="shared" si="100"/>
        <v>0</v>
      </c>
      <c r="F250" s="46">
        <f t="shared" si="101"/>
        <v>0</v>
      </c>
      <c r="G250" s="37">
        <f t="shared" si="119"/>
        <v>0</v>
      </c>
      <c r="H250" s="42">
        <v>0</v>
      </c>
      <c r="I250" s="35">
        <f t="shared" si="123"/>
        <v>0</v>
      </c>
      <c r="J250" s="35">
        <f t="shared" si="123"/>
        <v>0</v>
      </c>
      <c r="K250" s="97">
        <f t="shared" si="117"/>
        <v>0</v>
      </c>
      <c r="L250" s="35">
        <f t="shared" si="102"/>
        <v>0</v>
      </c>
      <c r="M250" s="96">
        <f t="shared" si="103"/>
        <v>0</v>
      </c>
      <c r="N250" s="35">
        <f t="shared" si="107"/>
        <v>0</v>
      </c>
      <c r="O250" s="46">
        <f t="shared" si="104"/>
        <v>0</v>
      </c>
      <c r="P250" s="51">
        <v>0</v>
      </c>
      <c r="Q250" s="44">
        <f t="shared" si="120"/>
        <v>0</v>
      </c>
      <c r="R250" s="35">
        <f t="shared" si="105"/>
        <v>0</v>
      </c>
      <c r="S250" s="35">
        <f t="shared" si="108"/>
        <v>0</v>
      </c>
      <c r="T250" s="42">
        <v>0</v>
      </c>
      <c r="U250" s="35">
        <f t="shared" si="106"/>
        <v>0</v>
      </c>
      <c r="W250" s="35">
        <f t="shared" si="124"/>
        <v>0</v>
      </c>
      <c r="X250" s="35">
        <f t="shared" si="124"/>
        <v>0</v>
      </c>
      <c r="Y250" s="35">
        <f t="shared" si="124"/>
        <v>0</v>
      </c>
      <c r="Z250" s="35">
        <f t="shared" si="124"/>
        <v>0</v>
      </c>
      <c r="AA250" s="35">
        <f t="shared" si="124"/>
        <v>0</v>
      </c>
      <c r="AB250" s="35">
        <f t="shared" si="124"/>
        <v>0</v>
      </c>
      <c r="AC250" s="35">
        <f t="shared" si="124"/>
        <v>0</v>
      </c>
      <c r="AD250" s="35">
        <f t="shared" si="124"/>
        <v>0</v>
      </c>
      <c r="AE250" s="35">
        <f t="shared" si="124"/>
        <v>0</v>
      </c>
      <c r="AG250" s="35">
        <f t="shared" si="125"/>
        <v>0</v>
      </c>
      <c r="AH250" s="35">
        <f t="shared" si="125"/>
        <v>0</v>
      </c>
      <c r="AI250" s="35">
        <f t="shared" si="125"/>
        <v>0</v>
      </c>
      <c r="AJ250" s="35">
        <f t="shared" si="125"/>
        <v>0</v>
      </c>
      <c r="AK250" s="35">
        <f t="shared" si="125"/>
        <v>0</v>
      </c>
      <c r="AL250" s="35">
        <f t="shared" si="125"/>
        <v>0</v>
      </c>
      <c r="AN250" s="47">
        <f t="shared" si="118"/>
        <v>0</v>
      </c>
      <c r="AO250" s="6"/>
    </row>
    <row r="251" ht="15" spans="1:41">
      <c r="A251" s="45" t="s">
        <v>10960</v>
      </c>
      <c r="B251" s="33">
        <f t="shared" si="98"/>
        <v>0</v>
      </c>
      <c r="C251" s="41" t="s">
        <v>10961</v>
      </c>
      <c r="D251" s="96">
        <f t="shared" si="99"/>
        <v>0</v>
      </c>
      <c r="E251" s="35">
        <f t="shared" si="100"/>
        <v>0</v>
      </c>
      <c r="F251" s="46">
        <f t="shared" si="101"/>
        <v>0</v>
      </c>
      <c r="G251" s="37">
        <f t="shared" si="119"/>
        <v>0</v>
      </c>
      <c r="H251" s="38">
        <v>0</v>
      </c>
      <c r="I251" s="35">
        <f t="shared" si="123"/>
        <v>0</v>
      </c>
      <c r="J251" s="35">
        <f t="shared" si="123"/>
        <v>0</v>
      </c>
      <c r="K251" s="97">
        <f t="shared" si="117"/>
        <v>0</v>
      </c>
      <c r="L251" s="35">
        <f t="shared" si="102"/>
        <v>0</v>
      </c>
      <c r="M251" s="96">
        <f t="shared" si="103"/>
        <v>0</v>
      </c>
      <c r="N251" s="35">
        <f t="shared" si="107"/>
        <v>0</v>
      </c>
      <c r="O251" s="46">
        <f t="shared" si="104"/>
        <v>0</v>
      </c>
      <c r="P251" s="51">
        <v>0</v>
      </c>
      <c r="Q251" s="44">
        <f t="shared" si="120"/>
        <v>0</v>
      </c>
      <c r="R251" s="35">
        <f t="shared" si="105"/>
        <v>0</v>
      </c>
      <c r="S251" s="35">
        <f t="shared" si="108"/>
        <v>0</v>
      </c>
      <c r="T251" s="42">
        <v>0</v>
      </c>
      <c r="U251" s="35">
        <f t="shared" si="106"/>
        <v>0</v>
      </c>
      <c r="W251" s="35">
        <f t="shared" si="124"/>
        <v>0</v>
      </c>
      <c r="X251" s="35">
        <f t="shared" si="124"/>
        <v>0</v>
      </c>
      <c r="Y251" s="35">
        <f t="shared" si="124"/>
        <v>0</v>
      </c>
      <c r="Z251" s="35">
        <f t="shared" si="124"/>
        <v>0</v>
      </c>
      <c r="AA251" s="35">
        <f t="shared" si="124"/>
        <v>0</v>
      </c>
      <c r="AB251" s="35">
        <f t="shared" si="124"/>
        <v>0</v>
      </c>
      <c r="AC251" s="35">
        <f t="shared" si="124"/>
        <v>0</v>
      </c>
      <c r="AD251" s="35">
        <f t="shared" si="124"/>
        <v>0</v>
      </c>
      <c r="AE251" s="35">
        <f t="shared" si="124"/>
        <v>0</v>
      </c>
      <c r="AG251" s="35">
        <f t="shared" si="125"/>
        <v>0</v>
      </c>
      <c r="AH251" s="35">
        <f t="shared" si="125"/>
        <v>0</v>
      </c>
      <c r="AI251" s="35">
        <f t="shared" si="125"/>
        <v>0</v>
      </c>
      <c r="AJ251" s="35">
        <f t="shared" si="125"/>
        <v>0</v>
      </c>
      <c r="AK251" s="35">
        <f t="shared" si="125"/>
        <v>0</v>
      </c>
      <c r="AL251" s="35">
        <f t="shared" si="125"/>
        <v>0</v>
      </c>
      <c r="AN251" s="47">
        <f t="shared" si="118"/>
        <v>0</v>
      </c>
      <c r="AO251" s="6"/>
    </row>
    <row r="252" ht="15" spans="1:41">
      <c r="A252" s="45" t="s">
        <v>10962</v>
      </c>
      <c r="B252" s="33">
        <f t="shared" si="98"/>
        <v>0</v>
      </c>
      <c r="C252" s="41" t="s">
        <v>10963</v>
      </c>
      <c r="D252" s="96">
        <f t="shared" si="99"/>
        <v>0</v>
      </c>
      <c r="E252" s="35">
        <f t="shared" si="100"/>
        <v>0</v>
      </c>
      <c r="F252" s="46">
        <f t="shared" si="101"/>
        <v>0</v>
      </c>
      <c r="G252" s="37">
        <f t="shared" si="119"/>
        <v>0</v>
      </c>
      <c r="H252" s="42">
        <v>0</v>
      </c>
      <c r="I252" s="35">
        <f t="shared" si="123"/>
        <v>0</v>
      </c>
      <c r="J252" s="35">
        <f t="shared" si="123"/>
        <v>0</v>
      </c>
      <c r="K252" s="97">
        <f t="shared" si="117"/>
        <v>0</v>
      </c>
      <c r="L252" s="35">
        <f t="shared" si="102"/>
        <v>0</v>
      </c>
      <c r="M252" s="96">
        <f t="shared" si="103"/>
        <v>0</v>
      </c>
      <c r="N252" s="35">
        <f t="shared" si="107"/>
        <v>0</v>
      </c>
      <c r="O252" s="46">
        <f t="shared" si="104"/>
        <v>0</v>
      </c>
      <c r="P252" s="51">
        <v>0</v>
      </c>
      <c r="Q252" s="44">
        <f t="shared" si="120"/>
        <v>0</v>
      </c>
      <c r="R252" s="35">
        <f t="shared" si="105"/>
        <v>0</v>
      </c>
      <c r="S252" s="35">
        <f t="shared" si="108"/>
        <v>0</v>
      </c>
      <c r="T252" s="42">
        <v>0</v>
      </c>
      <c r="U252" s="35">
        <f t="shared" si="106"/>
        <v>0</v>
      </c>
      <c r="W252" s="35">
        <f t="shared" si="124"/>
        <v>0</v>
      </c>
      <c r="X252" s="35">
        <f t="shared" si="124"/>
        <v>0</v>
      </c>
      <c r="Y252" s="35">
        <f t="shared" si="124"/>
        <v>0</v>
      </c>
      <c r="Z252" s="35">
        <f t="shared" si="124"/>
        <v>0</v>
      </c>
      <c r="AA252" s="35">
        <f t="shared" si="124"/>
        <v>0</v>
      </c>
      <c r="AB252" s="35">
        <f t="shared" si="124"/>
        <v>0</v>
      </c>
      <c r="AC252" s="35">
        <f t="shared" si="124"/>
        <v>0</v>
      </c>
      <c r="AD252" s="35">
        <f t="shared" si="124"/>
        <v>0</v>
      </c>
      <c r="AE252" s="35">
        <f t="shared" si="124"/>
        <v>0</v>
      </c>
      <c r="AG252" s="35">
        <f t="shared" si="125"/>
        <v>0</v>
      </c>
      <c r="AH252" s="35">
        <f t="shared" si="125"/>
        <v>0</v>
      </c>
      <c r="AI252" s="35">
        <f t="shared" si="125"/>
        <v>0</v>
      </c>
      <c r="AJ252" s="35">
        <f t="shared" si="125"/>
        <v>0</v>
      </c>
      <c r="AK252" s="35">
        <f t="shared" si="125"/>
        <v>0</v>
      </c>
      <c r="AL252" s="35">
        <f t="shared" si="125"/>
        <v>0</v>
      </c>
      <c r="AN252" s="47">
        <f t="shared" si="118"/>
        <v>0</v>
      </c>
      <c r="AO252" s="18"/>
    </row>
    <row r="253" ht="15" spans="1:41">
      <c r="A253" s="45" t="s">
        <v>10964</v>
      </c>
      <c r="B253" s="33">
        <f t="shared" si="98"/>
        <v>0</v>
      </c>
      <c r="C253" s="41" t="s">
        <v>10965</v>
      </c>
      <c r="D253" s="96">
        <f t="shared" si="99"/>
        <v>0</v>
      </c>
      <c r="E253" s="35">
        <f t="shared" si="100"/>
        <v>0</v>
      </c>
      <c r="F253" s="46">
        <f t="shared" si="101"/>
        <v>0</v>
      </c>
      <c r="G253" s="37">
        <f t="shared" si="119"/>
        <v>0</v>
      </c>
      <c r="H253" s="42">
        <v>0</v>
      </c>
      <c r="I253" s="35">
        <f t="shared" si="123"/>
        <v>0</v>
      </c>
      <c r="J253" s="35">
        <f t="shared" si="123"/>
        <v>0</v>
      </c>
      <c r="K253" s="97">
        <f t="shared" si="117"/>
        <v>0</v>
      </c>
      <c r="L253" s="35">
        <f t="shared" si="102"/>
        <v>0</v>
      </c>
      <c r="M253" s="96">
        <f t="shared" si="103"/>
        <v>0</v>
      </c>
      <c r="N253" s="35">
        <f t="shared" si="107"/>
        <v>0</v>
      </c>
      <c r="O253" s="46">
        <f t="shared" si="104"/>
        <v>0</v>
      </c>
      <c r="P253" s="51">
        <v>0</v>
      </c>
      <c r="Q253" s="44">
        <f t="shared" si="120"/>
        <v>0</v>
      </c>
      <c r="R253" s="35">
        <f t="shared" si="105"/>
        <v>0</v>
      </c>
      <c r="S253" s="35">
        <f t="shared" si="108"/>
        <v>0</v>
      </c>
      <c r="T253" s="42">
        <v>0</v>
      </c>
      <c r="U253" s="35">
        <f t="shared" si="106"/>
        <v>0</v>
      </c>
      <c r="W253" s="35">
        <f t="shared" si="124"/>
        <v>0</v>
      </c>
      <c r="X253" s="35">
        <f t="shared" si="124"/>
        <v>0</v>
      </c>
      <c r="Y253" s="35">
        <f t="shared" si="124"/>
        <v>0</v>
      </c>
      <c r="Z253" s="35">
        <f t="shared" si="124"/>
        <v>0</v>
      </c>
      <c r="AA253" s="35">
        <f t="shared" si="124"/>
        <v>0</v>
      </c>
      <c r="AB253" s="35">
        <f t="shared" si="124"/>
        <v>0</v>
      </c>
      <c r="AC253" s="35">
        <f t="shared" si="124"/>
        <v>0</v>
      </c>
      <c r="AD253" s="35">
        <f t="shared" si="124"/>
        <v>0</v>
      </c>
      <c r="AE253" s="35">
        <f t="shared" si="124"/>
        <v>0</v>
      </c>
      <c r="AG253" s="35">
        <f t="shared" si="125"/>
        <v>0</v>
      </c>
      <c r="AH253" s="35">
        <f t="shared" si="125"/>
        <v>0</v>
      </c>
      <c r="AI253" s="35">
        <f t="shared" si="125"/>
        <v>0</v>
      </c>
      <c r="AJ253" s="35">
        <f t="shared" si="125"/>
        <v>0</v>
      </c>
      <c r="AK253" s="35">
        <f t="shared" si="125"/>
        <v>0</v>
      </c>
      <c r="AL253" s="35">
        <f t="shared" si="125"/>
        <v>0</v>
      </c>
      <c r="AN253" s="47">
        <f t="shared" si="118"/>
        <v>0</v>
      </c>
      <c r="AO253" s="18"/>
    </row>
    <row r="254" ht="15" spans="1:41">
      <c r="A254" s="45" t="s">
        <v>10966</v>
      </c>
      <c r="B254" s="33">
        <f t="shared" si="98"/>
        <v>0</v>
      </c>
      <c r="C254" s="41" t="s">
        <v>10967</v>
      </c>
      <c r="D254" s="96">
        <f t="shared" si="99"/>
        <v>0</v>
      </c>
      <c r="E254" s="35">
        <f t="shared" si="100"/>
        <v>0</v>
      </c>
      <c r="F254" s="46">
        <f t="shared" si="101"/>
        <v>0</v>
      </c>
      <c r="G254" s="37">
        <f t="shared" si="119"/>
        <v>0</v>
      </c>
      <c r="H254" s="42">
        <v>0</v>
      </c>
      <c r="I254" s="35">
        <f t="shared" si="123"/>
        <v>0</v>
      </c>
      <c r="J254" s="35">
        <f t="shared" si="123"/>
        <v>0</v>
      </c>
      <c r="K254" s="97">
        <f t="shared" si="117"/>
        <v>0</v>
      </c>
      <c r="L254" s="35">
        <f t="shared" si="102"/>
        <v>0</v>
      </c>
      <c r="M254" s="96">
        <f t="shared" si="103"/>
        <v>0</v>
      </c>
      <c r="N254" s="35">
        <f t="shared" si="107"/>
        <v>0</v>
      </c>
      <c r="O254" s="46">
        <f t="shared" si="104"/>
        <v>0</v>
      </c>
      <c r="P254" s="51">
        <v>0</v>
      </c>
      <c r="Q254" s="44">
        <f t="shared" si="120"/>
        <v>0</v>
      </c>
      <c r="R254" s="35">
        <f t="shared" si="105"/>
        <v>0</v>
      </c>
      <c r="S254" s="35">
        <f t="shared" si="108"/>
        <v>0</v>
      </c>
      <c r="T254" s="42">
        <v>0</v>
      </c>
      <c r="U254" s="35">
        <f t="shared" si="106"/>
        <v>0</v>
      </c>
      <c r="W254" s="35">
        <f t="shared" si="124"/>
        <v>0</v>
      </c>
      <c r="X254" s="35">
        <f t="shared" si="124"/>
        <v>0</v>
      </c>
      <c r="Y254" s="35">
        <f t="shared" si="124"/>
        <v>0</v>
      </c>
      <c r="Z254" s="35">
        <f t="shared" si="124"/>
        <v>0</v>
      </c>
      <c r="AA254" s="35">
        <f t="shared" si="124"/>
        <v>0</v>
      </c>
      <c r="AB254" s="35">
        <f t="shared" si="124"/>
        <v>0</v>
      </c>
      <c r="AC254" s="35">
        <f t="shared" si="124"/>
        <v>0</v>
      </c>
      <c r="AD254" s="35">
        <f t="shared" si="124"/>
        <v>0</v>
      </c>
      <c r="AE254" s="35">
        <f t="shared" si="124"/>
        <v>0</v>
      </c>
      <c r="AG254" s="35">
        <f t="shared" si="125"/>
        <v>0</v>
      </c>
      <c r="AH254" s="35">
        <f t="shared" si="125"/>
        <v>0</v>
      </c>
      <c r="AI254" s="35">
        <f t="shared" si="125"/>
        <v>0</v>
      </c>
      <c r="AJ254" s="35">
        <f t="shared" si="125"/>
        <v>0</v>
      </c>
      <c r="AK254" s="35">
        <f t="shared" si="125"/>
        <v>0</v>
      </c>
      <c r="AL254" s="35">
        <f t="shared" si="125"/>
        <v>0</v>
      </c>
      <c r="AN254" s="47">
        <f t="shared" si="118"/>
        <v>0</v>
      </c>
      <c r="AO254" s="6"/>
    </row>
    <row r="255" ht="15" spans="1:41">
      <c r="A255" s="45" t="s">
        <v>10968</v>
      </c>
      <c r="B255" s="33">
        <f t="shared" si="98"/>
        <v>0</v>
      </c>
      <c r="C255" s="41" t="s">
        <v>10969</v>
      </c>
      <c r="D255" s="96">
        <f t="shared" si="99"/>
        <v>0</v>
      </c>
      <c r="E255" s="35">
        <f t="shared" si="100"/>
        <v>0</v>
      </c>
      <c r="F255" s="46">
        <f t="shared" si="101"/>
        <v>0</v>
      </c>
      <c r="G255" s="37">
        <f t="shared" si="119"/>
        <v>0</v>
      </c>
      <c r="H255" s="42">
        <v>0</v>
      </c>
      <c r="I255" s="35">
        <f t="shared" si="123"/>
        <v>0</v>
      </c>
      <c r="J255" s="35">
        <f t="shared" si="123"/>
        <v>0</v>
      </c>
      <c r="K255" s="97">
        <f t="shared" si="117"/>
        <v>0</v>
      </c>
      <c r="L255" s="35">
        <f t="shared" si="102"/>
        <v>0</v>
      </c>
      <c r="M255" s="96">
        <f t="shared" si="103"/>
        <v>0</v>
      </c>
      <c r="N255" s="35">
        <f t="shared" si="107"/>
        <v>0</v>
      </c>
      <c r="O255" s="46">
        <f t="shared" si="104"/>
        <v>0</v>
      </c>
      <c r="P255" s="51">
        <v>0</v>
      </c>
      <c r="Q255" s="44">
        <f t="shared" si="120"/>
        <v>0</v>
      </c>
      <c r="R255" s="35">
        <f t="shared" si="105"/>
        <v>0</v>
      </c>
      <c r="S255" s="35">
        <f t="shared" si="108"/>
        <v>0</v>
      </c>
      <c r="T255" s="42">
        <v>0</v>
      </c>
      <c r="U255" s="35">
        <f t="shared" si="106"/>
        <v>0</v>
      </c>
      <c r="W255" s="35">
        <f t="shared" si="124"/>
        <v>0</v>
      </c>
      <c r="X255" s="35">
        <f t="shared" si="124"/>
        <v>0</v>
      </c>
      <c r="Y255" s="35">
        <f t="shared" si="124"/>
        <v>0</v>
      </c>
      <c r="Z255" s="35">
        <f t="shared" si="124"/>
        <v>0</v>
      </c>
      <c r="AA255" s="35">
        <f t="shared" si="124"/>
        <v>0</v>
      </c>
      <c r="AB255" s="35">
        <f t="shared" si="124"/>
        <v>0</v>
      </c>
      <c r="AC255" s="35">
        <f t="shared" si="124"/>
        <v>0</v>
      </c>
      <c r="AD255" s="35">
        <f t="shared" si="124"/>
        <v>0</v>
      </c>
      <c r="AE255" s="35">
        <f t="shared" si="124"/>
        <v>0</v>
      </c>
      <c r="AG255" s="35">
        <f t="shared" si="125"/>
        <v>0</v>
      </c>
      <c r="AH255" s="35">
        <f t="shared" si="125"/>
        <v>0</v>
      </c>
      <c r="AI255" s="35">
        <f t="shared" si="125"/>
        <v>0</v>
      </c>
      <c r="AJ255" s="35">
        <f t="shared" si="125"/>
        <v>0</v>
      </c>
      <c r="AK255" s="35">
        <f t="shared" si="125"/>
        <v>0</v>
      </c>
      <c r="AL255" s="35">
        <f t="shared" si="125"/>
        <v>0</v>
      </c>
      <c r="AN255" s="47">
        <f t="shared" si="118"/>
        <v>0</v>
      </c>
      <c r="AO255" s="6"/>
    </row>
    <row r="256" ht="15" spans="1:41">
      <c r="A256" s="45" t="s">
        <v>10970</v>
      </c>
      <c r="B256" s="33">
        <f t="shared" si="98"/>
        <v>0</v>
      </c>
      <c r="C256" s="41" t="s">
        <v>10971</v>
      </c>
      <c r="D256" s="96">
        <f t="shared" si="99"/>
        <v>0</v>
      </c>
      <c r="E256" s="35">
        <f t="shared" si="100"/>
        <v>0</v>
      </c>
      <c r="F256" s="46">
        <f t="shared" si="101"/>
        <v>0</v>
      </c>
      <c r="G256" s="37">
        <f t="shared" si="119"/>
        <v>0</v>
      </c>
      <c r="H256" s="42">
        <v>0</v>
      </c>
      <c r="I256" s="35">
        <f t="shared" si="123"/>
        <v>0</v>
      </c>
      <c r="J256" s="35">
        <f t="shared" si="123"/>
        <v>0</v>
      </c>
      <c r="K256" s="97">
        <f t="shared" si="117"/>
        <v>0</v>
      </c>
      <c r="L256" s="35">
        <f t="shared" si="102"/>
        <v>0</v>
      </c>
      <c r="M256" s="96">
        <f t="shared" si="103"/>
        <v>0</v>
      </c>
      <c r="N256" s="35">
        <f t="shared" si="107"/>
        <v>0</v>
      </c>
      <c r="O256" s="46">
        <f t="shared" si="104"/>
        <v>0</v>
      </c>
      <c r="P256" s="51">
        <v>0</v>
      </c>
      <c r="Q256" s="44">
        <f t="shared" si="120"/>
        <v>0</v>
      </c>
      <c r="R256" s="35">
        <f t="shared" si="105"/>
        <v>0</v>
      </c>
      <c r="S256" s="35">
        <f t="shared" si="108"/>
        <v>0</v>
      </c>
      <c r="T256" s="42">
        <v>0</v>
      </c>
      <c r="U256" s="35">
        <f t="shared" si="106"/>
        <v>0</v>
      </c>
      <c r="W256" s="35">
        <f t="shared" si="124"/>
        <v>0</v>
      </c>
      <c r="X256" s="35">
        <f t="shared" si="124"/>
        <v>0</v>
      </c>
      <c r="Y256" s="35">
        <f t="shared" si="124"/>
        <v>0</v>
      </c>
      <c r="Z256" s="35">
        <f t="shared" si="124"/>
        <v>0</v>
      </c>
      <c r="AA256" s="35">
        <f t="shared" si="124"/>
        <v>0</v>
      </c>
      <c r="AB256" s="35">
        <f t="shared" si="124"/>
        <v>0</v>
      </c>
      <c r="AC256" s="35">
        <f t="shared" si="124"/>
        <v>0</v>
      </c>
      <c r="AD256" s="35">
        <f t="shared" si="124"/>
        <v>0</v>
      </c>
      <c r="AE256" s="35">
        <f t="shared" si="124"/>
        <v>0</v>
      </c>
      <c r="AG256" s="35">
        <f t="shared" si="125"/>
        <v>0</v>
      </c>
      <c r="AH256" s="35">
        <f t="shared" si="125"/>
        <v>0</v>
      </c>
      <c r="AI256" s="35">
        <f t="shared" si="125"/>
        <v>0</v>
      </c>
      <c r="AJ256" s="35">
        <f t="shared" si="125"/>
        <v>0</v>
      </c>
      <c r="AK256" s="35">
        <f t="shared" si="125"/>
        <v>0</v>
      </c>
      <c r="AL256" s="35">
        <f t="shared" si="125"/>
        <v>0</v>
      </c>
      <c r="AN256" s="47">
        <f t="shared" si="118"/>
        <v>0</v>
      </c>
      <c r="AO256" s="18"/>
    </row>
    <row r="257" ht="15" spans="1:41">
      <c r="A257" s="45" t="s">
        <v>10972</v>
      </c>
      <c r="B257" s="33">
        <f t="shared" si="98"/>
        <v>0</v>
      </c>
      <c r="C257" s="41" t="s">
        <v>10973</v>
      </c>
      <c r="D257" s="96">
        <f t="shared" si="99"/>
        <v>0</v>
      </c>
      <c r="E257" s="35">
        <f t="shared" si="100"/>
        <v>0</v>
      </c>
      <c r="F257" s="46">
        <f t="shared" si="101"/>
        <v>0</v>
      </c>
      <c r="G257" s="37">
        <f t="shared" si="119"/>
        <v>0</v>
      </c>
      <c r="H257" s="42">
        <v>0</v>
      </c>
      <c r="I257" s="35">
        <f t="shared" si="123"/>
        <v>0</v>
      </c>
      <c r="J257" s="35">
        <f t="shared" si="123"/>
        <v>0</v>
      </c>
      <c r="K257" s="97">
        <f t="shared" si="117"/>
        <v>0</v>
      </c>
      <c r="L257" s="35">
        <f t="shared" si="102"/>
        <v>0</v>
      </c>
      <c r="M257" s="96">
        <f t="shared" si="103"/>
        <v>0</v>
      </c>
      <c r="N257" s="35">
        <f t="shared" si="107"/>
        <v>0</v>
      </c>
      <c r="O257" s="46">
        <f t="shared" si="104"/>
        <v>0</v>
      </c>
      <c r="P257" s="51">
        <v>0</v>
      </c>
      <c r="Q257" s="44">
        <f t="shared" si="120"/>
        <v>0</v>
      </c>
      <c r="R257" s="35">
        <f t="shared" si="105"/>
        <v>0</v>
      </c>
      <c r="S257" s="35">
        <f t="shared" si="108"/>
        <v>0</v>
      </c>
      <c r="T257" s="42">
        <v>0</v>
      </c>
      <c r="U257" s="35">
        <f t="shared" si="106"/>
        <v>0</v>
      </c>
      <c r="W257" s="35">
        <f t="shared" si="124"/>
        <v>0</v>
      </c>
      <c r="X257" s="35">
        <f t="shared" si="124"/>
        <v>0</v>
      </c>
      <c r="Y257" s="35">
        <f t="shared" si="124"/>
        <v>0</v>
      </c>
      <c r="Z257" s="35">
        <f t="shared" si="124"/>
        <v>0</v>
      </c>
      <c r="AA257" s="35">
        <f t="shared" si="124"/>
        <v>0</v>
      </c>
      <c r="AB257" s="35">
        <f t="shared" si="124"/>
        <v>0</v>
      </c>
      <c r="AC257" s="35">
        <f t="shared" si="124"/>
        <v>0</v>
      </c>
      <c r="AD257" s="35">
        <f t="shared" si="124"/>
        <v>0</v>
      </c>
      <c r="AE257" s="35">
        <f t="shared" si="124"/>
        <v>0</v>
      </c>
      <c r="AG257" s="35">
        <f t="shared" si="125"/>
        <v>0</v>
      </c>
      <c r="AH257" s="35">
        <f t="shared" si="125"/>
        <v>0</v>
      </c>
      <c r="AI257" s="35">
        <f t="shared" si="125"/>
        <v>0</v>
      </c>
      <c r="AJ257" s="35">
        <f t="shared" si="125"/>
        <v>0</v>
      </c>
      <c r="AK257" s="35">
        <f t="shared" si="125"/>
        <v>0</v>
      </c>
      <c r="AL257" s="35">
        <f t="shared" si="125"/>
        <v>0</v>
      </c>
      <c r="AN257" s="47">
        <f t="shared" si="118"/>
        <v>0</v>
      </c>
      <c r="AO257" s="18"/>
    </row>
    <row r="258" ht="15" spans="1:41">
      <c r="A258" s="45" t="s">
        <v>10974</v>
      </c>
      <c r="B258" s="33">
        <f t="shared" si="98"/>
        <v>0</v>
      </c>
      <c r="C258" s="41" t="s">
        <v>10975</v>
      </c>
      <c r="D258" s="96">
        <f t="shared" si="99"/>
        <v>0</v>
      </c>
      <c r="E258" s="35">
        <f t="shared" si="100"/>
        <v>0</v>
      </c>
      <c r="F258" s="46">
        <f t="shared" si="101"/>
        <v>0</v>
      </c>
      <c r="G258" s="37">
        <f t="shared" si="119"/>
        <v>0</v>
      </c>
      <c r="H258" s="42">
        <v>0</v>
      </c>
      <c r="I258" s="35">
        <f t="shared" si="123"/>
        <v>0</v>
      </c>
      <c r="J258" s="35">
        <f t="shared" si="123"/>
        <v>0</v>
      </c>
      <c r="K258" s="97">
        <f t="shared" si="117"/>
        <v>0</v>
      </c>
      <c r="L258" s="35">
        <f t="shared" si="102"/>
        <v>0</v>
      </c>
      <c r="M258" s="96">
        <f t="shared" si="103"/>
        <v>0</v>
      </c>
      <c r="N258" s="35">
        <f t="shared" si="107"/>
        <v>0</v>
      </c>
      <c r="O258" s="46">
        <f t="shared" si="104"/>
        <v>0</v>
      </c>
      <c r="P258" s="51">
        <v>0</v>
      </c>
      <c r="Q258" s="44">
        <f t="shared" si="120"/>
        <v>0</v>
      </c>
      <c r="R258" s="35">
        <f t="shared" si="105"/>
        <v>0</v>
      </c>
      <c r="S258" s="35">
        <f t="shared" si="108"/>
        <v>0</v>
      </c>
      <c r="T258" s="42">
        <v>0</v>
      </c>
      <c r="U258" s="35">
        <f t="shared" si="106"/>
        <v>0</v>
      </c>
      <c r="W258" s="35">
        <f t="shared" ref="W258:AE267" si="126">SUMPRODUCT(W$374:W$599*(LEFT($A$374:$A$599,LEN($A258))=$A258))</f>
        <v>0</v>
      </c>
      <c r="X258" s="35">
        <f t="shared" si="126"/>
        <v>0</v>
      </c>
      <c r="Y258" s="35">
        <f t="shared" si="126"/>
        <v>0</v>
      </c>
      <c r="Z258" s="35">
        <f t="shared" si="126"/>
        <v>0</v>
      </c>
      <c r="AA258" s="35">
        <f t="shared" si="126"/>
        <v>0</v>
      </c>
      <c r="AB258" s="35">
        <f t="shared" si="126"/>
        <v>0</v>
      </c>
      <c r="AC258" s="35">
        <f t="shared" si="126"/>
        <v>0</v>
      </c>
      <c r="AD258" s="35">
        <f t="shared" si="126"/>
        <v>0</v>
      </c>
      <c r="AE258" s="35">
        <f t="shared" si="126"/>
        <v>0</v>
      </c>
      <c r="AG258" s="35">
        <f t="shared" ref="AG258:AL267" si="127">SUMPRODUCT(AG$374:AG$599*(LEFT($A$374:$A$599,LEN($A258))=$A258))</f>
        <v>0</v>
      </c>
      <c r="AH258" s="35">
        <f t="shared" si="127"/>
        <v>0</v>
      </c>
      <c r="AI258" s="35">
        <f t="shared" si="127"/>
        <v>0</v>
      </c>
      <c r="AJ258" s="35">
        <f t="shared" si="127"/>
        <v>0</v>
      </c>
      <c r="AK258" s="35">
        <f t="shared" si="127"/>
        <v>0</v>
      </c>
      <c r="AL258" s="35">
        <f t="shared" si="127"/>
        <v>0</v>
      </c>
      <c r="AN258" s="47">
        <f t="shared" si="118"/>
        <v>0</v>
      </c>
      <c r="AO258" s="6"/>
    </row>
    <row r="259" ht="15" spans="1:41">
      <c r="A259" s="45" t="s">
        <v>10976</v>
      </c>
      <c r="B259" s="33">
        <f t="shared" si="98"/>
        <v>0</v>
      </c>
      <c r="C259" s="41" t="s">
        <v>10977</v>
      </c>
      <c r="D259" s="96">
        <f t="shared" si="99"/>
        <v>0</v>
      </c>
      <c r="E259" s="35">
        <f t="shared" si="100"/>
        <v>0</v>
      </c>
      <c r="F259" s="46">
        <f t="shared" si="101"/>
        <v>0</v>
      </c>
      <c r="G259" s="37">
        <f t="shared" si="119"/>
        <v>0</v>
      </c>
      <c r="H259" s="42">
        <v>0</v>
      </c>
      <c r="I259" s="35">
        <f t="shared" si="123"/>
        <v>0</v>
      </c>
      <c r="J259" s="35">
        <f t="shared" si="123"/>
        <v>0</v>
      </c>
      <c r="K259" s="97">
        <f t="shared" si="117"/>
        <v>0</v>
      </c>
      <c r="L259" s="35">
        <f t="shared" si="102"/>
        <v>0</v>
      </c>
      <c r="M259" s="96">
        <f t="shared" si="103"/>
        <v>0</v>
      </c>
      <c r="N259" s="35">
        <f t="shared" si="107"/>
        <v>0</v>
      </c>
      <c r="O259" s="46">
        <f t="shared" si="104"/>
        <v>0</v>
      </c>
      <c r="P259" s="51">
        <v>0</v>
      </c>
      <c r="Q259" s="44">
        <f t="shared" si="120"/>
        <v>0</v>
      </c>
      <c r="R259" s="35">
        <f t="shared" si="105"/>
        <v>0</v>
      </c>
      <c r="S259" s="35">
        <f t="shared" si="108"/>
        <v>0</v>
      </c>
      <c r="T259" s="42">
        <v>0</v>
      </c>
      <c r="U259" s="35">
        <f t="shared" si="106"/>
        <v>0</v>
      </c>
      <c r="W259" s="35">
        <f t="shared" si="126"/>
        <v>0</v>
      </c>
      <c r="X259" s="35">
        <f t="shared" si="126"/>
        <v>0</v>
      </c>
      <c r="Y259" s="35">
        <f t="shared" si="126"/>
        <v>0</v>
      </c>
      <c r="Z259" s="35">
        <f t="shared" si="126"/>
        <v>0</v>
      </c>
      <c r="AA259" s="35">
        <f t="shared" si="126"/>
        <v>0</v>
      </c>
      <c r="AB259" s="35">
        <f t="shared" si="126"/>
        <v>0</v>
      </c>
      <c r="AC259" s="35">
        <f t="shared" si="126"/>
        <v>0</v>
      </c>
      <c r="AD259" s="35">
        <f t="shared" si="126"/>
        <v>0</v>
      </c>
      <c r="AE259" s="35">
        <f t="shared" si="126"/>
        <v>0</v>
      </c>
      <c r="AG259" s="35">
        <f t="shared" si="127"/>
        <v>0</v>
      </c>
      <c r="AH259" s="35">
        <f t="shared" si="127"/>
        <v>0</v>
      </c>
      <c r="AI259" s="35">
        <f t="shared" si="127"/>
        <v>0</v>
      </c>
      <c r="AJ259" s="35">
        <f t="shared" si="127"/>
        <v>0</v>
      </c>
      <c r="AK259" s="35">
        <f t="shared" si="127"/>
        <v>0</v>
      </c>
      <c r="AL259" s="35">
        <f t="shared" si="127"/>
        <v>0</v>
      </c>
      <c r="AN259" s="47">
        <f t="shared" si="118"/>
        <v>0</v>
      </c>
      <c r="AO259" s="6"/>
    </row>
    <row r="260" ht="15" spans="1:41">
      <c r="A260" s="45" t="s">
        <v>10978</v>
      </c>
      <c r="B260" s="33">
        <f t="shared" si="98"/>
        <v>0</v>
      </c>
      <c r="C260" s="41" t="s">
        <v>10979</v>
      </c>
      <c r="D260" s="96">
        <f t="shared" si="99"/>
        <v>0</v>
      </c>
      <c r="E260" s="35">
        <f t="shared" si="100"/>
        <v>0</v>
      </c>
      <c r="F260" s="46">
        <f t="shared" si="101"/>
        <v>0</v>
      </c>
      <c r="G260" s="37">
        <f t="shared" si="119"/>
        <v>0</v>
      </c>
      <c r="H260" s="42">
        <v>0</v>
      </c>
      <c r="I260" s="35">
        <f t="shared" si="123"/>
        <v>0</v>
      </c>
      <c r="J260" s="35">
        <f t="shared" si="123"/>
        <v>0</v>
      </c>
      <c r="K260" s="97">
        <f t="shared" si="117"/>
        <v>0</v>
      </c>
      <c r="L260" s="35">
        <f t="shared" si="102"/>
        <v>0</v>
      </c>
      <c r="M260" s="96">
        <f t="shared" si="103"/>
        <v>0</v>
      </c>
      <c r="N260" s="35">
        <f t="shared" si="107"/>
        <v>0</v>
      </c>
      <c r="O260" s="46">
        <f t="shared" si="104"/>
        <v>0</v>
      </c>
      <c r="P260" s="51">
        <v>0</v>
      </c>
      <c r="Q260" s="44">
        <f t="shared" si="120"/>
        <v>0</v>
      </c>
      <c r="R260" s="35">
        <f t="shared" si="105"/>
        <v>0</v>
      </c>
      <c r="S260" s="35">
        <f t="shared" si="108"/>
        <v>0</v>
      </c>
      <c r="T260" s="42">
        <v>0</v>
      </c>
      <c r="U260" s="35">
        <f t="shared" si="106"/>
        <v>0</v>
      </c>
      <c r="W260" s="35">
        <f t="shared" si="126"/>
        <v>0</v>
      </c>
      <c r="X260" s="35">
        <f t="shared" si="126"/>
        <v>0</v>
      </c>
      <c r="Y260" s="35">
        <f t="shared" si="126"/>
        <v>0</v>
      </c>
      <c r="Z260" s="35">
        <f t="shared" si="126"/>
        <v>0</v>
      </c>
      <c r="AA260" s="35">
        <f t="shared" si="126"/>
        <v>0</v>
      </c>
      <c r="AB260" s="35">
        <f t="shared" si="126"/>
        <v>0</v>
      </c>
      <c r="AC260" s="35">
        <f t="shared" si="126"/>
        <v>0</v>
      </c>
      <c r="AD260" s="35">
        <f t="shared" si="126"/>
        <v>0</v>
      </c>
      <c r="AE260" s="35">
        <f t="shared" si="126"/>
        <v>0</v>
      </c>
      <c r="AG260" s="35">
        <f t="shared" si="127"/>
        <v>0</v>
      </c>
      <c r="AH260" s="35">
        <f t="shared" si="127"/>
        <v>0</v>
      </c>
      <c r="AI260" s="35">
        <f t="shared" si="127"/>
        <v>0</v>
      </c>
      <c r="AJ260" s="35">
        <f t="shared" si="127"/>
        <v>0</v>
      </c>
      <c r="AK260" s="35">
        <f t="shared" si="127"/>
        <v>0</v>
      </c>
      <c r="AL260" s="35">
        <f t="shared" si="127"/>
        <v>0</v>
      </c>
      <c r="AN260" s="47">
        <f t="shared" si="118"/>
        <v>0</v>
      </c>
      <c r="AO260" s="18"/>
    </row>
    <row r="261" ht="15" spans="1:41">
      <c r="A261" s="45" t="s">
        <v>10980</v>
      </c>
      <c r="B261" s="33">
        <f t="shared" si="98"/>
        <v>0</v>
      </c>
      <c r="C261" s="41" t="s">
        <v>10981</v>
      </c>
      <c r="D261" s="96">
        <f t="shared" si="99"/>
        <v>0</v>
      </c>
      <c r="E261" s="35">
        <f t="shared" si="100"/>
        <v>0</v>
      </c>
      <c r="F261" s="46">
        <f t="shared" si="101"/>
        <v>0</v>
      </c>
      <c r="G261" s="37">
        <f t="shared" si="119"/>
        <v>0</v>
      </c>
      <c r="H261" s="42">
        <v>0</v>
      </c>
      <c r="I261" s="35">
        <f t="shared" si="123"/>
        <v>0</v>
      </c>
      <c r="J261" s="35">
        <f t="shared" si="123"/>
        <v>0</v>
      </c>
      <c r="K261" s="97">
        <f t="shared" si="117"/>
        <v>0</v>
      </c>
      <c r="L261" s="35">
        <f t="shared" si="102"/>
        <v>0</v>
      </c>
      <c r="M261" s="96">
        <f t="shared" si="103"/>
        <v>0</v>
      </c>
      <c r="N261" s="35">
        <f t="shared" si="107"/>
        <v>0</v>
      </c>
      <c r="O261" s="46">
        <f t="shared" si="104"/>
        <v>0</v>
      </c>
      <c r="P261" s="51">
        <v>0</v>
      </c>
      <c r="Q261" s="44">
        <f t="shared" si="120"/>
        <v>0</v>
      </c>
      <c r="R261" s="35">
        <f t="shared" si="105"/>
        <v>0</v>
      </c>
      <c r="S261" s="35">
        <f t="shared" si="108"/>
        <v>0</v>
      </c>
      <c r="T261" s="42">
        <v>0</v>
      </c>
      <c r="U261" s="35">
        <f t="shared" si="106"/>
        <v>0</v>
      </c>
      <c r="W261" s="35">
        <f t="shared" si="126"/>
        <v>0</v>
      </c>
      <c r="X261" s="35">
        <f t="shared" si="126"/>
        <v>0</v>
      </c>
      <c r="Y261" s="35">
        <f t="shared" si="126"/>
        <v>0</v>
      </c>
      <c r="Z261" s="35">
        <f t="shared" si="126"/>
        <v>0</v>
      </c>
      <c r="AA261" s="35">
        <f t="shared" si="126"/>
        <v>0</v>
      </c>
      <c r="AB261" s="35">
        <f t="shared" si="126"/>
        <v>0</v>
      </c>
      <c r="AC261" s="35">
        <f t="shared" si="126"/>
        <v>0</v>
      </c>
      <c r="AD261" s="35">
        <f t="shared" si="126"/>
        <v>0</v>
      </c>
      <c r="AE261" s="35">
        <f t="shared" si="126"/>
        <v>0</v>
      </c>
      <c r="AG261" s="35">
        <f t="shared" si="127"/>
        <v>0</v>
      </c>
      <c r="AH261" s="35">
        <f t="shared" si="127"/>
        <v>0</v>
      </c>
      <c r="AI261" s="35">
        <f t="shared" si="127"/>
        <v>0</v>
      </c>
      <c r="AJ261" s="35">
        <f t="shared" si="127"/>
        <v>0</v>
      </c>
      <c r="AK261" s="35">
        <f t="shared" si="127"/>
        <v>0</v>
      </c>
      <c r="AL261" s="35">
        <f t="shared" si="127"/>
        <v>0</v>
      </c>
      <c r="AN261" s="47">
        <f t="shared" si="118"/>
        <v>0</v>
      </c>
      <c r="AO261" s="18"/>
    </row>
    <row r="262" ht="15" spans="1:41">
      <c r="A262" s="45" t="s">
        <v>10982</v>
      </c>
      <c r="B262" s="33">
        <f t="shared" si="98"/>
        <v>0</v>
      </c>
      <c r="C262" s="41" t="s">
        <v>10983</v>
      </c>
      <c r="D262" s="96">
        <f t="shared" si="99"/>
        <v>0</v>
      </c>
      <c r="E262" s="35">
        <f t="shared" si="100"/>
        <v>0</v>
      </c>
      <c r="F262" s="46">
        <f t="shared" si="101"/>
        <v>0</v>
      </c>
      <c r="G262" s="37">
        <f t="shared" si="119"/>
        <v>0</v>
      </c>
      <c r="H262" s="42">
        <v>0</v>
      </c>
      <c r="I262" s="35">
        <f t="shared" si="123"/>
        <v>0</v>
      </c>
      <c r="J262" s="35">
        <f t="shared" si="123"/>
        <v>0</v>
      </c>
      <c r="K262" s="97">
        <f t="shared" si="117"/>
        <v>0</v>
      </c>
      <c r="L262" s="35">
        <f t="shared" si="102"/>
        <v>0</v>
      </c>
      <c r="M262" s="96">
        <f t="shared" si="103"/>
        <v>0</v>
      </c>
      <c r="N262" s="35">
        <f t="shared" si="107"/>
        <v>0</v>
      </c>
      <c r="O262" s="46">
        <f t="shared" si="104"/>
        <v>0</v>
      </c>
      <c r="P262" s="51">
        <v>0</v>
      </c>
      <c r="Q262" s="44">
        <f t="shared" si="120"/>
        <v>0</v>
      </c>
      <c r="R262" s="35">
        <f t="shared" si="105"/>
        <v>0</v>
      </c>
      <c r="S262" s="35">
        <f t="shared" si="108"/>
        <v>0</v>
      </c>
      <c r="T262" s="42">
        <v>0</v>
      </c>
      <c r="U262" s="35">
        <f t="shared" si="106"/>
        <v>0</v>
      </c>
      <c r="W262" s="35">
        <f t="shared" si="126"/>
        <v>0</v>
      </c>
      <c r="X262" s="35">
        <f t="shared" si="126"/>
        <v>0</v>
      </c>
      <c r="Y262" s="35">
        <f t="shared" si="126"/>
        <v>0</v>
      </c>
      <c r="Z262" s="35">
        <f t="shared" si="126"/>
        <v>0</v>
      </c>
      <c r="AA262" s="35">
        <f t="shared" si="126"/>
        <v>0</v>
      </c>
      <c r="AB262" s="35">
        <f t="shared" si="126"/>
        <v>0</v>
      </c>
      <c r="AC262" s="35">
        <f t="shared" si="126"/>
        <v>0</v>
      </c>
      <c r="AD262" s="35">
        <f t="shared" si="126"/>
        <v>0</v>
      </c>
      <c r="AE262" s="35">
        <f t="shared" si="126"/>
        <v>0</v>
      </c>
      <c r="AG262" s="35">
        <f t="shared" si="127"/>
        <v>0</v>
      </c>
      <c r="AH262" s="35">
        <f t="shared" si="127"/>
        <v>0</v>
      </c>
      <c r="AI262" s="35">
        <f t="shared" si="127"/>
        <v>0</v>
      </c>
      <c r="AJ262" s="35">
        <f t="shared" si="127"/>
        <v>0</v>
      </c>
      <c r="AK262" s="35">
        <f t="shared" si="127"/>
        <v>0</v>
      </c>
      <c r="AL262" s="35">
        <f t="shared" si="127"/>
        <v>0</v>
      </c>
      <c r="AN262" s="47">
        <f t="shared" si="118"/>
        <v>0</v>
      </c>
      <c r="AO262" s="6"/>
    </row>
    <row r="263" ht="15" spans="1:41">
      <c r="A263" s="45" t="s">
        <v>10984</v>
      </c>
      <c r="B263" s="33">
        <f t="shared" si="98"/>
        <v>0</v>
      </c>
      <c r="C263" s="41" t="s">
        <v>10985</v>
      </c>
      <c r="D263" s="96">
        <f t="shared" si="99"/>
        <v>0</v>
      </c>
      <c r="E263" s="35">
        <f t="shared" si="100"/>
        <v>0</v>
      </c>
      <c r="F263" s="46">
        <f t="shared" si="101"/>
        <v>0</v>
      </c>
      <c r="G263" s="37">
        <f t="shared" si="119"/>
        <v>0</v>
      </c>
      <c r="H263" s="38">
        <v>0</v>
      </c>
      <c r="I263" s="35">
        <f t="shared" si="123"/>
        <v>0</v>
      </c>
      <c r="J263" s="35">
        <f t="shared" si="123"/>
        <v>0</v>
      </c>
      <c r="K263" s="97">
        <f t="shared" si="117"/>
        <v>0</v>
      </c>
      <c r="L263" s="35">
        <f t="shared" si="102"/>
        <v>0</v>
      </c>
      <c r="M263" s="96">
        <f t="shared" si="103"/>
        <v>0</v>
      </c>
      <c r="N263" s="35">
        <f t="shared" si="107"/>
        <v>0</v>
      </c>
      <c r="O263" s="46">
        <f t="shared" si="104"/>
        <v>0</v>
      </c>
      <c r="P263" s="51">
        <v>0</v>
      </c>
      <c r="Q263" s="44">
        <f t="shared" si="120"/>
        <v>0</v>
      </c>
      <c r="R263" s="35">
        <f t="shared" si="105"/>
        <v>0</v>
      </c>
      <c r="S263" s="35">
        <f t="shared" si="108"/>
        <v>0</v>
      </c>
      <c r="T263" s="42">
        <v>0</v>
      </c>
      <c r="U263" s="35">
        <f t="shared" si="106"/>
        <v>0</v>
      </c>
      <c r="W263" s="35">
        <f t="shared" si="126"/>
        <v>0</v>
      </c>
      <c r="X263" s="35">
        <f t="shared" si="126"/>
        <v>0</v>
      </c>
      <c r="Y263" s="35">
        <f t="shared" si="126"/>
        <v>0</v>
      </c>
      <c r="Z263" s="35">
        <f t="shared" si="126"/>
        <v>0</v>
      </c>
      <c r="AA263" s="35">
        <f t="shared" si="126"/>
        <v>0</v>
      </c>
      <c r="AB263" s="35">
        <f t="shared" si="126"/>
        <v>0</v>
      </c>
      <c r="AC263" s="35">
        <f t="shared" si="126"/>
        <v>0</v>
      </c>
      <c r="AD263" s="35">
        <f t="shared" si="126"/>
        <v>0</v>
      </c>
      <c r="AE263" s="35">
        <f t="shared" si="126"/>
        <v>0</v>
      </c>
      <c r="AG263" s="35">
        <f t="shared" si="127"/>
        <v>0</v>
      </c>
      <c r="AH263" s="35">
        <f t="shared" si="127"/>
        <v>0</v>
      </c>
      <c r="AI263" s="35">
        <f t="shared" si="127"/>
        <v>0</v>
      </c>
      <c r="AJ263" s="35">
        <f t="shared" si="127"/>
        <v>0</v>
      </c>
      <c r="AK263" s="35">
        <f t="shared" si="127"/>
        <v>0</v>
      </c>
      <c r="AL263" s="35">
        <f t="shared" si="127"/>
        <v>0</v>
      </c>
      <c r="AN263" s="47">
        <f t="shared" si="118"/>
        <v>0</v>
      </c>
      <c r="AO263" s="6"/>
    </row>
    <row r="264" ht="15" spans="1:41">
      <c r="A264" s="45" t="s">
        <v>10986</v>
      </c>
      <c r="B264" s="33">
        <f t="shared" ref="B264:B327" si="128">D264-M264</f>
        <v>0</v>
      </c>
      <c r="C264" s="41" t="s">
        <v>10987</v>
      </c>
      <c r="D264" s="96">
        <f t="shared" ref="D264:D327" si="129">SUM(E264:F264,L264)</f>
        <v>0</v>
      </c>
      <c r="E264" s="35">
        <f t="shared" ref="E264:E327" si="130">SUMPRODUCT(E$374:E$599*(LEFT($A$374:$A$599,LEN($A264))=$A264))</f>
        <v>0</v>
      </c>
      <c r="F264" s="46">
        <f t="shared" ref="F264:F327" si="131">SUM(G264,H264:K264)</f>
        <v>0</v>
      </c>
      <c r="G264" s="37">
        <f t="shared" si="119"/>
        <v>0</v>
      </c>
      <c r="H264" s="42">
        <v>0</v>
      </c>
      <c r="I264" s="35">
        <f t="shared" si="123"/>
        <v>0</v>
      </c>
      <c r="J264" s="35">
        <f t="shared" si="123"/>
        <v>0</v>
      </c>
      <c r="K264" s="97">
        <f t="shared" si="117"/>
        <v>0</v>
      </c>
      <c r="L264" s="35">
        <f t="shared" ref="L264:L327" si="132">SUMPRODUCT(L$374:L$599*(LEFT($A$374:$A$599,LEN($A264))=$A264))</f>
        <v>0</v>
      </c>
      <c r="M264" s="96">
        <f t="shared" ref="M264:M327" si="133">SUM(N264:O264,U264)</f>
        <v>0</v>
      </c>
      <c r="N264" s="35">
        <f t="shared" si="107"/>
        <v>0</v>
      </c>
      <c r="O264" s="46">
        <f t="shared" ref="O264:O327" si="134">SUM(P264:T264)</f>
        <v>0</v>
      </c>
      <c r="P264" s="51">
        <v>0</v>
      </c>
      <c r="Q264" s="44">
        <f t="shared" si="120"/>
        <v>0</v>
      </c>
      <c r="R264" s="35">
        <f t="shared" ref="R264:R327" si="135">SUMPRODUCT(R$374:R$599*(LEFT($A$374:$A$599,LEN($A264))=$A264))</f>
        <v>0</v>
      </c>
      <c r="S264" s="35">
        <f t="shared" si="108"/>
        <v>0</v>
      </c>
      <c r="T264" s="42">
        <v>0</v>
      </c>
      <c r="U264" s="35">
        <f t="shared" ref="U264:U327" si="136">SUMPRODUCT(U$374:U$599*(LEFT($A$374:$A$599,LEN($A264))=$A264))</f>
        <v>0</v>
      </c>
      <c r="W264" s="35">
        <f t="shared" si="126"/>
        <v>0</v>
      </c>
      <c r="X264" s="35">
        <f t="shared" si="126"/>
        <v>0</v>
      </c>
      <c r="Y264" s="35">
        <f t="shared" si="126"/>
        <v>0</v>
      </c>
      <c r="Z264" s="35">
        <f t="shared" si="126"/>
        <v>0</v>
      </c>
      <c r="AA264" s="35">
        <f t="shared" si="126"/>
        <v>0</v>
      </c>
      <c r="AB264" s="35">
        <f t="shared" si="126"/>
        <v>0</v>
      </c>
      <c r="AC264" s="35">
        <f t="shared" si="126"/>
        <v>0</v>
      </c>
      <c r="AD264" s="35">
        <f t="shared" si="126"/>
        <v>0</v>
      </c>
      <c r="AE264" s="35">
        <f t="shared" si="126"/>
        <v>0</v>
      </c>
      <c r="AG264" s="35">
        <f t="shared" si="127"/>
        <v>0</v>
      </c>
      <c r="AH264" s="35">
        <f t="shared" si="127"/>
        <v>0</v>
      </c>
      <c r="AI264" s="35">
        <f t="shared" si="127"/>
        <v>0</v>
      </c>
      <c r="AJ264" s="35">
        <f t="shared" si="127"/>
        <v>0</v>
      </c>
      <c r="AK264" s="35">
        <f t="shared" si="127"/>
        <v>0</v>
      </c>
      <c r="AL264" s="35">
        <f t="shared" si="127"/>
        <v>0</v>
      </c>
      <c r="AN264" s="47">
        <f t="shared" si="118"/>
        <v>0</v>
      </c>
      <c r="AO264" s="18"/>
    </row>
    <row r="265" ht="15" spans="1:41">
      <c r="A265" s="45" t="s">
        <v>10988</v>
      </c>
      <c r="B265" s="33">
        <f t="shared" si="128"/>
        <v>0</v>
      </c>
      <c r="C265" s="41" t="s">
        <v>10989</v>
      </c>
      <c r="D265" s="96">
        <f t="shared" si="129"/>
        <v>0</v>
      </c>
      <c r="E265" s="35">
        <f t="shared" si="130"/>
        <v>0</v>
      </c>
      <c r="F265" s="46">
        <f t="shared" si="131"/>
        <v>0</v>
      </c>
      <c r="G265" s="37">
        <f t="shared" si="119"/>
        <v>0</v>
      </c>
      <c r="H265" s="42">
        <v>0</v>
      </c>
      <c r="I265" s="35">
        <f t="shared" si="123"/>
        <v>0</v>
      </c>
      <c r="J265" s="35">
        <f t="shared" si="123"/>
        <v>0</v>
      </c>
      <c r="K265" s="97">
        <f t="shared" si="117"/>
        <v>0</v>
      </c>
      <c r="L265" s="35">
        <f t="shared" si="132"/>
        <v>0</v>
      </c>
      <c r="M265" s="96">
        <f t="shared" si="133"/>
        <v>0</v>
      </c>
      <c r="N265" s="35">
        <f t="shared" ref="N265:N328" si="137">SUMPRODUCT(N$374:N$599*(LEFT($A$374:$A$599,LEN($A265))=$A265))+MIN(SUMPRODUCT(S$374:S$599*(LEFT($A$374:$A$599,LEN($A265))=$A265))+AN265,0)</f>
        <v>0</v>
      </c>
      <c r="O265" s="46">
        <f t="shared" si="134"/>
        <v>0</v>
      </c>
      <c r="P265" s="51">
        <v>0</v>
      </c>
      <c r="Q265" s="44">
        <f t="shared" si="120"/>
        <v>0</v>
      </c>
      <c r="R265" s="35">
        <f t="shared" si="135"/>
        <v>0</v>
      </c>
      <c r="S265" s="35">
        <f t="shared" ref="S265:S328" si="138">MAX(SUMPRODUCT(S$374:S$599*(LEFT($A$374:$A$599,LEN($A265))=$A265))+AN265,0)</f>
        <v>0</v>
      </c>
      <c r="T265" s="42">
        <v>0</v>
      </c>
      <c r="U265" s="35">
        <f t="shared" si="136"/>
        <v>0</v>
      </c>
      <c r="W265" s="35">
        <f t="shared" si="126"/>
        <v>0</v>
      </c>
      <c r="X265" s="35">
        <f t="shared" si="126"/>
        <v>0</v>
      </c>
      <c r="Y265" s="35">
        <f t="shared" si="126"/>
        <v>0</v>
      </c>
      <c r="Z265" s="35">
        <f t="shared" si="126"/>
        <v>0</v>
      </c>
      <c r="AA265" s="35">
        <f t="shared" si="126"/>
        <v>0</v>
      </c>
      <c r="AB265" s="35">
        <f t="shared" si="126"/>
        <v>0</v>
      </c>
      <c r="AC265" s="35">
        <f t="shared" si="126"/>
        <v>0</v>
      </c>
      <c r="AD265" s="35">
        <f t="shared" si="126"/>
        <v>0</v>
      </c>
      <c r="AE265" s="35">
        <f t="shared" si="126"/>
        <v>0</v>
      </c>
      <c r="AG265" s="35">
        <f t="shared" si="127"/>
        <v>0</v>
      </c>
      <c r="AH265" s="35">
        <f t="shared" si="127"/>
        <v>0</v>
      </c>
      <c r="AI265" s="35">
        <f t="shared" si="127"/>
        <v>0</v>
      </c>
      <c r="AJ265" s="35">
        <f t="shared" si="127"/>
        <v>0</v>
      </c>
      <c r="AK265" s="35">
        <f t="shared" si="127"/>
        <v>0</v>
      </c>
      <c r="AL265" s="35">
        <f t="shared" si="127"/>
        <v>0</v>
      </c>
      <c r="AN265" s="47">
        <f t="shared" si="118"/>
        <v>0</v>
      </c>
      <c r="AO265" s="18"/>
    </row>
    <row r="266" ht="15" spans="1:41">
      <c r="A266" s="45" t="s">
        <v>10990</v>
      </c>
      <c r="B266" s="33">
        <f t="shared" si="128"/>
        <v>0</v>
      </c>
      <c r="C266" s="41" t="s">
        <v>10991</v>
      </c>
      <c r="D266" s="96">
        <f t="shared" si="129"/>
        <v>0</v>
      </c>
      <c r="E266" s="35">
        <f t="shared" si="130"/>
        <v>0</v>
      </c>
      <c r="F266" s="46">
        <f t="shared" si="131"/>
        <v>0</v>
      </c>
      <c r="G266" s="37">
        <f t="shared" si="119"/>
        <v>0</v>
      </c>
      <c r="H266" s="42">
        <v>0</v>
      </c>
      <c r="I266" s="35">
        <f t="shared" si="123"/>
        <v>0</v>
      </c>
      <c r="J266" s="35">
        <f t="shared" si="123"/>
        <v>0</v>
      </c>
      <c r="K266" s="97">
        <f t="shared" si="117"/>
        <v>0</v>
      </c>
      <c r="L266" s="35">
        <f t="shared" si="132"/>
        <v>0</v>
      </c>
      <c r="M266" s="96">
        <f t="shared" si="133"/>
        <v>0</v>
      </c>
      <c r="N266" s="35">
        <f t="shared" si="137"/>
        <v>0</v>
      </c>
      <c r="O266" s="46">
        <f t="shared" si="134"/>
        <v>0</v>
      </c>
      <c r="P266" s="51">
        <v>0</v>
      </c>
      <c r="Q266" s="44">
        <f t="shared" si="120"/>
        <v>0</v>
      </c>
      <c r="R266" s="35">
        <f t="shared" si="135"/>
        <v>0</v>
      </c>
      <c r="S266" s="35">
        <f t="shared" si="138"/>
        <v>0</v>
      </c>
      <c r="T266" s="42">
        <v>0</v>
      </c>
      <c r="U266" s="35">
        <f t="shared" si="136"/>
        <v>0</v>
      </c>
      <c r="W266" s="35">
        <f t="shared" si="126"/>
        <v>0</v>
      </c>
      <c r="X266" s="35">
        <f t="shared" si="126"/>
        <v>0</v>
      </c>
      <c r="Y266" s="35">
        <f t="shared" si="126"/>
        <v>0</v>
      </c>
      <c r="Z266" s="35">
        <f t="shared" si="126"/>
        <v>0</v>
      </c>
      <c r="AA266" s="35">
        <f t="shared" si="126"/>
        <v>0</v>
      </c>
      <c r="AB266" s="35">
        <f t="shared" si="126"/>
        <v>0</v>
      </c>
      <c r="AC266" s="35">
        <f t="shared" si="126"/>
        <v>0</v>
      </c>
      <c r="AD266" s="35">
        <f t="shared" si="126"/>
        <v>0</v>
      </c>
      <c r="AE266" s="35">
        <f t="shared" si="126"/>
        <v>0</v>
      </c>
      <c r="AG266" s="35">
        <f t="shared" si="127"/>
        <v>0</v>
      </c>
      <c r="AH266" s="35">
        <f t="shared" si="127"/>
        <v>0</v>
      </c>
      <c r="AI266" s="35">
        <f t="shared" si="127"/>
        <v>0</v>
      </c>
      <c r="AJ266" s="35">
        <f t="shared" si="127"/>
        <v>0</v>
      </c>
      <c r="AK266" s="35">
        <f t="shared" si="127"/>
        <v>0</v>
      </c>
      <c r="AL266" s="35">
        <f t="shared" si="127"/>
        <v>0</v>
      </c>
      <c r="AN266" s="47">
        <f t="shared" si="118"/>
        <v>0</v>
      </c>
      <c r="AO266" s="6"/>
    </row>
    <row r="267" ht="15" spans="1:41">
      <c r="A267" s="45" t="s">
        <v>10992</v>
      </c>
      <c r="B267" s="33">
        <f t="shared" si="128"/>
        <v>0</v>
      </c>
      <c r="C267" s="41" t="s">
        <v>10993</v>
      </c>
      <c r="D267" s="96">
        <f t="shared" si="129"/>
        <v>0</v>
      </c>
      <c r="E267" s="35">
        <f t="shared" si="130"/>
        <v>0</v>
      </c>
      <c r="F267" s="46">
        <f t="shared" si="131"/>
        <v>0</v>
      </c>
      <c r="G267" s="37">
        <f t="shared" si="119"/>
        <v>0</v>
      </c>
      <c r="H267" s="42">
        <v>0</v>
      </c>
      <c r="I267" s="35">
        <f t="shared" si="123"/>
        <v>0</v>
      </c>
      <c r="J267" s="35">
        <f t="shared" si="123"/>
        <v>0</v>
      </c>
      <c r="K267" s="97">
        <f t="shared" si="117"/>
        <v>0</v>
      </c>
      <c r="L267" s="35">
        <f t="shared" si="132"/>
        <v>0</v>
      </c>
      <c r="M267" s="96">
        <f t="shared" si="133"/>
        <v>0</v>
      </c>
      <c r="N267" s="35">
        <f t="shared" si="137"/>
        <v>0</v>
      </c>
      <c r="O267" s="46">
        <f t="shared" si="134"/>
        <v>0</v>
      </c>
      <c r="P267" s="51">
        <v>0</v>
      </c>
      <c r="Q267" s="44">
        <f t="shared" si="120"/>
        <v>0</v>
      </c>
      <c r="R267" s="35">
        <f t="shared" si="135"/>
        <v>0</v>
      </c>
      <c r="S267" s="35">
        <f t="shared" si="138"/>
        <v>0</v>
      </c>
      <c r="T267" s="42">
        <v>0</v>
      </c>
      <c r="U267" s="35">
        <f t="shared" si="136"/>
        <v>0</v>
      </c>
      <c r="W267" s="35">
        <f t="shared" si="126"/>
        <v>0</v>
      </c>
      <c r="X267" s="35">
        <f t="shared" si="126"/>
        <v>0</v>
      </c>
      <c r="Y267" s="35">
        <f t="shared" si="126"/>
        <v>0</v>
      </c>
      <c r="Z267" s="35">
        <f t="shared" si="126"/>
        <v>0</v>
      </c>
      <c r="AA267" s="35">
        <f t="shared" si="126"/>
        <v>0</v>
      </c>
      <c r="AB267" s="35">
        <f t="shared" si="126"/>
        <v>0</v>
      </c>
      <c r="AC267" s="35">
        <f t="shared" si="126"/>
        <v>0</v>
      </c>
      <c r="AD267" s="35">
        <f t="shared" si="126"/>
        <v>0</v>
      </c>
      <c r="AE267" s="35">
        <f t="shared" si="126"/>
        <v>0</v>
      </c>
      <c r="AG267" s="35">
        <f t="shared" si="127"/>
        <v>0</v>
      </c>
      <c r="AH267" s="35">
        <f t="shared" si="127"/>
        <v>0</v>
      </c>
      <c r="AI267" s="35">
        <f t="shared" si="127"/>
        <v>0</v>
      </c>
      <c r="AJ267" s="35">
        <f t="shared" si="127"/>
        <v>0</v>
      </c>
      <c r="AK267" s="35">
        <f t="shared" si="127"/>
        <v>0</v>
      </c>
      <c r="AL267" s="35">
        <f t="shared" si="127"/>
        <v>0</v>
      </c>
      <c r="AN267" s="47">
        <f t="shared" si="118"/>
        <v>0</v>
      </c>
      <c r="AO267" s="6"/>
    </row>
    <row r="268" ht="15" spans="1:41">
      <c r="A268" s="45" t="s">
        <v>10994</v>
      </c>
      <c r="B268" s="33">
        <f t="shared" si="128"/>
        <v>0</v>
      </c>
      <c r="C268" s="41" t="s">
        <v>10995</v>
      </c>
      <c r="D268" s="96">
        <f t="shared" si="129"/>
        <v>0</v>
      </c>
      <c r="E268" s="35">
        <f t="shared" si="130"/>
        <v>0</v>
      </c>
      <c r="F268" s="46">
        <f t="shared" si="131"/>
        <v>0</v>
      </c>
      <c r="G268" s="37">
        <f t="shared" si="119"/>
        <v>0</v>
      </c>
      <c r="H268" s="42">
        <v>0</v>
      </c>
      <c r="I268" s="35">
        <f t="shared" ref="I268:J287" si="139">SUMPRODUCT(I$374:I$599*(LEFT($A$374:$A$599,LEN($A268))=$A268))</f>
        <v>0</v>
      </c>
      <c r="J268" s="35">
        <f t="shared" si="139"/>
        <v>0</v>
      </c>
      <c r="K268" s="97">
        <f t="shared" si="117"/>
        <v>0</v>
      </c>
      <c r="L268" s="35">
        <f t="shared" si="132"/>
        <v>0</v>
      </c>
      <c r="M268" s="96">
        <f t="shared" si="133"/>
        <v>0</v>
      </c>
      <c r="N268" s="35">
        <f t="shared" si="137"/>
        <v>0</v>
      </c>
      <c r="O268" s="46">
        <f t="shared" si="134"/>
        <v>0</v>
      </c>
      <c r="P268" s="51">
        <v>0</v>
      </c>
      <c r="Q268" s="44">
        <f t="shared" si="120"/>
        <v>0</v>
      </c>
      <c r="R268" s="35">
        <f t="shared" si="135"/>
        <v>0</v>
      </c>
      <c r="S268" s="35">
        <f t="shared" si="138"/>
        <v>0</v>
      </c>
      <c r="T268" s="42">
        <v>0</v>
      </c>
      <c r="U268" s="35">
        <f t="shared" si="136"/>
        <v>0</v>
      </c>
      <c r="W268" s="35">
        <f t="shared" ref="W268:AE277" si="140">SUMPRODUCT(W$374:W$599*(LEFT($A$374:$A$599,LEN($A268))=$A268))</f>
        <v>0</v>
      </c>
      <c r="X268" s="35">
        <f t="shared" si="140"/>
        <v>0</v>
      </c>
      <c r="Y268" s="35">
        <f t="shared" si="140"/>
        <v>0</v>
      </c>
      <c r="Z268" s="35">
        <f t="shared" si="140"/>
        <v>0</v>
      </c>
      <c r="AA268" s="35">
        <f t="shared" si="140"/>
        <v>0</v>
      </c>
      <c r="AB268" s="35">
        <f t="shared" si="140"/>
        <v>0</v>
      </c>
      <c r="AC268" s="35">
        <f t="shared" si="140"/>
        <v>0</v>
      </c>
      <c r="AD268" s="35">
        <f t="shared" si="140"/>
        <v>0</v>
      </c>
      <c r="AE268" s="35">
        <f t="shared" si="140"/>
        <v>0</v>
      </c>
      <c r="AG268" s="35">
        <f t="shared" ref="AG268:AL277" si="141">SUMPRODUCT(AG$374:AG$599*(LEFT($A$374:$A$599,LEN($A268))=$A268))</f>
        <v>0</v>
      </c>
      <c r="AH268" s="35">
        <f t="shared" si="141"/>
        <v>0</v>
      </c>
      <c r="AI268" s="35">
        <f t="shared" si="141"/>
        <v>0</v>
      </c>
      <c r="AJ268" s="35">
        <f t="shared" si="141"/>
        <v>0</v>
      </c>
      <c r="AK268" s="35">
        <f t="shared" si="141"/>
        <v>0</v>
      </c>
      <c r="AL268" s="35">
        <f t="shared" si="141"/>
        <v>0</v>
      </c>
      <c r="AN268" s="47">
        <f t="shared" si="118"/>
        <v>0</v>
      </c>
      <c r="AO268" s="18"/>
    </row>
    <row r="269" ht="15" spans="1:41">
      <c r="A269" s="45" t="s">
        <v>10996</v>
      </c>
      <c r="B269" s="33">
        <f t="shared" si="128"/>
        <v>0</v>
      </c>
      <c r="C269" s="41" t="s">
        <v>10997</v>
      </c>
      <c r="D269" s="96">
        <f t="shared" si="129"/>
        <v>0</v>
      </c>
      <c r="E269" s="35">
        <f t="shared" si="130"/>
        <v>0</v>
      </c>
      <c r="F269" s="46">
        <f t="shared" si="131"/>
        <v>0</v>
      </c>
      <c r="G269" s="37">
        <f t="shared" si="119"/>
        <v>0</v>
      </c>
      <c r="H269" s="42">
        <v>0</v>
      </c>
      <c r="I269" s="35">
        <f t="shared" si="139"/>
        <v>0</v>
      </c>
      <c r="J269" s="35">
        <f t="shared" si="139"/>
        <v>0</v>
      </c>
      <c r="K269" s="97">
        <f t="shared" si="117"/>
        <v>0</v>
      </c>
      <c r="L269" s="35">
        <f t="shared" si="132"/>
        <v>0</v>
      </c>
      <c r="M269" s="96">
        <f t="shared" si="133"/>
        <v>0</v>
      </c>
      <c r="N269" s="35">
        <f t="shared" si="137"/>
        <v>0</v>
      </c>
      <c r="O269" s="46">
        <f t="shared" si="134"/>
        <v>0</v>
      </c>
      <c r="P269" s="51">
        <v>0</v>
      </c>
      <c r="Q269" s="44">
        <f t="shared" si="120"/>
        <v>0</v>
      </c>
      <c r="R269" s="35">
        <f t="shared" si="135"/>
        <v>0</v>
      </c>
      <c r="S269" s="35">
        <f t="shared" si="138"/>
        <v>0</v>
      </c>
      <c r="T269" s="42">
        <v>0</v>
      </c>
      <c r="U269" s="35">
        <f t="shared" si="136"/>
        <v>0</v>
      </c>
      <c r="W269" s="35">
        <f t="shared" si="140"/>
        <v>0</v>
      </c>
      <c r="X269" s="35">
        <f t="shared" si="140"/>
        <v>0</v>
      </c>
      <c r="Y269" s="35">
        <f t="shared" si="140"/>
        <v>0</v>
      </c>
      <c r="Z269" s="35">
        <f t="shared" si="140"/>
        <v>0</v>
      </c>
      <c r="AA269" s="35">
        <f t="shared" si="140"/>
        <v>0</v>
      </c>
      <c r="AB269" s="35">
        <f t="shared" si="140"/>
        <v>0</v>
      </c>
      <c r="AC269" s="35">
        <f t="shared" si="140"/>
        <v>0</v>
      </c>
      <c r="AD269" s="35">
        <f t="shared" si="140"/>
        <v>0</v>
      </c>
      <c r="AE269" s="35">
        <f t="shared" si="140"/>
        <v>0</v>
      </c>
      <c r="AG269" s="35">
        <f t="shared" si="141"/>
        <v>0</v>
      </c>
      <c r="AH269" s="35">
        <f t="shared" si="141"/>
        <v>0</v>
      </c>
      <c r="AI269" s="35">
        <f t="shared" si="141"/>
        <v>0</v>
      </c>
      <c r="AJ269" s="35">
        <f t="shared" si="141"/>
        <v>0</v>
      </c>
      <c r="AK269" s="35">
        <f t="shared" si="141"/>
        <v>0</v>
      </c>
      <c r="AL269" s="35">
        <f t="shared" si="141"/>
        <v>0</v>
      </c>
      <c r="AN269" s="47">
        <f t="shared" si="118"/>
        <v>0</v>
      </c>
      <c r="AO269" s="18"/>
    </row>
    <row r="270" ht="15" spans="1:41">
      <c r="A270" s="45" t="s">
        <v>10998</v>
      </c>
      <c r="B270" s="33">
        <f t="shared" si="128"/>
        <v>0</v>
      </c>
      <c r="C270" s="41" t="s">
        <v>10999</v>
      </c>
      <c r="D270" s="96">
        <f t="shared" si="129"/>
        <v>0</v>
      </c>
      <c r="E270" s="35">
        <f t="shared" si="130"/>
        <v>0</v>
      </c>
      <c r="F270" s="46">
        <f t="shared" si="131"/>
        <v>0</v>
      </c>
      <c r="G270" s="37">
        <f t="shared" si="119"/>
        <v>0</v>
      </c>
      <c r="H270" s="38">
        <v>0</v>
      </c>
      <c r="I270" s="35">
        <f t="shared" si="139"/>
        <v>0</v>
      </c>
      <c r="J270" s="35">
        <f t="shared" si="139"/>
        <v>0</v>
      </c>
      <c r="K270" s="97">
        <f t="shared" si="117"/>
        <v>0</v>
      </c>
      <c r="L270" s="35">
        <f t="shared" si="132"/>
        <v>0</v>
      </c>
      <c r="M270" s="96">
        <f t="shared" si="133"/>
        <v>0</v>
      </c>
      <c r="N270" s="35">
        <f t="shared" si="137"/>
        <v>0</v>
      </c>
      <c r="O270" s="46">
        <f t="shared" si="134"/>
        <v>0</v>
      </c>
      <c r="P270" s="51">
        <v>0</v>
      </c>
      <c r="Q270" s="44">
        <f t="shared" si="120"/>
        <v>0</v>
      </c>
      <c r="R270" s="35">
        <f t="shared" si="135"/>
        <v>0</v>
      </c>
      <c r="S270" s="35">
        <f t="shared" si="138"/>
        <v>0</v>
      </c>
      <c r="T270" s="42">
        <v>0</v>
      </c>
      <c r="U270" s="35">
        <f t="shared" si="136"/>
        <v>0</v>
      </c>
      <c r="W270" s="35">
        <f t="shared" si="140"/>
        <v>0</v>
      </c>
      <c r="X270" s="35">
        <f t="shared" si="140"/>
        <v>0</v>
      </c>
      <c r="Y270" s="35">
        <f t="shared" si="140"/>
        <v>0</v>
      </c>
      <c r="Z270" s="35">
        <f t="shared" si="140"/>
        <v>0</v>
      </c>
      <c r="AA270" s="35">
        <f t="shared" si="140"/>
        <v>0</v>
      </c>
      <c r="AB270" s="35">
        <f t="shared" si="140"/>
        <v>0</v>
      </c>
      <c r="AC270" s="35">
        <f t="shared" si="140"/>
        <v>0</v>
      </c>
      <c r="AD270" s="35">
        <f t="shared" si="140"/>
        <v>0</v>
      </c>
      <c r="AE270" s="35">
        <f t="shared" si="140"/>
        <v>0</v>
      </c>
      <c r="AG270" s="35">
        <f t="shared" si="141"/>
        <v>0</v>
      </c>
      <c r="AH270" s="35">
        <f t="shared" si="141"/>
        <v>0</v>
      </c>
      <c r="AI270" s="35">
        <f t="shared" si="141"/>
        <v>0</v>
      </c>
      <c r="AJ270" s="35">
        <f t="shared" si="141"/>
        <v>0</v>
      </c>
      <c r="AK270" s="35">
        <f t="shared" si="141"/>
        <v>0</v>
      </c>
      <c r="AL270" s="35">
        <f t="shared" si="141"/>
        <v>0</v>
      </c>
      <c r="AN270" s="47">
        <f t="shared" si="118"/>
        <v>0</v>
      </c>
      <c r="AO270" s="6"/>
    </row>
    <row r="271" ht="15" spans="1:41">
      <c r="A271" s="45" t="s">
        <v>11000</v>
      </c>
      <c r="B271" s="33">
        <f t="shared" si="128"/>
        <v>0</v>
      </c>
      <c r="C271" s="41" t="s">
        <v>11001</v>
      </c>
      <c r="D271" s="96">
        <f t="shared" si="129"/>
        <v>0</v>
      </c>
      <c r="E271" s="35">
        <f t="shared" si="130"/>
        <v>0</v>
      </c>
      <c r="F271" s="46">
        <f t="shared" si="131"/>
        <v>0</v>
      </c>
      <c r="G271" s="37">
        <f t="shared" si="119"/>
        <v>0</v>
      </c>
      <c r="H271" s="42">
        <v>0</v>
      </c>
      <c r="I271" s="35">
        <f t="shared" si="139"/>
        <v>0</v>
      </c>
      <c r="J271" s="35">
        <f t="shared" si="139"/>
        <v>0</v>
      </c>
      <c r="K271" s="97">
        <f t="shared" si="117"/>
        <v>0</v>
      </c>
      <c r="L271" s="35">
        <f t="shared" si="132"/>
        <v>0</v>
      </c>
      <c r="M271" s="96">
        <f t="shared" si="133"/>
        <v>0</v>
      </c>
      <c r="N271" s="35">
        <f t="shared" si="137"/>
        <v>0</v>
      </c>
      <c r="O271" s="46">
        <f t="shared" si="134"/>
        <v>0</v>
      </c>
      <c r="P271" s="51">
        <v>0</v>
      </c>
      <c r="Q271" s="44">
        <f t="shared" si="120"/>
        <v>0</v>
      </c>
      <c r="R271" s="35">
        <f t="shared" si="135"/>
        <v>0</v>
      </c>
      <c r="S271" s="35">
        <f t="shared" si="138"/>
        <v>0</v>
      </c>
      <c r="T271" s="42">
        <v>0</v>
      </c>
      <c r="U271" s="35">
        <f t="shared" si="136"/>
        <v>0</v>
      </c>
      <c r="W271" s="35">
        <f t="shared" si="140"/>
        <v>0</v>
      </c>
      <c r="X271" s="35">
        <f t="shared" si="140"/>
        <v>0</v>
      </c>
      <c r="Y271" s="35">
        <f t="shared" si="140"/>
        <v>0</v>
      </c>
      <c r="Z271" s="35">
        <f t="shared" si="140"/>
        <v>0</v>
      </c>
      <c r="AA271" s="35">
        <f t="shared" si="140"/>
        <v>0</v>
      </c>
      <c r="AB271" s="35">
        <f t="shared" si="140"/>
        <v>0</v>
      </c>
      <c r="AC271" s="35">
        <f t="shared" si="140"/>
        <v>0</v>
      </c>
      <c r="AD271" s="35">
        <f t="shared" si="140"/>
        <v>0</v>
      </c>
      <c r="AE271" s="35">
        <f t="shared" si="140"/>
        <v>0</v>
      </c>
      <c r="AG271" s="35">
        <f t="shared" si="141"/>
        <v>0</v>
      </c>
      <c r="AH271" s="35">
        <f t="shared" si="141"/>
        <v>0</v>
      </c>
      <c r="AI271" s="35">
        <f t="shared" si="141"/>
        <v>0</v>
      </c>
      <c r="AJ271" s="35">
        <f t="shared" si="141"/>
        <v>0</v>
      </c>
      <c r="AK271" s="35">
        <f t="shared" si="141"/>
        <v>0</v>
      </c>
      <c r="AL271" s="35">
        <f t="shared" si="141"/>
        <v>0</v>
      </c>
      <c r="AN271" s="47">
        <f t="shared" si="118"/>
        <v>0</v>
      </c>
      <c r="AO271" s="6"/>
    </row>
    <row r="272" ht="15" spans="1:41">
      <c r="A272" s="45" t="s">
        <v>11002</v>
      </c>
      <c r="B272" s="33">
        <f t="shared" si="128"/>
        <v>0</v>
      </c>
      <c r="C272" s="41" t="s">
        <v>11003</v>
      </c>
      <c r="D272" s="96">
        <f t="shared" si="129"/>
        <v>0</v>
      </c>
      <c r="E272" s="35">
        <f t="shared" si="130"/>
        <v>0</v>
      </c>
      <c r="F272" s="46">
        <f t="shared" si="131"/>
        <v>0</v>
      </c>
      <c r="G272" s="37">
        <f t="shared" si="119"/>
        <v>0</v>
      </c>
      <c r="H272" s="42">
        <v>0</v>
      </c>
      <c r="I272" s="35">
        <f t="shared" si="139"/>
        <v>0</v>
      </c>
      <c r="J272" s="35">
        <f t="shared" si="139"/>
        <v>0</v>
      </c>
      <c r="K272" s="97">
        <f t="shared" si="117"/>
        <v>0</v>
      </c>
      <c r="L272" s="35">
        <f t="shared" si="132"/>
        <v>0</v>
      </c>
      <c r="M272" s="96">
        <f t="shared" si="133"/>
        <v>0</v>
      </c>
      <c r="N272" s="35">
        <f t="shared" si="137"/>
        <v>0</v>
      </c>
      <c r="O272" s="46">
        <f t="shared" si="134"/>
        <v>0</v>
      </c>
      <c r="P272" s="51">
        <v>0</v>
      </c>
      <c r="Q272" s="44">
        <f t="shared" si="120"/>
        <v>0</v>
      </c>
      <c r="R272" s="35">
        <f t="shared" si="135"/>
        <v>0</v>
      </c>
      <c r="S272" s="35">
        <f t="shared" si="138"/>
        <v>0</v>
      </c>
      <c r="T272" s="42">
        <v>0</v>
      </c>
      <c r="U272" s="35">
        <f t="shared" si="136"/>
        <v>0</v>
      </c>
      <c r="W272" s="35">
        <f t="shared" si="140"/>
        <v>0</v>
      </c>
      <c r="X272" s="35">
        <f t="shared" si="140"/>
        <v>0</v>
      </c>
      <c r="Y272" s="35">
        <f t="shared" si="140"/>
        <v>0</v>
      </c>
      <c r="Z272" s="35">
        <f t="shared" si="140"/>
        <v>0</v>
      </c>
      <c r="AA272" s="35">
        <f t="shared" si="140"/>
        <v>0</v>
      </c>
      <c r="AB272" s="35">
        <f t="shared" si="140"/>
        <v>0</v>
      </c>
      <c r="AC272" s="35">
        <f t="shared" si="140"/>
        <v>0</v>
      </c>
      <c r="AD272" s="35">
        <f t="shared" si="140"/>
        <v>0</v>
      </c>
      <c r="AE272" s="35">
        <f t="shared" si="140"/>
        <v>0</v>
      </c>
      <c r="AG272" s="35">
        <f t="shared" si="141"/>
        <v>0</v>
      </c>
      <c r="AH272" s="35">
        <f t="shared" si="141"/>
        <v>0</v>
      </c>
      <c r="AI272" s="35">
        <f t="shared" si="141"/>
        <v>0</v>
      </c>
      <c r="AJ272" s="35">
        <f t="shared" si="141"/>
        <v>0</v>
      </c>
      <c r="AK272" s="35">
        <f t="shared" si="141"/>
        <v>0</v>
      </c>
      <c r="AL272" s="35">
        <f t="shared" si="141"/>
        <v>0</v>
      </c>
      <c r="AN272" s="47">
        <f t="shared" si="118"/>
        <v>0</v>
      </c>
      <c r="AO272" s="18"/>
    </row>
    <row r="273" ht="15" spans="1:41">
      <c r="A273" s="45" t="s">
        <v>11004</v>
      </c>
      <c r="B273" s="33">
        <f t="shared" si="128"/>
        <v>0</v>
      </c>
      <c r="C273" s="41" t="s">
        <v>11005</v>
      </c>
      <c r="D273" s="96">
        <f t="shared" si="129"/>
        <v>0</v>
      </c>
      <c r="E273" s="35">
        <f t="shared" si="130"/>
        <v>0</v>
      </c>
      <c r="F273" s="46">
        <f t="shared" si="131"/>
        <v>0</v>
      </c>
      <c r="G273" s="37">
        <f t="shared" si="119"/>
        <v>0</v>
      </c>
      <c r="H273" s="42">
        <v>0</v>
      </c>
      <c r="I273" s="35">
        <f t="shared" si="139"/>
        <v>0</v>
      </c>
      <c r="J273" s="35">
        <f t="shared" si="139"/>
        <v>0</v>
      </c>
      <c r="K273" s="97">
        <f t="shared" si="117"/>
        <v>0</v>
      </c>
      <c r="L273" s="35">
        <f t="shared" si="132"/>
        <v>0</v>
      </c>
      <c r="M273" s="96">
        <f t="shared" si="133"/>
        <v>0</v>
      </c>
      <c r="N273" s="35">
        <f t="shared" si="137"/>
        <v>0</v>
      </c>
      <c r="O273" s="46">
        <f t="shared" si="134"/>
        <v>0</v>
      </c>
      <c r="P273" s="51">
        <v>0</v>
      </c>
      <c r="Q273" s="44">
        <f t="shared" si="120"/>
        <v>0</v>
      </c>
      <c r="R273" s="35">
        <f t="shared" si="135"/>
        <v>0</v>
      </c>
      <c r="S273" s="35">
        <f t="shared" si="138"/>
        <v>0</v>
      </c>
      <c r="T273" s="42">
        <v>0</v>
      </c>
      <c r="U273" s="35">
        <f t="shared" si="136"/>
        <v>0</v>
      </c>
      <c r="W273" s="35">
        <f t="shared" si="140"/>
        <v>0</v>
      </c>
      <c r="X273" s="35">
        <f t="shared" si="140"/>
        <v>0</v>
      </c>
      <c r="Y273" s="35">
        <f t="shared" si="140"/>
        <v>0</v>
      </c>
      <c r="Z273" s="35">
        <f t="shared" si="140"/>
        <v>0</v>
      </c>
      <c r="AA273" s="35">
        <f t="shared" si="140"/>
        <v>0</v>
      </c>
      <c r="AB273" s="35">
        <f t="shared" si="140"/>
        <v>0</v>
      </c>
      <c r="AC273" s="35">
        <f t="shared" si="140"/>
        <v>0</v>
      </c>
      <c r="AD273" s="35">
        <f t="shared" si="140"/>
        <v>0</v>
      </c>
      <c r="AE273" s="35">
        <f t="shared" si="140"/>
        <v>0</v>
      </c>
      <c r="AG273" s="35">
        <f t="shared" si="141"/>
        <v>0</v>
      </c>
      <c r="AH273" s="35">
        <f t="shared" si="141"/>
        <v>0</v>
      </c>
      <c r="AI273" s="35">
        <f t="shared" si="141"/>
        <v>0</v>
      </c>
      <c r="AJ273" s="35">
        <f t="shared" si="141"/>
        <v>0</v>
      </c>
      <c r="AK273" s="35">
        <f t="shared" si="141"/>
        <v>0</v>
      </c>
      <c r="AL273" s="35">
        <f t="shared" si="141"/>
        <v>0</v>
      </c>
      <c r="AN273" s="47">
        <f t="shared" si="118"/>
        <v>0</v>
      </c>
      <c r="AO273" s="18"/>
    </row>
    <row r="274" ht="15" spans="1:41">
      <c r="A274" s="45" t="s">
        <v>11006</v>
      </c>
      <c r="B274" s="33">
        <f t="shared" si="128"/>
        <v>0</v>
      </c>
      <c r="C274" s="41" t="s">
        <v>11007</v>
      </c>
      <c r="D274" s="96">
        <f t="shared" si="129"/>
        <v>0</v>
      </c>
      <c r="E274" s="35">
        <f t="shared" si="130"/>
        <v>0</v>
      </c>
      <c r="F274" s="46">
        <f t="shared" si="131"/>
        <v>0</v>
      </c>
      <c r="G274" s="37">
        <f t="shared" si="119"/>
        <v>0</v>
      </c>
      <c r="H274" s="42">
        <v>0</v>
      </c>
      <c r="I274" s="35">
        <f t="shared" si="139"/>
        <v>0</v>
      </c>
      <c r="J274" s="35">
        <f t="shared" si="139"/>
        <v>0</v>
      </c>
      <c r="K274" s="97">
        <f t="shared" si="117"/>
        <v>0</v>
      </c>
      <c r="L274" s="35">
        <f t="shared" si="132"/>
        <v>0</v>
      </c>
      <c r="M274" s="96">
        <f t="shared" si="133"/>
        <v>0</v>
      </c>
      <c r="N274" s="35">
        <f t="shared" si="137"/>
        <v>0</v>
      </c>
      <c r="O274" s="46">
        <f t="shared" si="134"/>
        <v>0</v>
      </c>
      <c r="P274" s="51">
        <v>0</v>
      </c>
      <c r="Q274" s="44">
        <f t="shared" si="120"/>
        <v>0</v>
      </c>
      <c r="R274" s="35">
        <f t="shared" si="135"/>
        <v>0</v>
      </c>
      <c r="S274" s="35">
        <f t="shared" si="138"/>
        <v>0</v>
      </c>
      <c r="T274" s="42">
        <v>0</v>
      </c>
      <c r="U274" s="35">
        <f t="shared" si="136"/>
        <v>0</v>
      </c>
      <c r="W274" s="35">
        <f t="shared" si="140"/>
        <v>0</v>
      </c>
      <c r="X274" s="35">
        <f t="shared" si="140"/>
        <v>0</v>
      </c>
      <c r="Y274" s="35">
        <f t="shared" si="140"/>
        <v>0</v>
      </c>
      <c r="Z274" s="35">
        <f t="shared" si="140"/>
        <v>0</v>
      </c>
      <c r="AA274" s="35">
        <f t="shared" si="140"/>
        <v>0</v>
      </c>
      <c r="AB274" s="35">
        <f t="shared" si="140"/>
        <v>0</v>
      </c>
      <c r="AC274" s="35">
        <f t="shared" si="140"/>
        <v>0</v>
      </c>
      <c r="AD274" s="35">
        <f t="shared" si="140"/>
        <v>0</v>
      </c>
      <c r="AE274" s="35">
        <f t="shared" si="140"/>
        <v>0</v>
      </c>
      <c r="AG274" s="35">
        <f t="shared" si="141"/>
        <v>0</v>
      </c>
      <c r="AH274" s="35">
        <f t="shared" si="141"/>
        <v>0</v>
      </c>
      <c r="AI274" s="35">
        <f t="shared" si="141"/>
        <v>0</v>
      </c>
      <c r="AJ274" s="35">
        <f t="shared" si="141"/>
        <v>0</v>
      </c>
      <c r="AK274" s="35">
        <f t="shared" si="141"/>
        <v>0</v>
      </c>
      <c r="AL274" s="35">
        <f t="shared" si="141"/>
        <v>0</v>
      </c>
      <c r="AN274" s="47">
        <f t="shared" si="118"/>
        <v>0</v>
      </c>
      <c r="AO274" s="6"/>
    </row>
    <row r="275" ht="15" spans="1:41">
      <c r="A275" s="45" t="s">
        <v>11008</v>
      </c>
      <c r="B275" s="33">
        <f t="shared" si="128"/>
        <v>0</v>
      </c>
      <c r="C275" s="41" t="s">
        <v>11009</v>
      </c>
      <c r="D275" s="96">
        <f t="shared" si="129"/>
        <v>0</v>
      </c>
      <c r="E275" s="35">
        <f t="shared" si="130"/>
        <v>0</v>
      </c>
      <c r="F275" s="46">
        <f t="shared" si="131"/>
        <v>0</v>
      </c>
      <c r="G275" s="37">
        <f t="shared" si="119"/>
        <v>0</v>
      </c>
      <c r="H275" s="42">
        <v>0</v>
      </c>
      <c r="I275" s="35">
        <f t="shared" si="139"/>
        <v>0</v>
      </c>
      <c r="J275" s="35">
        <f t="shared" si="139"/>
        <v>0</v>
      </c>
      <c r="K275" s="97">
        <f t="shared" si="117"/>
        <v>0</v>
      </c>
      <c r="L275" s="35">
        <f t="shared" si="132"/>
        <v>0</v>
      </c>
      <c r="M275" s="96">
        <f t="shared" si="133"/>
        <v>0</v>
      </c>
      <c r="N275" s="35">
        <f t="shared" si="137"/>
        <v>0</v>
      </c>
      <c r="O275" s="46">
        <f t="shared" si="134"/>
        <v>0</v>
      </c>
      <c r="P275" s="51">
        <v>0</v>
      </c>
      <c r="Q275" s="44">
        <f t="shared" si="120"/>
        <v>0</v>
      </c>
      <c r="R275" s="35">
        <f t="shared" si="135"/>
        <v>0</v>
      </c>
      <c r="S275" s="35">
        <f t="shared" si="138"/>
        <v>0</v>
      </c>
      <c r="T275" s="42">
        <v>0</v>
      </c>
      <c r="U275" s="35">
        <f t="shared" si="136"/>
        <v>0</v>
      </c>
      <c r="W275" s="35">
        <f t="shared" si="140"/>
        <v>0</v>
      </c>
      <c r="X275" s="35">
        <f t="shared" si="140"/>
        <v>0</v>
      </c>
      <c r="Y275" s="35">
        <f t="shared" si="140"/>
        <v>0</v>
      </c>
      <c r="Z275" s="35">
        <f t="shared" si="140"/>
        <v>0</v>
      </c>
      <c r="AA275" s="35">
        <f t="shared" si="140"/>
        <v>0</v>
      </c>
      <c r="AB275" s="35">
        <f t="shared" si="140"/>
        <v>0</v>
      </c>
      <c r="AC275" s="35">
        <f t="shared" si="140"/>
        <v>0</v>
      </c>
      <c r="AD275" s="35">
        <f t="shared" si="140"/>
        <v>0</v>
      </c>
      <c r="AE275" s="35">
        <f t="shared" si="140"/>
        <v>0</v>
      </c>
      <c r="AG275" s="35">
        <f t="shared" si="141"/>
        <v>0</v>
      </c>
      <c r="AH275" s="35">
        <f t="shared" si="141"/>
        <v>0</v>
      </c>
      <c r="AI275" s="35">
        <f t="shared" si="141"/>
        <v>0</v>
      </c>
      <c r="AJ275" s="35">
        <f t="shared" si="141"/>
        <v>0</v>
      </c>
      <c r="AK275" s="35">
        <f t="shared" si="141"/>
        <v>0</v>
      </c>
      <c r="AL275" s="35">
        <f t="shared" si="141"/>
        <v>0</v>
      </c>
      <c r="AN275" s="47">
        <f t="shared" si="118"/>
        <v>0</v>
      </c>
      <c r="AO275" s="6"/>
    </row>
    <row r="276" ht="15" spans="1:41">
      <c r="A276" s="45" t="s">
        <v>11010</v>
      </c>
      <c r="B276" s="33">
        <f t="shared" si="128"/>
        <v>0</v>
      </c>
      <c r="C276" s="41" t="s">
        <v>11011</v>
      </c>
      <c r="D276" s="96">
        <f t="shared" si="129"/>
        <v>0</v>
      </c>
      <c r="E276" s="35">
        <f t="shared" si="130"/>
        <v>0</v>
      </c>
      <c r="F276" s="46">
        <f t="shared" si="131"/>
        <v>0</v>
      </c>
      <c r="G276" s="37">
        <f t="shared" si="119"/>
        <v>0</v>
      </c>
      <c r="H276" s="42">
        <v>0</v>
      </c>
      <c r="I276" s="35">
        <f t="shared" si="139"/>
        <v>0</v>
      </c>
      <c r="J276" s="35">
        <f t="shared" si="139"/>
        <v>0</v>
      </c>
      <c r="K276" s="97">
        <f t="shared" si="117"/>
        <v>0</v>
      </c>
      <c r="L276" s="35">
        <f t="shared" si="132"/>
        <v>0</v>
      </c>
      <c r="M276" s="96">
        <f t="shared" si="133"/>
        <v>0</v>
      </c>
      <c r="N276" s="35">
        <f t="shared" si="137"/>
        <v>0</v>
      </c>
      <c r="O276" s="46">
        <f t="shared" si="134"/>
        <v>0</v>
      </c>
      <c r="P276" s="51">
        <v>0</v>
      </c>
      <c r="Q276" s="44">
        <f t="shared" si="120"/>
        <v>0</v>
      </c>
      <c r="R276" s="35">
        <f t="shared" si="135"/>
        <v>0</v>
      </c>
      <c r="S276" s="35">
        <f t="shared" si="138"/>
        <v>0</v>
      </c>
      <c r="T276" s="42">
        <v>0</v>
      </c>
      <c r="U276" s="35">
        <f t="shared" si="136"/>
        <v>0</v>
      </c>
      <c r="W276" s="35">
        <f t="shared" si="140"/>
        <v>0</v>
      </c>
      <c r="X276" s="35">
        <f t="shared" si="140"/>
        <v>0</v>
      </c>
      <c r="Y276" s="35">
        <f t="shared" si="140"/>
        <v>0</v>
      </c>
      <c r="Z276" s="35">
        <f t="shared" si="140"/>
        <v>0</v>
      </c>
      <c r="AA276" s="35">
        <f t="shared" si="140"/>
        <v>0</v>
      </c>
      <c r="AB276" s="35">
        <f t="shared" si="140"/>
        <v>0</v>
      </c>
      <c r="AC276" s="35">
        <f t="shared" si="140"/>
        <v>0</v>
      </c>
      <c r="AD276" s="35">
        <f t="shared" si="140"/>
        <v>0</v>
      </c>
      <c r="AE276" s="35">
        <f t="shared" si="140"/>
        <v>0</v>
      </c>
      <c r="AG276" s="35">
        <f t="shared" si="141"/>
        <v>0</v>
      </c>
      <c r="AH276" s="35">
        <f t="shared" si="141"/>
        <v>0</v>
      </c>
      <c r="AI276" s="35">
        <f t="shared" si="141"/>
        <v>0</v>
      </c>
      <c r="AJ276" s="35">
        <f t="shared" si="141"/>
        <v>0</v>
      </c>
      <c r="AK276" s="35">
        <f t="shared" si="141"/>
        <v>0</v>
      </c>
      <c r="AL276" s="35">
        <f t="shared" si="141"/>
        <v>0</v>
      </c>
      <c r="AN276" s="47">
        <f t="shared" si="118"/>
        <v>0</v>
      </c>
      <c r="AO276" s="18"/>
    </row>
    <row r="277" ht="15" spans="1:41">
      <c r="A277" s="45" t="s">
        <v>11012</v>
      </c>
      <c r="B277" s="33">
        <f t="shared" si="128"/>
        <v>0</v>
      </c>
      <c r="C277" s="41" t="s">
        <v>11013</v>
      </c>
      <c r="D277" s="96">
        <f t="shared" si="129"/>
        <v>0</v>
      </c>
      <c r="E277" s="35">
        <f t="shared" si="130"/>
        <v>0</v>
      </c>
      <c r="F277" s="46">
        <f t="shared" si="131"/>
        <v>0</v>
      </c>
      <c r="G277" s="37">
        <f t="shared" si="119"/>
        <v>0</v>
      </c>
      <c r="H277" s="42">
        <v>0</v>
      </c>
      <c r="I277" s="35">
        <f t="shared" si="139"/>
        <v>0</v>
      </c>
      <c r="J277" s="35">
        <f t="shared" si="139"/>
        <v>0</v>
      </c>
      <c r="K277" s="97">
        <f t="shared" si="117"/>
        <v>0</v>
      </c>
      <c r="L277" s="35">
        <f t="shared" si="132"/>
        <v>0</v>
      </c>
      <c r="M277" s="96">
        <f t="shared" si="133"/>
        <v>0</v>
      </c>
      <c r="N277" s="35">
        <f t="shared" si="137"/>
        <v>0</v>
      </c>
      <c r="O277" s="46">
        <f t="shared" si="134"/>
        <v>0</v>
      </c>
      <c r="P277" s="51">
        <v>0</v>
      </c>
      <c r="Q277" s="44">
        <f t="shared" si="120"/>
        <v>0</v>
      </c>
      <c r="R277" s="35">
        <f t="shared" si="135"/>
        <v>0</v>
      </c>
      <c r="S277" s="35">
        <f t="shared" si="138"/>
        <v>0</v>
      </c>
      <c r="T277" s="42">
        <v>0</v>
      </c>
      <c r="U277" s="35">
        <f t="shared" si="136"/>
        <v>0</v>
      </c>
      <c r="W277" s="35">
        <f t="shared" si="140"/>
        <v>0</v>
      </c>
      <c r="X277" s="35">
        <f t="shared" si="140"/>
        <v>0</v>
      </c>
      <c r="Y277" s="35">
        <f t="shared" si="140"/>
        <v>0</v>
      </c>
      <c r="Z277" s="35">
        <f t="shared" si="140"/>
        <v>0</v>
      </c>
      <c r="AA277" s="35">
        <f t="shared" si="140"/>
        <v>0</v>
      </c>
      <c r="AB277" s="35">
        <f t="shared" si="140"/>
        <v>0</v>
      </c>
      <c r="AC277" s="35">
        <f t="shared" si="140"/>
        <v>0</v>
      </c>
      <c r="AD277" s="35">
        <f t="shared" si="140"/>
        <v>0</v>
      </c>
      <c r="AE277" s="35">
        <f t="shared" si="140"/>
        <v>0</v>
      </c>
      <c r="AG277" s="35">
        <f t="shared" si="141"/>
        <v>0</v>
      </c>
      <c r="AH277" s="35">
        <f t="shared" si="141"/>
        <v>0</v>
      </c>
      <c r="AI277" s="35">
        <f t="shared" si="141"/>
        <v>0</v>
      </c>
      <c r="AJ277" s="35">
        <f t="shared" si="141"/>
        <v>0</v>
      </c>
      <c r="AK277" s="35">
        <f t="shared" si="141"/>
        <v>0</v>
      </c>
      <c r="AL277" s="35">
        <f t="shared" si="141"/>
        <v>0</v>
      </c>
      <c r="AN277" s="47">
        <f t="shared" si="118"/>
        <v>0</v>
      </c>
      <c r="AO277" s="18"/>
    </row>
    <row r="278" ht="15" spans="1:41">
      <c r="A278" s="45" t="s">
        <v>11014</v>
      </c>
      <c r="B278" s="33">
        <f t="shared" si="128"/>
        <v>0</v>
      </c>
      <c r="C278" s="41" t="s">
        <v>11015</v>
      </c>
      <c r="D278" s="96">
        <f t="shared" si="129"/>
        <v>0</v>
      </c>
      <c r="E278" s="35">
        <f t="shared" si="130"/>
        <v>0</v>
      </c>
      <c r="F278" s="46">
        <f t="shared" si="131"/>
        <v>0</v>
      </c>
      <c r="G278" s="37">
        <f t="shared" si="119"/>
        <v>0</v>
      </c>
      <c r="H278" s="42">
        <v>0</v>
      </c>
      <c r="I278" s="35">
        <f t="shared" si="139"/>
        <v>0</v>
      </c>
      <c r="J278" s="35">
        <f t="shared" si="139"/>
        <v>0</v>
      </c>
      <c r="K278" s="97">
        <f t="shared" si="117"/>
        <v>0</v>
      </c>
      <c r="L278" s="35">
        <f t="shared" si="132"/>
        <v>0</v>
      </c>
      <c r="M278" s="96">
        <f t="shared" si="133"/>
        <v>0</v>
      </c>
      <c r="N278" s="35">
        <f t="shared" si="137"/>
        <v>0</v>
      </c>
      <c r="O278" s="46">
        <f t="shared" si="134"/>
        <v>0</v>
      </c>
      <c r="P278" s="51">
        <v>0</v>
      </c>
      <c r="Q278" s="44">
        <f t="shared" si="120"/>
        <v>0</v>
      </c>
      <c r="R278" s="35">
        <f t="shared" si="135"/>
        <v>0</v>
      </c>
      <c r="S278" s="35">
        <f t="shared" si="138"/>
        <v>0</v>
      </c>
      <c r="T278" s="42">
        <v>0</v>
      </c>
      <c r="U278" s="35">
        <f t="shared" si="136"/>
        <v>0</v>
      </c>
      <c r="W278" s="35">
        <f t="shared" ref="W278:AE287" si="142">SUMPRODUCT(W$374:W$599*(LEFT($A$374:$A$599,LEN($A278))=$A278))</f>
        <v>0</v>
      </c>
      <c r="X278" s="35">
        <f t="shared" si="142"/>
        <v>0</v>
      </c>
      <c r="Y278" s="35">
        <f t="shared" si="142"/>
        <v>0</v>
      </c>
      <c r="Z278" s="35">
        <f t="shared" si="142"/>
        <v>0</v>
      </c>
      <c r="AA278" s="35">
        <f t="shared" si="142"/>
        <v>0</v>
      </c>
      <c r="AB278" s="35">
        <f t="shared" si="142"/>
        <v>0</v>
      </c>
      <c r="AC278" s="35">
        <f t="shared" si="142"/>
        <v>0</v>
      </c>
      <c r="AD278" s="35">
        <f t="shared" si="142"/>
        <v>0</v>
      </c>
      <c r="AE278" s="35">
        <f t="shared" si="142"/>
        <v>0</v>
      </c>
      <c r="AG278" s="35">
        <f t="shared" ref="AG278:AL287" si="143">SUMPRODUCT(AG$374:AG$599*(LEFT($A$374:$A$599,LEN($A278))=$A278))</f>
        <v>0</v>
      </c>
      <c r="AH278" s="35">
        <f t="shared" si="143"/>
        <v>0</v>
      </c>
      <c r="AI278" s="35">
        <f t="shared" si="143"/>
        <v>0</v>
      </c>
      <c r="AJ278" s="35">
        <f t="shared" si="143"/>
        <v>0</v>
      </c>
      <c r="AK278" s="35">
        <f t="shared" si="143"/>
        <v>0</v>
      </c>
      <c r="AL278" s="35">
        <f t="shared" si="143"/>
        <v>0</v>
      </c>
      <c r="AN278" s="47">
        <f t="shared" si="118"/>
        <v>0</v>
      </c>
      <c r="AO278" s="6"/>
    </row>
    <row r="279" ht="15" spans="1:41">
      <c r="A279" s="45" t="s">
        <v>11016</v>
      </c>
      <c r="B279" s="33">
        <f t="shared" si="128"/>
        <v>0</v>
      </c>
      <c r="C279" s="41" t="s">
        <v>11017</v>
      </c>
      <c r="D279" s="96">
        <f t="shared" si="129"/>
        <v>0</v>
      </c>
      <c r="E279" s="35">
        <f t="shared" si="130"/>
        <v>0</v>
      </c>
      <c r="F279" s="46">
        <f t="shared" si="131"/>
        <v>0</v>
      </c>
      <c r="G279" s="37">
        <f t="shared" si="119"/>
        <v>0</v>
      </c>
      <c r="H279" s="42">
        <v>0</v>
      </c>
      <c r="I279" s="35">
        <f t="shared" si="139"/>
        <v>0</v>
      </c>
      <c r="J279" s="35">
        <f t="shared" si="139"/>
        <v>0</v>
      </c>
      <c r="K279" s="97">
        <f t="shared" si="117"/>
        <v>0</v>
      </c>
      <c r="L279" s="35">
        <f t="shared" si="132"/>
        <v>0</v>
      </c>
      <c r="M279" s="96">
        <f t="shared" si="133"/>
        <v>0</v>
      </c>
      <c r="N279" s="35">
        <f t="shared" si="137"/>
        <v>0</v>
      </c>
      <c r="O279" s="46">
        <f t="shared" si="134"/>
        <v>0</v>
      </c>
      <c r="P279" s="51">
        <v>0</v>
      </c>
      <c r="Q279" s="44">
        <f t="shared" si="120"/>
        <v>0</v>
      </c>
      <c r="R279" s="35">
        <f t="shared" si="135"/>
        <v>0</v>
      </c>
      <c r="S279" s="35">
        <f t="shared" si="138"/>
        <v>0</v>
      </c>
      <c r="T279" s="42">
        <v>0</v>
      </c>
      <c r="U279" s="35">
        <f t="shared" si="136"/>
        <v>0</v>
      </c>
      <c r="W279" s="35">
        <f t="shared" si="142"/>
        <v>0</v>
      </c>
      <c r="X279" s="35">
        <f t="shared" si="142"/>
        <v>0</v>
      </c>
      <c r="Y279" s="35">
        <f t="shared" si="142"/>
        <v>0</v>
      </c>
      <c r="Z279" s="35">
        <f t="shared" si="142"/>
        <v>0</v>
      </c>
      <c r="AA279" s="35">
        <f t="shared" si="142"/>
        <v>0</v>
      </c>
      <c r="AB279" s="35">
        <f t="shared" si="142"/>
        <v>0</v>
      </c>
      <c r="AC279" s="35">
        <f t="shared" si="142"/>
        <v>0</v>
      </c>
      <c r="AD279" s="35">
        <f t="shared" si="142"/>
        <v>0</v>
      </c>
      <c r="AE279" s="35">
        <f t="shared" si="142"/>
        <v>0</v>
      </c>
      <c r="AG279" s="35">
        <f t="shared" si="143"/>
        <v>0</v>
      </c>
      <c r="AH279" s="35">
        <f t="shared" si="143"/>
        <v>0</v>
      </c>
      <c r="AI279" s="35">
        <f t="shared" si="143"/>
        <v>0</v>
      </c>
      <c r="AJ279" s="35">
        <f t="shared" si="143"/>
        <v>0</v>
      </c>
      <c r="AK279" s="35">
        <f t="shared" si="143"/>
        <v>0</v>
      </c>
      <c r="AL279" s="35">
        <f t="shared" si="143"/>
        <v>0</v>
      </c>
      <c r="AN279" s="47">
        <f t="shared" si="118"/>
        <v>0</v>
      </c>
      <c r="AO279" s="6"/>
    </row>
    <row r="280" ht="15" spans="1:41">
      <c r="A280" s="45" t="s">
        <v>11018</v>
      </c>
      <c r="B280" s="33">
        <f t="shared" si="128"/>
        <v>0</v>
      </c>
      <c r="C280" s="41" t="s">
        <v>11019</v>
      </c>
      <c r="D280" s="96">
        <f t="shared" si="129"/>
        <v>0</v>
      </c>
      <c r="E280" s="35">
        <f t="shared" si="130"/>
        <v>0</v>
      </c>
      <c r="F280" s="46">
        <f t="shared" si="131"/>
        <v>0</v>
      </c>
      <c r="G280" s="37">
        <f t="shared" si="119"/>
        <v>0</v>
      </c>
      <c r="H280" s="42">
        <v>0</v>
      </c>
      <c r="I280" s="35">
        <f t="shared" si="139"/>
        <v>0</v>
      </c>
      <c r="J280" s="35">
        <f t="shared" si="139"/>
        <v>0</v>
      </c>
      <c r="K280" s="97">
        <f t="shared" si="117"/>
        <v>0</v>
      </c>
      <c r="L280" s="35">
        <f t="shared" si="132"/>
        <v>0</v>
      </c>
      <c r="M280" s="96">
        <f t="shared" si="133"/>
        <v>0</v>
      </c>
      <c r="N280" s="35">
        <f t="shared" si="137"/>
        <v>0</v>
      </c>
      <c r="O280" s="46">
        <f t="shared" si="134"/>
        <v>0</v>
      </c>
      <c r="P280" s="51">
        <v>0</v>
      </c>
      <c r="Q280" s="44">
        <f t="shared" si="120"/>
        <v>0</v>
      </c>
      <c r="R280" s="35">
        <f t="shared" si="135"/>
        <v>0</v>
      </c>
      <c r="S280" s="35">
        <f t="shared" si="138"/>
        <v>0</v>
      </c>
      <c r="T280" s="42">
        <v>0</v>
      </c>
      <c r="U280" s="35">
        <f t="shared" si="136"/>
        <v>0</v>
      </c>
      <c r="W280" s="35">
        <f t="shared" si="142"/>
        <v>0</v>
      </c>
      <c r="X280" s="35">
        <f t="shared" si="142"/>
        <v>0</v>
      </c>
      <c r="Y280" s="35">
        <f t="shared" si="142"/>
        <v>0</v>
      </c>
      <c r="Z280" s="35">
        <f t="shared" si="142"/>
        <v>0</v>
      </c>
      <c r="AA280" s="35">
        <f t="shared" si="142"/>
        <v>0</v>
      </c>
      <c r="AB280" s="35">
        <f t="shared" si="142"/>
        <v>0</v>
      </c>
      <c r="AC280" s="35">
        <f t="shared" si="142"/>
        <v>0</v>
      </c>
      <c r="AD280" s="35">
        <f t="shared" si="142"/>
        <v>0</v>
      </c>
      <c r="AE280" s="35">
        <f t="shared" si="142"/>
        <v>0</v>
      </c>
      <c r="AG280" s="35">
        <f t="shared" si="143"/>
        <v>0</v>
      </c>
      <c r="AH280" s="35">
        <f t="shared" si="143"/>
        <v>0</v>
      </c>
      <c r="AI280" s="35">
        <f t="shared" si="143"/>
        <v>0</v>
      </c>
      <c r="AJ280" s="35">
        <f t="shared" si="143"/>
        <v>0</v>
      </c>
      <c r="AK280" s="35">
        <f t="shared" si="143"/>
        <v>0</v>
      </c>
      <c r="AL280" s="35">
        <f t="shared" si="143"/>
        <v>0</v>
      </c>
      <c r="AN280" s="47">
        <f t="shared" si="118"/>
        <v>0</v>
      </c>
      <c r="AO280" s="18"/>
    </row>
    <row r="281" ht="15" spans="1:41">
      <c r="A281" s="45" t="s">
        <v>11020</v>
      </c>
      <c r="B281" s="33">
        <f t="shared" si="128"/>
        <v>0</v>
      </c>
      <c r="C281" s="41" t="s">
        <v>11021</v>
      </c>
      <c r="D281" s="96">
        <f t="shared" si="129"/>
        <v>0</v>
      </c>
      <c r="E281" s="35">
        <f t="shared" si="130"/>
        <v>0</v>
      </c>
      <c r="F281" s="46">
        <f t="shared" si="131"/>
        <v>0</v>
      </c>
      <c r="G281" s="37">
        <f t="shared" si="119"/>
        <v>0</v>
      </c>
      <c r="H281" s="42">
        <v>0</v>
      </c>
      <c r="I281" s="35">
        <f t="shared" si="139"/>
        <v>0</v>
      </c>
      <c r="J281" s="35">
        <f t="shared" si="139"/>
        <v>0</v>
      </c>
      <c r="K281" s="97">
        <f t="shared" si="117"/>
        <v>0</v>
      </c>
      <c r="L281" s="35">
        <f t="shared" si="132"/>
        <v>0</v>
      </c>
      <c r="M281" s="96">
        <f t="shared" si="133"/>
        <v>0</v>
      </c>
      <c r="N281" s="35">
        <f t="shared" si="137"/>
        <v>0</v>
      </c>
      <c r="O281" s="46">
        <f t="shared" si="134"/>
        <v>0</v>
      </c>
      <c r="P281" s="51">
        <v>0</v>
      </c>
      <c r="Q281" s="44">
        <f t="shared" si="120"/>
        <v>0</v>
      </c>
      <c r="R281" s="35">
        <f t="shared" si="135"/>
        <v>0</v>
      </c>
      <c r="S281" s="35">
        <f t="shared" si="138"/>
        <v>0</v>
      </c>
      <c r="T281" s="42">
        <v>0</v>
      </c>
      <c r="U281" s="35">
        <f t="shared" si="136"/>
        <v>0</v>
      </c>
      <c r="W281" s="35">
        <f t="shared" si="142"/>
        <v>0</v>
      </c>
      <c r="X281" s="35">
        <f t="shared" si="142"/>
        <v>0</v>
      </c>
      <c r="Y281" s="35">
        <f t="shared" si="142"/>
        <v>0</v>
      </c>
      <c r="Z281" s="35">
        <f t="shared" si="142"/>
        <v>0</v>
      </c>
      <c r="AA281" s="35">
        <f t="shared" si="142"/>
        <v>0</v>
      </c>
      <c r="AB281" s="35">
        <f t="shared" si="142"/>
        <v>0</v>
      </c>
      <c r="AC281" s="35">
        <f t="shared" si="142"/>
        <v>0</v>
      </c>
      <c r="AD281" s="35">
        <f t="shared" si="142"/>
        <v>0</v>
      </c>
      <c r="AE281" s="35">
        <f t="shared" si="142"/>
        <v>0</v>
      </c>
      <c r="AG281" s="35">
        <f t="shared" si="143"/>
        <v>0</v>
      </c>
      <c r="AH281" s="35">
        <f t="shared" si="143"/>
        <v>0</v>
      </c>
      <c r="AI281" s="35">
        <f t="shared" si="143"/>
        <v>0</v>
      </c>
      <c r="AJ281" s="35">
        <f t="shared" si="143"/>
        <v>0</v>
      </c>
      <c r="AK281" s="35">
        <f t="shared" si="143"/>
        <v>0</v>
      </c>
      <c r="AL281" s="35">
        <f t="shared" si="143"/>
        <v>0</v>
      </c>
      <c r="AN281" s="47">
        <f t="shared" si="118"/>
        <v>0</v>
      </c>
      <c r="AO281" s="18"/>
    </row>
    <row r="282" ht="15" spans="1:41">
      <c r="A282" s="45" t="s">
        <v>11022</v>
      </c>
      <c r="B282" s="33">
        <f t="shared" si="128"/>
        <v>0</v>
      </c>
      <c r="C282" s="41" t="s">
        <v>11023</v>
      </c>
      <c r="D282" s="96">
        <f t="shared" si="129"/>
        <v>0</v>
      </c>
      <c r="E282" s="35">
        <f t="shared" si="130"/>
        <v>0</v>
      </c>
      <c r="F282" s="46">
        <f t="shared" si="131"/>
        <v>0</v>
      </c>
      <c r="G282" s="37">
        <f t="shared" si="119"/>
        <v>0</v>
      </c>
      <c r="H282" s="42">
        <v>0</v>
      </c>
      <c r="I282" s="35">
        <f t="shared" si="139"/>
        <v>0</v>
      </c>
      <c r="J282" s="35">
        <f t="shared" si="139"/>
        <v>0</v>
      </c>
      <c r="K282" s="97">
        <f t="shared" si="117"/>
        <v>0</v>
      </c>
      <c r="L282" s="35">
        <f t="shared" si="132"/>
        <v>0</v>
      </c>
      <c r="M282" s="96">
        <f t="shared" si="133"/>
        <v>0</v>
      </c>
      <c r="N282" s="35">
        <f t="shared" si="137"/>
        <v>0</v>
      </c>
      <c r="O282" s="46">
        <f t="shared" si="134"/>
        <v>0</v>
      </c>
      <c r="P282" s="51">
        <v>0</v>
      </c>
      <c r="Q282" s="44">
        <f t="shared" si="120"/>
        <v>0</v>
      </c>
      <c r="R282" s="35">
        <f t="shared" si="135"/>
        <v>0</v>
      </c>
      <c r="S282" s="35">
        <f t="shared" si="138"/>
        <v>0</v>
      </c>
      <c r="T282" s="42">
        <v>0</v>
      </c>
      <c r="U282" s="35">
        <f t="shared" si="136"/>
        <v>0</v>
      </c>
      <c r="W282" s="35">
        <f t="shared" si="142"/>
        <v>0</v>
      </c>
      <c r="X282" s="35">
        <f t="shared" si="142"/>
        <v>0</v>
      </c>
      <c r="Y282" s="35">
        <f t="shared" si="142"/>
        <v>0</v>
      </c>
      <c r="Z282" s="35">
        <f t="shared" si="142"/>
        <v>0</v>
      </c>
      <c r="AA282" s="35">
        <f t="shared" si="142"/>
        <v>0</v>
      </c>
      <c r="AB282" s="35">
        <f t="shared" si="142"/>
        <v>0</v>
      </c>
      <c r="AC282" s="35">
        <f t="shared" si="142"/>
        <v>0</v>
      </c>
      <c r="AD282" s="35">
        <f t="shared" si="142"/>
        <v>0</v>
      </c>
      <c r="AE282" s="35">
        <f t="shared" si="142"/>
        <v>0</v>
      </c>
      <c r="AG282" s="35">
        <f t="shared" si="143"/>
        <v>0</v>
      </c>
      <c r="AH282" s="35">
        <f t="shared" si="143"/>
        <v>0</v>
      </c>
      <c r="AI282" s="35">
        <f t="shared" si="143"/>
        <v>0</v>
      </c>
      <c r="AJ282" s="35">
        <f t="shared" si="143"/>
        <v>0</v>
      </c>
      <c r="AK282" s="35">
        <f t="shared" si="143"/>
        <v>0</v>
      </c>
      <c r="AL282" s="35">
        <f t="shared" si="143"/>
        <v>0</v>
      </c>
      <c r="AN282" s="47">
        <f t="shared" si="118"/>
        <v>0</v>
      </c>
      <c r="AO282" s="6"/>
    </row>
    <row r="283" ht="15" spans="1:41">
      <c r="A283" s="45" t="s">
        <v>11024</v>
      </c>
      <c r="B283" s="33">
        <f t="shared" si="128"/>
        <v>0</v>
      </c>
      <c r="C283" s="41" t="s">
        <v>11025</v>
      </c>
      <c r="D283" s="96">
        <f t="shared" si="129"/>
        <v>0</v>
      </c>
      <c r="E283" s="35">
        <f t="shared" si="130"/>
        <v>0</v>
      </c>
      <c r="F283" s="46">
        <f t="shared" si="131"/>
        <v>0</v>
      </c>
      <c r="G283" s="37">
        <f t="shared" si="119"/>
        <v>0</v>
      </c>
      <c r="H283" s="42">
        <v>0</v>
      </c>
      <c r="I283" s="35">
        <f t="shared" si="139"/>
        <v>0</v>
      </c>
      <c r="J283" s="35">
        <f t="shared" si="139"/>
        <v>0</v>
      </c>
      <c r="K283" s="97">
        <f t="shared" si="117"/>
        <v>0</v>
      </c>
      <c r="L283" s="35">
        <f t="shared" si="132"/>
        <v>0</v>
      </c>
      <c r="M283" s="96">
        <f t="shared" si="133"/>
        <v>0</v>
      </c>
      <c r="N283" s="35">
        <f t="shared" si="137"/>
        <v>0</v>
      </c>
      <c r="O283" s="46">
        <f t="shared" si="134"/>
        <v>0</v>
      </c>
      <c r="P283" s="51">
        <v>0</v>
      </c>
      <c r="Q283" s="44">
        <f t="shared" si="120"/>
        <v>0</v>
      </c>
      <c r="R283" s="35">
        <f t="shared" si="135"/>
        <v>0</v>
      </c>
      <c r="S283" s="35">
        <f t="shared" si="138"/>
        <v>0</v>
      </c>
      <c r="T283" s="42">
        <v>0</v>
      </c>
      <c r="U283" s="35">
        <f t="shared" si="136"/>
        <v>0</v>
      </c>
      <c r="W283" s="35">
        <f t="shared" si="142"/>
        <v>0</v>
      </c>
      <c r="X283" s="35">
        <f t="shared" si="142"/>
        <v>0</v>
      </c>
      <c r="Y283" s="35">
        <f t="shared" si="142"/>
        <v>0</v>
      </c>
      <c r="Z283" s="35">
        <f t="shared" si="142"/>
        <v>0</v>
      </c>
      <c r="AA283" s="35">
        <f t="shared" si="142"/>
        <v>0</v>
      </c>
      <c r="AB283" s="35">
        <f t="shared" si="142"/>
        <v>0</v>
      </c>
      <c r="AC283" s="35">
        <f t="shared" si="142"/>
        <v>0</v>
      </c>
      <c r="AD283" s="35">
        <f t="shared" si="142"/>
        <v>0</v>
      </c>
      <c r="AE283" s="35">
        <f t="shared" si="142"/>
        <v>0</v>
      </c>
      <c r="AG283" s="35">
        <f t="shared" si="143"/>
        <v>0</v>
      </c>
      <c r="AH283" s="35">
        <f t="shared" si="143"/>
        <v>0</v>
      </c>
      <c r="AI283" s="35">
        <f t="shared" si="143"/>
        <v>0</v>
      </c>
      <c r="AJ283" s="35">
        <f t="shared" si="143"/>
        <v>0</v>
      </c>
      <c r="AK283" s="35">
        <f t="shared" si="143"/>
        <v>0</v>
      </c>
      <c r="AL283" s="35">
        <f t="shared" si="143"/>
        <v>0</v>
      </c>
      <c r="AN283" s="47">
        <f t="shared" si="118"/>
        <v>0</v>
      </c>
      <c r="AO283" s="6"/>
    </row>
    <row r="284" ht="15" spans="1:41">
      <c r="A284" s="45" t="s">
        <v>11026</v>
      </c>
      <c r="B284" s="33">
        <f t="shared" si="128"/>
        <v>0</v>
      </c>
      <c r="C284" s="41" t="s">
        <v>11027</v>
      </c>
      <c r="D284" s="96">
        <f t="shared" si="129"/>
        <v>0</v>
      </c>
      <c r="E284" s="35">
        <f t="shared" si="130"/>
        <v>0</v>
      </c>
      <c r="F284" s="46">
        <f t="shared" si="131"/>
        <v>0</v>
      </c>
      <c r="G284" s="37">
        <f t="shared" si="119"/>
        <v>0</v>
      </c>
      <c r="H284" s="38">
        <v>0</v>
      </c>
      <c r="I284" s="35">
        <f t="shared" si="139"/>
        <v>0</v>
      </c>
      <c r="J284" s="35">
        <f t="shared" si="139"/>
        <v>0</v>
      </c>
      <c r="K284" s="97">
        <f t="shared" si="117"/>
        <v>0</v>
      </c>
      <c r="L284" s="35">
        <f t="shared" si="132"/>
        <v>0</v>
      </c>
      <c r="M284" s="96">
        <f t="shared" si="133"/>
        <v>0</v>
      </c>
      <c r="N284" s="35">
        <f t="shared" si="137"/>
        <v>0</v>
      </c>
      <c r="O284" s="46">
        <f t="shared" si="134"/>
        <v>0</v>
      </c>
      <c r="P284" s="51">
        <v>0</v>
      </c>
      <c r="Q284" s="44">
        <f t="shared" si="120"/>
        <v>0</v>
      </c>
      <c r="R284" s="35">
        <f t="shared" si="135"/>
        <v>0</v>
      </c>
      <c r="S284" s="35">
        <f t="shared" si="138"/>
        <v>0</v>
      </c>
      <c r="T284" s="42">
        <v>0</v>
      </c>
      <c r="U284" s="35">
        <f t="shared" si="136"/>
        <v>0</v>
      </c>
      <c r="W284" s="35">
        <f t="shared" si="142"/>
        <v>0</v>
      </c>
      <c r="X284" s="35">
        <f t="shared" si="142"/>
        <v>0</v>
      </c>
      <c r="Y284" s="35">
        <f t="shared" si="142"/>
        <v>0</v>
      </c>
      <c r="Z284" s="35">
        <f t="shared" si="142"/>
        <v>0</v>
      </c>
      <c r="AA284" s="35">
        <f t="shared" si="142"/>
        <v>0</v>
      </c>
      <c r="AB284" s="35">
        <f t="shared" si="142"/>
        <v>0</v>
      </c>
      <c r="AC284" s="35">
        <f t="shared" si="142"/>
        <v>0</v>
      </c>
      <c r="AD284" s="35">
        <f t="shared" si="142"/>
        <v>0</v>
      </c>
      <c r="AE284" s="35">
        <f t="shared" si="142"/>
        <v>0</v>
      </c>
      <c r="AG284" s="35">
        <f t="shared" si="143"/>
        <v>0</v>
      </c>
      <c r="AH284" s="35">
        <f t="shared" si="143"/>
        <v>0</v>
      </c>
      <c r="AI284" s="35">
        <f t="shared" si="143"/>
        <v>0</v>
      </c>
      <c r="AJ284" s="35">
        <f t="shared" si="143"/>
        <v>0</v>
      </c>
      <c r="AK284" s="35">
        <f t="shared" si="143"/>
        <v>0</v>
      </c>
      <c r="AL284" s="35">
        <f t="shared" si="143"/>
        <v>0</v>
      </c>
      <c r="AN284" s="47">
        <f t="shared" si="118"/>
        <v>0</v>
      </c>
      <c r="AO284" s="18"/>
    </row>
    <row r="285" ht="15" spans="1:41">
      <c r="A285" s="45" t="s">
        <v>11028</v>
      </c>
      <c r="B285" s="33">
        <f t="shared" si="128"/>
        <v>0</v>
      </c>
      <c r="C285" s="41" t="s">
        <v>11029</v>
      </c>
      <c r="D285" s="96">
        <f t="shared" si="129"/>
        <v>0</v>
      </c>
      <c r="E285" s="35">
        <f t="shared" si="130"/>
        <v>0</v>
      </c>
      <c r="F285" s="46">
        <f t="shared" si="131"/>
        <v>0</v>
      </c>
      <c r="G285" s="37">
        <f t="shared" si="119"/>
        <v>0</v>
      </c>
      <c r="H285" s="42">
        <v>0</v>
      </c>
      <c r="I285" s="35">
        <f t="shared" si="139"/>
        <v>0</v>
      </c>
      <c r="J285" s="35">
        <f t="shared" si="139"/>
        <v>0</v>
      </c>
      <c r="K285" s="97">
        <f t="shared" si="117"/>
        <v>0</v>
      </c>
      <c r="L285" s="35">
        <f t="shared" si="132"/>
        <v>0</v>
      </c>
      <c r="M285" s="96">
        <f t="shared" si="133"/>
        <v>0</v>
      </c>
      <c r="N285" s="35">
        <f t="shared" si="137"/>
        <v>0</v>
      </c>
      <c r="O285" s="46">
        <f t="shared" si="134"/>
        <v>0</v>
      </c>
      <c r="P285" s="51">
        <v>0</v>
      </c>
      <c r="Q285" s="44">
        <f t="shared" si="120"/>
        <v>0</v>
      </c>
      <c r="R285" s="35">
        <f t="shared" si="135"/>
        <v>0</v>
      </c>
      <c r="S285" s="35">
        <f t="shared" si="138"/>
        <v>0</v>
      </c>
      <c r="T285" s="42">
        <v>0</v>
      </c>
      <c r="U285" s="35">
        <f t="shared" si="136"/>
        <v>0</v>
      </c>
      <c r="W285" s="35">
        <f t="shared" si="142"/>
        <v>0</v>
      </c>
      <c r="X285" s="35">
        <f t="shared" si="142"/>
        <v>0</v>
      </c>
      <c r="Y285" s="35">
        <f t="shared" si="142"/>
        <v>0</v>
      </c>
      <c r="Z285" s="35">
        <f t="shared" si="142"/>
        <v>0</v>
      </c>
      <c r="AA285" s="35">
        <f t="shared" si="142"/>
        <v>0</v>
      </c>
      <c r="AB285" s="35">
        <f t="shared" si="142"/>
        <v>0</v>
      </c>
      <c r="AC285" s="35">
        <f t="shared" si="142"/>
        <v>0</v>
      </c>
      <c r="AD285" s="35">
        <f t="shared" si="142"/>
        <v>0</v>
      </c>
      <c r="AE285" s="35">
        <f t="shared" si="142"/>
        <v>0</v>
      </c>
      <c r="AG285" s="35">
        <f t="shared" si="143"/>
        <v>0</v>
      </c>
      <c r="AH285" s="35">
        <f t="shared" si="143"/>
        <v>0</v>
      </c>
      <c r="AI285" s="35">
        <f t="shared" si="143"/>
        <v>0</v>
      </c>
      <c r="AJ285" s="35">
        <f t="shared" si="143"/>
        <v>0</v>
      </c>
      <c r="AK285" s="35">
        <f t="shared" si="143"/>
        <v>0</v>
      </c>
      <c r="AL285" s="35">
        <f t="shared" si="143"/>
        <v>0</v>
      </c>
      <c r="AN285" s="47">
        <f t="shared" si="118"/>
        <v>0</v>
      </c>
      <c r="AO285" s="18"/>
    </row>
    <row r="286" ht="15" spans="1:41">
      <c r="A286" s="45" t="s">
        <v>11030</v>
      </c>
      <c r="B286" s="33">
        <f t="shared" si="128"/>
        <v>0</v>
      </c>
      <c r="C286" s="41" t="s">
        <v>11031</v>
      </c>
      <c r="D286" s="96">
        <f t="shared" si="129"/>
        <v>0</v>
      </c>
      <c r="E286" s="35">
        <f t="shared" si="130"/>
        <v>0</v>
      </c>
      <c r="F286" s="46">
        <f t="shared" si="131"/>
        <v>0</v>
      </c>
      <c r="G286" s="37">
        <f t="shared" si="119"/>
        <v>0</v>
      </c>
      <c r="H286" s="42">
        <v>0</v>
      </c>
      <c r="I286" s="35">
        <f t="shared" si="139"/>
        <v>0</v>
      </c>
      <c r="J286" s="35">
        <f t="shared" si="139"/>
        <v>0</v>
      </c>
      <c r="K286" s="97">
        <f t="shared" si="117"/>
        <v>0</v>
      </c>
      <c r="L286" s="35">
        <f t="shared" si="132"/>
        <v>0</v>
      </c>
      <c r="M286" s="96">
        <f t="shared" si="133"/>
        <v>0</v>
      </c>
      <c r="N286" s="35">
        <f t="shared" si="137"/>
        <v>0</v>
      </c>
      <c r="O286" s="46">
        <f t="shared" si="134"/>
        <v>0</v>
      </c>
      <c r="P286" s="51">
        <v>0</v>
      </c>
      <c r="Q286" s="44">
        <f t="shared" si="120"/>
        <v>0</v>
      </c>
      <c r="R286" s="35">
        <f t="shared" si="135"/>
        <v>0</v>
      </c>
      <c r="S286" s="35">
        <f t="shared" si="138"/>
        <v>0</v>
      </c>
      <c r="T286" s="42">
        <v>0</v>
      </c>
      <c r="U286" s="35">
        <f t="shared" si="136"/>
        <v>0</v>
      </c>
      <c r="W286" s="35">
        <f t="shared" si="142"/>
        <v>0</v>
      </c>
      <c r="X286" s="35">
        <f t="shared" si="142"/>
        <v>0</v>
      </c>
      <c r="Y286" s="35">
        <f t="shared" si="142"/>
        <v>0</v>
      </c>
      <c r="Z286" s="35">
        <f t="shared" si="142"/>
        <v>0</v>
      </c>
      <c r="AA286" s="35">
        <f t="shared" si="142"/>
        <v>0</v>
      </c>
      <c r="AB286" s="35">
        <f t="shared" si="142"/>
        <v>0</v>
      </c>
      <c r="AC286" s="35">
        <f t="shared" si="142"/>
        <v>0</v>
      </c>
      <c r="AD286" s="35">
        <f t="shared" si="142"/>
        <v>0</v>
      </c>
      <c r="AE286" s="35">
        <f t="shared" si="142"/>
        <v>0</v>
      </c>
      <c r="AG286" s="35">
        <f t="shared" si="143"/>
        <v>0</v>
      </c>
      <c r="AH286" s="35">
        <f t="shared" si="143"/>
        <v>0</v>
      </c>
      <c r="AI286" s="35">
        <f t="shared" si="143"/>
        <v>0</v>
      </c>
      <c r="AJ286" s="35">
        <f t="shared" si="143"/>
        <v>0</v>
      </c>
      <c r="AK286" s="35">
        <f t="shared" si="143"/>
        <v>0</v>
      </c>
      <c r="AL286" s="35">
        <f t="shared" si="143"/>
        <v>0</v>
      </c>
      <c r="AN286" s="47">
        <f t="shared" si="118"/>
        <v>0</v>
      </c>
      <c r="AO286" s="6"/>
    </row>
    <row r="287" ht="15" spans="1:41">
      <c r="A287" s="45" t="s">
        <v>11032</v>
      </c>
      <c r="B287" s="33">
        <f t="shared" si="128"/>
        <v>0</v>
      </c>
      <c r="C287" s="41" t="s">
        <v>11033</v>
      </c>
      <c r="D287" s="96">
        <f t="shared" si="129"/>
        <v>0</v>
      </c>
      <c r="E287" s="35">
        <f t="shared" si="130"/>
        <v>0</v>
      </c>
      <c r="F287" s="46">
        <f t="shared" si="131"/>
        <v>0</v>
      </c>
      <c r="G287" s="37">
        <f t="shared" si="119"/>
        <v>0</v>
      </c>
      <c r="H287" s="42">
        <v>0</v>
      </c>
      <c r="I287" s="35">
        <f t="shared" si="139"/>
        <v>0</v>
      </c>
      <c r="J287" s="35">
        <f t="shared" si="139"/>
        <v>0</v>
      </c>
      <c r="K287" s="97">
        <f t="shared" si="117"/>
        <v>0</v>
      </c>
      <c r="L287" s="35">
        <f t="shared" si="132"/>
        <v>0</v>
      </c>
      <c r="M287" s="96">
        <f t="shared" si="133"/>
        <v>0</v>
      </c>
      <c r="N287" s="35">
        <f t="shared" si="137"/>
        <v>0</v>
      </c>
      <c r="O287" s="46">
        <f t="shared" si="134"/>
        <v>0</v>
      </c>
      <c r="P287" s="51">
        <v>0</v>
      </c>
      <c r="Q287" s="44">
        <f t="shared" si="120"/>
        <v>0</v>
      </c>
      <c r="R287" s="35">
        <f t="shared" si="135"/>
        <v>0</v>
      </c>
      <c r="S287" s="35">
        <f t="shared" si="138"/>
        <v>0</v>
      </c>
      <c r="T287" s="42">
        <v>0</v>
      </c>
      <c r="U287" s="35">
        <f t="shared" si="136"/>
        <v>0</v>
      </c>
      <c r="W287" s="35">
        <f t="shared" si="142"/>
        <v>0</v>
      </c>
      <c r="X287" s="35">
        <f t="shared" si="142"/>
        <v>0</v>
      </c>
      <c r="Y287" s="35">
        <f t="shared" si="142"/>
        <v>0</v>
      </c>
      <c r="Z287" s="35">
        <f t="shared" si="142"/>
        <v>0</v>
      </c>
      <c r="AA287" s="35">
        <f t="shared" si="142"/>
        <v>0</v>
      </c>
      <c r="AB287" s="35">
        <f t="shared" si="142"/>
        <v>0</v>
      </c>
      <c r="AC287" s="35">
        <f t="shared" si="142"/>
        <v>0</v>
      </c>
      <c r="AD287" s="35">
        <f t="shared" si="142"/>
        <v>0</v>
      </c>
      <c r="AE287" s="35">
        <f t="shared" si="142"/>
        <v>0</v>
      </c>
      <c r="AG287" s="35">
        <f t="shared" si="143"/>
        <v>0</v>
      </c>
      <c r="AH287" s="35">
        <f t="shared" si="143"/>
        <v>0</v>
      </c>
      <c r="AI287" s="35">
        <f t="shared" si="143"/>
        <v>0</v>
      </c>
      <c r="AJ287" s="35">
        <f t="shared" si="143"/>
        <v>0</v>
      </c>
      <c r="AK287" s="35">
        <f t="shared" si="143"/>
        <v>0</v>
      </c>
      <c r="AL287" s="35">
        <f t="shared" si="143"/>
        <v>0</v>
      </c>
      <c r="AN287" s="47">
        <f t="shared" si="118"/>
        <v>0</v>
      </c>
      <c r="AO287" s="6"/>
    </row>
    <row r="288" ht="15" spans="1:41">
      <c r="A288" s="45" t="s">
        <v>11034</v>
      </c>
      <c r="B288" s="33">
        <f t="shared" si="128"/>
        <v>0</v>
      </c>
      <c r="C288" s="41" t="s">
        <v>11035</v>
      </c>
      <c r="D288" s="96">
        <f t="shared" si="129"/>
        <v>0</v>
      </c>
      <c r="E288" s="35">
        <f t="shared" si="130"/>
        <v>0</v>
      </c>
      <c r="F288" s="46">
        <f t="shared" si="131"/>
        <v>0</v>
      </c>
      <c r="G288" s="37">
        <f t="shared" si="119"/>
        <v>0</v>
      </c>
      <c r="H288" s="42">
        <v>0</v>
      </c>
      <c r="I288" s="35">
        <f t="shared" ref="I288:J307" si="144">SUMPRODUCT(I$374:I$599*(LEFT($A$374:$A$599,LEN($A288))=$A288))</f>
        <v>0</v>
      </c>
      <c r="J288" s="35">
        <f t="shared" si="144"/>
        <v>0</v>
      </c>
      <c r="K288" s="97">
        <f t="shared" si="117"/>
        <v>0</v>
      </c>
      <c r="L288" s="35">
        <f t="shared" si="132"/>
        <v>0</v>
      </c>
      <c r="M288" s="96">
        <f t="shared" si="133"/>
        <v>0</v>
      </c>
      <c r="N288" s="35">
        <f t="shared" si="137"/>
        <v>0</v>
      </c>
      <c r="O288" s="46">
        <f t="shared" si="134"/>
        <v>0</v>
      </c>
      <c r="P288" s="51">
        <v>0</v>
      </c>
      <c r="Q288" s="44">
        <f t="shared" si="120"/>
        <v>0</v>
      </c>
      <c r="R288" s="35">
        <f t="shared" si="135"/>
        <v>0</v>
      </c>
      <c r="S288" s="35">
        <f t="shared" si="138"/>
        <v>0</v>
      </c>
      <c r="T288" s="42">
        <v>0</v>
      </c>
      <c r="U288" s="35">
        <f t="shared" si="136"/>
        <v>0</v>
      </c>
      <c r="W288" s="35">
        <f t="shared" ref="W288:AE297" si="145">SUMPRODUCT(W$374:W$599*(LEFT($A$374:$A$599,LEN($A288))=$A288))</f>
        <v>0</v>
      </c>
      <c r="X288" s="35">
        <f t="shared" si="145"/>
        <v>0</v>
      </c>
      <c r="Y288" s="35">
        <f t="shared" si="145"/>
        <v>0</v>
      </c>
      <c r="Z288" s="35">
        <f t="shared" si="145"/>
        <v>0</v>
      </c>
      <c r="AA288" s="35">
        <f t="shared" si="145"/>
        <v>0</v>
      </c>
      <c r="AB288" s="35">
        <f t="shared" si="145"/>
        <v>0</v>
      </c>
      <c r="AC288" s="35">
        <f t="shared" si="145"/>
        <v>0</v>
      </c>
      <c r="AD288" s="35">
        <f t="shared" si="145"/>
        <v>0</v>
      </c>
      <c r="AE288" s="35">
        <f t="shared" si="145"/>
        <v>0</v>
      </c>
      <c r="AG288" s="35">
        <f t="shared" ref="AG288:AL297" si="146">SUMPRODUCT(AG$374:AG$599*(LEFT($A$374:$A$599,LEN($A288))=$A288))</f>
        <v>0</v>
      </c>
      <c r="AH288" s="35">
        <f t="shared" si="146"/>
        <v>0</v>
      </c>
      <c r="AI288" s="35">
        <f t="shared" si="146"/>
        <v>0</v>
      </c>
      <c r="AJ288" s="35">
        <f t="shared" si="146"/>
        <v>0</v>
      </c>
      <c r="AK288" s="35">
        <f t="shared" si="146"/>
        <v>0</v>
      </c>
      <c r="AL288" s="35">
        <f t="shared" si="146"/>
        <v>0</v>
      </c>
      <c r="AN288" s="47">
        <f t="shared" si="118"/>
        <v>0</v>
      </c>
      <c r="AO288" s="18"/>
    </row>
    <row r="289" ht="15" spans="1:41">
      <c r="A289" s="45" t="s">
        <v>11036</v>
      </c>
      <c r="B289" s="33">
        <f t="shared" si="128"/>
        <v>0</v>
      </c>
      <c r="C289" s="41" t="s">
        <v>11037</v>
      </c>
      <c r="D289" s="96">
        <f t="shared" si="129"/>
        <v>0</v>
      </c>
      <c r="E289" s="35">
        <f t="shared" si="130"/>
        <v>0</v>
      </c>
      <c r="F289" s="46">
        <f t="shared" si="131"/>
        <v>0</v>
      </c>
      <c r="G289" s="37">
        <f t="shared" si="119"/>
        <v>0</v>
      </c>
      <c r="H289" s="42">
        <v>0</v>
      </c>
      <c r="I289" s="35">
        <f t="shared" si="144"/>
        <v>0</v>
      </c>
      <c r="J289" s="35">
        <f t="shared" si="144"/>
        <v>0</v>
      </c>
      <c r="K289" s="97">
        <f t="shared" si="117"/>
        <v>0</v>
      </c>
      <c r="L289" s="35">
        <f t="shared" si="132"/>
        <v>0</v>
      </c>
      <c r="M289" s="96">
        <f t="shared" si="133"/>
        <v>0</v>
      </c>
      <c r="N289" s="35">
        <f t="shared" si="137"/>
        <v>0</v>
      </c>
      <c r="O289" s="46">
        <f t="shared" si="134"/>
        <v>0</v>
      </c>
      <c r="P289" s="51">
        <v>0</v>
      </c>
      <c r="Q289" s="44">
        <f t="shared" si="120"/>
        <v>0</v>
      </c>
      <c r="R289" s="35">
        <f t="shared" si="135"/>
        <v>0</v>
      </c>
      <c r="S289" s="35">
        <f t="shared" si="138"/>
        <v>0</v>
      </c>
      <c r="T289" s="42">
        <v>0</v>
      </c>
      <c r="U289" s="35">
        <f t="shared" si="136"/>
        <v>0</v>
      </c>
      <c r="W289" s="35">
        <f t="shared" si="145"/>
        <v>0</v>
      </c>
      <c r="X289" s="35">
        <f t="shared" si="145"/>
        <v>0</v>
      </c>
      <c r="Y289" s="35">
        <f t="shared" si="145"/>
        <v>0</v>
      </c>
      <c r="Z289" s="35">
        <f t="shared" si="145"/>
        <v>0</v>
      </c>
      <c r="AA289" s="35">
        <f t="shared" si="145"/>
        <v>0</v>
      </c>
      <c r="AB289" s="35">
        <f t="shared" si="145"/>
        <v>0</v>
      </c>
      <c r="AC289" s="35">
        <f t="shared" si="145"/>
        <v>0</v>
      </c>
      <c r="AD289" s="35">
        <f t="shared" si="145"/>
        <v>0</v>
      </c>
      <c r="AE289" s="35">
        <f t="shared" si="145"/>
        <v>0</v>
      </c>
      <c r="AG289" s="35">
        <f t="shared" si="146"/>
        <v>0</v>
      </c>
      <c r="AH289" s="35">
        <f t="shared" si="146"/>
        <v>0</v>
      </c>
      <c r="AI289" s="35">
        <f t="shared" si="146"/>
        <v>0</v>
      </c>
      <c r="AJ289" s="35">
        <f t="shared" si="146"/>
        <v>0</v>
      </c>
      <c r="AK289" s="35">
        <f t="shared" si="146"/>
        <v>0</v>
      </c>
      <c r="AL289" s="35">
        <f t="shared" si="146"/>
        <v>0</v>
      </c>
      <c r="AN289" s="47">
        <f t="shared" si="118"/>
        <v>0</v>
      </c>
      <c r="AO289" s="18"/>
    </row>
    <row r="290" ht="15" spans="1:41">
      <c r="A290" s="45" t="s">
        <v>11038</v>
      </c>
      <c r="B290" s="33">
        <f t="shared" si="128"/>
        <v>0</v>
      </c>
      <c r="C290" s="41" t="s">
        <v>11039</v>
      </c>
      <c r="D290" s="96">
        <f t="shared" si="129"/>
        <v>0</v>
      </c>
      <c r="E290" s="35">
        <f t="shared" si="130"/>
        <v>0</v>
      </c>
      <c r="F290" s="46">
        <f t="shared" si="131"/>
        <v>0</v>
      </c>
      <c r="G290" s="37">
        <f t="shared" si="119"/>
        <v>0</v>
      </c>
      <c r="H290" s="42">
        <v>0</v>
      </c>
      <c r="I290" s="35">
        <f t="shared" si="144"/>
        <v>0</v>
      </c>
      <c r="J290" s="35">
        <f t="shared" si="144"/>
        <v>0</v>
      </c>
      <c r="K290" s="97">
        <f t="shared" si="117"/>
        <v>0</v>
      </c>
      <c r="L290" s="35">
        <f t="shared" si="132"/>
        <v>0</v>
      </c>
      <c r="M290" s="96">
        <f t="shared" si="133"/>
        <v>0</v>
      </c>
      <c r="N290" s="35">
        <f t="shared" si="137"/>
        <v>0</v>
      </c>
      <c r="O290" s="46">
        <f t="shared" si="134"/>
        <v>0</v>
      </c>
      <c r="P290" s="51">
        <v>0</v>
      </c>
      <c r="Q290" s="44">
        <f t="shared" si="120"/>
        <v>0</v>
      </c>
      <c r="R290" s="35">
        <f t="shared" si="135"/>
        <v>0</v>
      </c>
      <c r="S290" s="35">
        <f t="shared" si="138"/>
        <v>0</v>
      </c>
      <c r="T290" s="42">
        <v>0</v>
      </c>
      <c r="U290" s="35">
        <f t="shared" si="136"/>
        <v>0</v>
      </c>
      <c r="W290" s="35">
        <f t="shared" si="145"/>
        <v>0</v>
      </c>
      <c r="X290" s="35">
        <f t="shared" si="145"/>
        <v>0</v>
      </c>
      <c r="Y290" s="35">
        <f t="shared" si="145"/>
        <v>0</v>
      </c>
      <c r="Z290" s="35">
        <f t="shared" si="145"/>
        <v>0</v>
      </c>
      <c r="AA290" s="35">
        <f t="shared" si="145"/>
        <v>0</v>
      </c>
      <c r="AB290" s="35">
        <f t="shared" si="145"/>
        <v>0</v>
      </c>
      <c r="AC290" s="35">
        <f t="shared" si="145"/>
        <v>0</v>
      </c>
      <c r="AD290" s="35">
        <f t="shared" si="145"/>
        <v>0</v>
      </c>
      <c r="AE290" s="35">
        <f t="shared" si="145"/>
        <v>0</v>
      </c>
      <c r="AG290" s="35">
        <f t="shared" si="146"/>
        <v>0</v>
      </c>
      <c r="AH290" s="35">
        <f t="shared" si="146"/>
        <v>0</v>
      </c>
      <c r="AI290" s="35">
        <f t="shared" si="146"/>
        <v>0</v>
      </c>
      <c r="AJ290" s="35">
        <f t="shared" si="146"/>
        <v>0</v>
      </c>
      <c r="AK290" s="35">
        <f t="shared" si="146"/>
        <v>0</v>
      </c>
      <c r="AL290" s="35">
        <f t="shared" si="146"/>
        <v>0</v>
      </c>
      <c r="AN290" s="47">
        <f t="shared" si="118"/>
        <v>0</v>
      </c>
      <c r="AO290" s="6"/>
    </row>
    <row r="291" ht="15" spans="1:41">
      <c r="A291" s="45" t="s">
        <v>11040</v>
      </c>
      <c r="B291" s="33">
        <f t="shared" si="128"/>
        <v>0</v>
      </c>
      <c r="C291" s="41" t="s">
        <v>11041</v>
      </c>
      <c r="D291" s="96">
        <f t="shared" si="129"/>
        <v>0</v>
      </c>
      <c r="E291" s="35">
        <f t="shared" si="130"/>
        <v>0</v>
      </c>
      <c r="F291" s="46">
        <f t="shared" si="131"/>
        <v>0</v>
      </c>
      <c r="G291" s="37">
        <f t="shared" si="119"/>
        <v>0</v>
      </c>
      <c r="H291" s="42">
        <v>0</v>
      </c>
      <c r="I291" s="35">
        <f t="shared" si="144"/>
        <v>0</v>
      </c>
      <c r="J291" s="35">
        <f t="shared" si="144"/>
        <v>0</v>
      </c>
      <c r="K291" s="97">
        <f t="shared" si="117"/>
        <v>0</v>
      </c>
      <c r="L291" s="35">
        <f t="shared" si="132"/>
        <v>0</v>
      </c>
      <c r="M291" s="96">
        <f t="shared" si="133"/>
        <v>0</v>
      </c>
      <c r="N291" s="35">
        <f t="shared" si="137"/>
        <v>0</v>
      </c>
      <c r="O291" s="46">
        <f t="shared" si="134"/>
        <v>0</v>
      </c>
      <c r="P291" s="51">
        <v>0</v>
      </c>
      <c r="Q291" s="44">
        <f t="shared" si="120"/>
        <v>0</v>
      </c>
      <c r="R291" s="35">
        <f t="shared" si="135"/>
        <v>0</v>
      </c>
      <c r="S291" s="35">
        <f t="shared" si="138"/>
        <v>0</v>
      </c>
      <c r="T291" s="42">
        <v>0</v>
      </c>
      <c r="U291" s="35">
        <f t="shared" si="136"/>
        <v>0</v>
      </c>
      <c r="W291" s="35">
        <f t="shared" si="145"/>
        <v>0</v>
      </c>
      <c r="X291" s="35">
        <f t="shared" si="145"/>
        <v>0</v>
      </c>
      <c r="Y291" s="35">
        <f t="shared" si="145"/>
        <v>0</v>
      </c>
      <c r="Z291" s="35">
        <f t="shared" si="145"/>
        <v>0</v>
      </c>
      <c r="AA291" s="35">
        <f t="shared" si="145"/>
        <v>0</v>
      </c>
      <c r="AB291" s="35">
        <f t="shared" si="145"/>
        <v>0</v>
      </c>
      <c r="AC291" s="35">
        <f t="shared" si="145"/>
        <v>0</v>
      </c>
      <c r="AD291" s="35">
        <f t="shared" si="145"/>
        <v>0</v>
      </c>
      <c r="AE291" s="35">
        <f t="shared" si="145"/>
        <v>0</v>
      </c>
      <c r="AG291" s="35">
        <f t="shared" si="146"/>
        <v>0</v>
      </c>
      <c r="AH291" s="35">
        <f t="shared" si="146"/>
        <v>0</v>
      </c>
      <c r="AI291" s="35">
        <f t="shared" si="146"/>
        <v>0</v>
      </c>
      <c r="AJ291" s="35">
        <f t="shared" si="146"/>
        <v>0</v>
      </c>
      <c r="AK291" s="35">
        <f t="shared" si="146"/>
        <v>0</v>
      </c>
      <c r="AL291" s="35">
        <f t="shared" si="146"/>
        <v>0</v>
      </c>
      <c r="AN291" s="47">
        <f t="shared" si="118"/>
        <v>0</v>
      </c>
      <c r="AO291" s="6"/>
    </row>
    <row r="292" ht="15" spans="1:41">
      <c r="A292" s="45" t="s">
        <v>11042</v>
      </c>
      <c r="B292" s="33">
        <f t="shared" si="128"/>
        <v>0</v>
      </c>
      <c r="C292" s="41" t="s">
        <v>11043</v>
      </c>
      <c r="D292" s="96">
        <f t="shared" si="129"/>
        <v>0</v>
      </c>
      <c r="E292" s="35">
        <f t="shared" si="130"/>
        <v>0</v>
      </c>
      <c r="F292" s="46">
        <f t="shared" si="131"/>
        <v>0</v>
      </c>
      <c r="G292" s="37">
        <f t="shared" si="119"/>
        <v>0</v>
      </c>
      <c r="H292" s="38">
        <v>0</v>
      </c>
      <c r="I292" s="35">
        <f t="shared" si="144"/>
        <v>0</v>
      </c>
      <c r="J292" s="35">
        <f t="shared" si="144"/>
        <v>0</v>
      </c>
      <c r="K292" s="97">
        <f t="shared" si="117"/>
        <v>0</v>
      </c>
      <c r="L292" s="35">
        <f t="shared" si="132"/>
        <v>0</v>
      </c>
      <c r="M292" s="96">
        <f t="shared" si="133"/>
        <v>0</v>
      </c>
      <c r="N292" s="35">
        <f t="shared" si="137"/>
        <v>0</v>
      </c>
      <c r="O292" s="46">
        <f t="shared" si="134"/>
        <v>0</v>
      </c>
      <c r="P292" s="51">
        <v>0</v>
      </c>
      <c r="Q292" s="44">
        <f t="shared" si="120"/>
        <v>0</v>
      </c>
      <c r="R292" s="35">
        <f t="shared" si="135"/>
        <v>0</v>
      </c>
      <c r="S292" s="35">
        <f t="shared" si="138"/>
        <v>0</v>
      </c>
      <c r="T292" s="42">
        <v>0</v>
      </c>
      <c r="U292" s="35">
        <f t="shared" si="136"/>
        <v>0</v>
      </c>
      <c r="W292" s="35">
        <f t="shared" si="145"/>
        <v>0</v>
      </c>
      <c r="X292" s="35">
        <f t="shared" si="145"/>
        <v>0</v>
      </c>
      <c r="Y292" s="35">
        <f t="shared" si="145"/>
        <v>0</v>
      </c>
      <c r="Z292" s="35">
        <f t="shared" si="145"/>
        <v>0</v>
      </c>
      <c r="AA292" s="35">
        <f t="shared" si="145"/>
        <v>0</v>
      </c>
      <c r="AB292" s="35">
        <f t="shared" si="145"/>
        <v>0</v>
      </c>
      <c r="AC292" s="35">
        <f t="shared" si="145"/>
        <v>0</v>
      </c>
      <c r="AD292" s="35">
        <f t="shared" si="145"/>
        <v>0</v>
      </c>
      <c r="AE292" s="35">
        <f t="shared" si="145"/>
        <v>0</v>
      </c>
      <c r="AG292" s="35">
        <f t="shared" si="146"/>
        <v>0</v>
      </c>
      <c r="AH292" s="35">
        <f t="shared" si="146"/>
        <v>0</v>
      </c>
      <c r="AI292" s="35">
        <f t="shared" si="146"/>
        <v>0</v>
      </c>
      <c r="AJ292" s="35">
        <f t="shared" si="146"/>
        <v>0</v>
      </c>
      <c r="AK292" s="35">
        <f t="shared" si="146"/>
        <v>0</v>
      </c>
      <c r="AL292" s="35">
        <f t="shared" si="146"/>
        <v>0</v>
      </c>
      <c r="AN292" s="47">
        <f t="shared" si="118"/>
        <v>0</v>
      </c>
      <c r="AO292" s="18"/>
    </row>
    <row r="293" ht="15" spans="1:41">
      <c r="A293" s="45" t="s">
        <v>11044</v>
      </c>
      <c r="B293" s="33">
        <f t="shared" si="128"/>
        <v>0</v>
      </c>
      <c r="C293" s="41" t="s">
        <v>11045</v>
      </c>
      <c r="D293" s="96">
        <f t="shared" si="129"/>
        <v>0</v>
      </c>
      <c r="E293" s="35">
        <f t="shared" si="130"/>
        <v>0</v>
      </c>
      <c r="F293" s="46">
        <f t="shared" si="131"/>
        <v>0</v>
      </c>
      <c r="G293" s="37">
        <f t="shared" si="119"/>
        <v>0</v>
      </c>
      <c r="H293" s="42">
        <v>0</v>
      </c>
      <c r="I293" s="35">
        <f t="shared" si="144"/>
        <v>0</v>
      </c>
      <c r="J293" s="35">
        <f t="shared" si="144"/>
        <v>0</v>
      </c>
      <c r="K293" s="97">
        <f t="shared" si="117"/>
        <v>0</v>
      </c>
      <c r="L293" s="35">
        <f t="shared" si="132"/>
        <v>0</v>
      </c>
      <c r="M293" s="96">
        <f t="shared" si="133"/>
        <v>0</v>
      </c>
      <c r="N293" s="35">
        <f t="shared" si="137"/>
        <v>0</v>
      </c>
      <c r="O293" s="46">
        <f t="shared" si="134"/>
        <v>0</v>
      </c>
      <c r="P293" s="51">
        <v>0</v>
      </c>
      <c r="Q293" s="44">
        <f t="shared" si="120"/>
        <v>0</v>
      </c>
      <c r="R293" s="35">
        <f t="shared" si="135"/>
        <v>0</v>
      </c>
      <c r="S293" s="35">
        <f t="shared" si="138"/>
        <v>0</v>
      </c>
      <c r="T293" s="42">
        <v>0</v>
      </c>
      <c r="U293" s="35">
        <f t="shared" si="136"/>
        <v>0</v>
      </c>
      <c r="W293" s="35">
        <f t="shared" si="145"/>
        <v>0</v>
      </c>
      <c r="X293" s="35">
        <f t="shared" si="145"/>
        <v>0</v>
      </c>
      <c r="Y293" s="35">
        <f t="shared" si="145"/>
        <v>0</v>
      </c>
      <c r="Z293" s="35">
        <f t="shared" si="145"/>
        <v>0</v>
      </c>
      <c r="AA293" s="35">
        <f t="shared" si="145"/>
        <v>0</v>
      </c>
      <c r="AB293" s="35">
        <f t="shared" si="145"/>
        <v>0</v>
      </c>
      <c r="AC293" s="35">
        <f t="shared" si="145"/>
        <v>0</v>
      </c>
      <c r="AD293" s="35">
        <f t="shared" si="145"/>
        <v>0</v>
      </c>
      <c r="AE293" s="35">
        <f t="shared" si="145"/>
        <v>0</v>
      </c>
      <c r="AG293" s="35">
        <f t="shared" si="146"/>
        <v>0</v>
      </c>
      <c r="AH293" s="35">
        <f t="shared" si="146"/>
        <v>0</v>
      </c>
      <c r="AI293" s="35">
        <f t="shared" si="146"/>
        <v>0</v>
      </c>
      <c r="AJ293" s="35">
        <f t="shared" si="146"/>
        <v>0</v>
      </c>
      <c r="AK293" s="35">
        <f t="shared" si="146"/>
        <v>0</v>
      </c>
      <c r="AL293" s="35">
        <f t="shared" si="146"/>
        <v>0</v>
      </c>
      <c r="AN293" s="47">
        <f t="shared" si="118"/>
        <v>0</v>
      </c>
      <c r="AO293" s="18"/>
    </row>
    <row r="294" ht="15" spans="1:41">
      <c r="A294" s="45" t="s">
        <v>11046</v>
      </c>
      <c r="B294" s="33">
        <f t="shared" si="128"/>
        <v>0</v>
      </c>
      <c r="C294" s="41" t="s">
        <v>11047</v>
      </c>
      <c r="D294" s="96">
        <f t="shared" si="129"/>
        <v>0</v>
      </c>
      <c r="E294" s="35">
        <f t="shared" si="130"/>
        <v>0</v>
      </c>
      <c r="F294" s="46">
        <f t="shared" si="131"/>
        <v>0</v>
      </c>
      <c r="G294" s="37">
        <f t="shared" si="119"/>
        <v>0</v>
      </c>
      <c r="H294" s="42">
        <v>0</v>
      </c>
      <c r="I294" s="35">
        <f t="shared" si="144"/>
        <v>0</v>
      </c>
      <c r="J294" s="35">
        <f t="shared" si="144"/>
        <v>0</v>
      </c>
      <c r="K294" s="97">
        <f t="shared" si="117"/>
        <v>0</v>
      </c>
      <c r="L294" s="35">
        <f t="shared" si="132"/>
        <v>0</v>
      </c>
      <c r="M294" s="96">
        <f t="shared" si="133"/>
        <v>0</v>
      </c>
      <c r="N294" s="35">
        <f t="shared" si="137"/>
        <v>0</v>
      </c>
      <c r="O294" s="46">
        <f t="shared" si="134"/>
        <v>0</v>
      </c>
      <c r="P294" s="51">
        <v>0</v>
      </c>
      <c r="Q294" s="44">
        <f t="shared" si="120"/>
        <v>0</v>
      </c>
      <c r="R294" s="35">
        <f t="shared" si="135"/>
        <v>0</v>
      </c>
      <c r="S294" s="35">
        <f t="shared" si="138"/>
        <v>0</v>
      </c>
      <c r="T294" s="42">
        <v>0</v>
      </c>
      <c r="U294" s="35">
        <f t="shared" si="136"/>
        <v>0</v>
      </c>
      <c r="W294" s="35">
        <f t="shared" si="145"/>
        <v>0</v>
      </c>
      <c r="X294" s="35">
        <f t="shared" si="145"/>
        <v>0</v>
      </c>
      <c r="Y294" s="35">
        <f t="shared" si="145"/>
        <v>0</v>
      </c>
      <c r="Z294" s="35">
        <f t="shared" si="145"/>
        <v>0</v>
      </c>
      <c r="AA294" s="35">
        <f t="shared" si="145"/>
        <v>0</v>
      </c>
      <c r="AB294" s="35">
        <f t="shared" si="145"/>
        <v>0</v>
      </c>
      <c r="AC294" s="35">
        <f t="shared" si="145"/>
        <v>0</v>
      </c>
      <c r="AD294" s="35">
        <f t="shared" si="145"/>
        <v>0</v>
      </c>
      <c r="AE294" s="35">
        <f t="shared" si="145"/>
        <v>0</v>
      </c>
      <c r="AG294" s="35">
        <f t="shared" si="146"/>
        <v>0</v>
      </c>
      <c r="AH294" s="35">
        <f t="shared" si="146"/>
        <v>0</v>
      </c>
      <c r="AI294" s="35">
        <f t="shared" si="146"/>
        <v>0</v>
      </c>
      <c r="AJ294" s="35">
        <f t="shared" si="146"/>
        <v>0</v>
      </c>
      <c r="AK294" s="35">
        <f t="shared" si="146"/>
        <v>0</v>
      </c>
      <c r="AL294" s="35">
        <f t="shared" si="146"/>
        <v>0</v>
      </c>
      <c r="AN294" s="47">
        <f t="shared" si="118"/>
        <v>0</v>
      </c>
      <c r="AO294" s="6"/>
    </row>
    <row r="295" ht="15" spans="1:41">
      <c r="A295" s="45" t="s">
        <v>11048</v>
      </c>
      <c r="B295" s="33">
        <f t="shared" si="128"/>
        <v>0</v>
      </c>
      <c r="C295" s="41" t="s">
        <v>11049</v>
      </c>
      <c r="D295" s="96">
        <f t="shared" si="129"/>
        <v>0</v>
      </c>
      <c r="E295" s="35">
        <f t="shared" si="130"/>
        <v>0</v>
      </c>
      <c r="F295" s="46">
        <f t="shared" si="131"/>
        <v>0</v>
      </c>
      <c r="G295" s="37">
        <f t="shared" si="119"/>
        <v>0</v>
      </c>
      <c r="H295" s="42">
        <v>0</v>
      </c>
      <c r="I295" s="35">
        <f t="shared" si="144"/>
        <v>0</v>
      </c>
      <c r="J295" s="35">
        <f t="shared" si="144"/>
        <v>0</v>
      </c>
      <c r="K295" s="97">
        <f t="shared" si="117"/>
        <v>0</v>
      </c>
      <c r="L295" s="35">
        <f t="shared" si="132"/>
        <v>0</v>
      </c>
      <c r="M295" s="96">
        <f t="shared" si="133"/>
        <v>0</v>
      </c>
      <c r="N295" s="35">
        <f t="shared" si="137"/>
        <v>0</v>
      </c>
      <c r="O295" s="46">
        <f t="shared" si="134"/>
        <v>0</v>
      </c>
      <c r="P295" s="51">
        <v>0</v>
      </c>
      <c r="Q295" s="44">
        <f t="shared" si="120"/>
        <v>0</v>
      </c>
      <c r="R295" s="35">
        <f t="shared" si="135"/>
        <v>0</v>
      </c>
      <c r="S295" s="35">
        <f t="shared" si="138"/>
        <v>0</v>
      </c>
      <c r="T295" s="42">
        <v>0</v>
      </c>
      <c r="U295" s="35">
        <f t="shared" si="136"/>
        <v>0</v>
      </c>
      <c r="W295" s="35">
        <f t="shared" si="145"/>
        <v>0</v>
      </c>
      <c r="X295" s="35">
        <f t="shared" si="145"/>
        <v>0</v>
      </c>
      <c r="Y295" s="35">
        <f t="shared" si="145"/>
        <v>0</v>
      </c>
      <c r="Z295" s="35">
        <f t="shared" si="145"/>
        <v>0</v>
      </c>
      <c r="AA295" s="35">
        <f t="shared" si="145"/>
        <v>0</v>
      </c>
      <c r="AB295" s="35">
        <f t="shared" si="145"/>
        <v>0</v>
      </c>
      <c r="AC295" s="35">
        <f t="shared" si="145"/>
        <v>0</v>
      </c>
      <c r="AD295" s="35">
        <f t="shared" si="145"/>
        <v>0</v>
      </c>
      <c r="AE295" s="35">
        <f t="shared" si="145"/>
        <v>0</v>
      </c>
      <c r="AG295" s="35">
        <f t="shared" si="146"/>
        <v>0</v>
      </c>
      <c r="AH295" s="35">
        <f t="shared" si="146"/>
        <v>0</v>
      </c>
      <c r="AI295" s="35">
        <f t="shared" si="146"/>
        <v>0</v>
      </c>
      <c r="AJ295" s="35">
        <f t="shared" si="146"/>
        <v>0</v>
      </c>
      <c r="AK295" s="35">
        <f t="shared" si="146"/>
        <v>0</v>
      </c>
      <c r="AL295" s="35">
        <f t="shared" si="146"/>
        <v>0</v>
      </c>
      <c r="AN295" s="47">
        <f t="shared" si="118"/>
        <v>0</v>
      </c>
      <c r="AO295" s="6"/>
    </row>
    <row r="296" ht="15" spans="1:41">
      <c r="A296" s="45" t="s">
        <v>11050</v>
      </c>
      <c r="B296" s="33">
        <f t="shared" si="128"/>
        <v>0</v>
      </c>
      <c r="C296" s="41" t="s">
        <v>11051</v>
      </c>
      <c r="D296" s="96">
        <f t="shared" si="129"/>
        <v>0</v>
      </c>
      <c r="E296" s="35">
        <f t="shared" si="130"/>
        <v>0</v>
      </c>
      <c r="F296" s="46">
        <f t="shared" si="131"/>
        <v>0</v>
      </c>
      <c r="G296" s="37">
        <f t="shared" si="119"/>
        <v>0</v>
      </c>
      <c r="H296" s="42">
        <v>0</v>
      </c>
      <c r="I296" s="35">
        <f t="shared" si="144"/>
        <v>0</v>
      </c>
      <c r="J296" s="35">
        <f t="shared" si="144"/>
        <v>0</v>
      </c>
      <c r="K296" s="97">
        <f t="shared" ref="K296:K359" si="147">AA296</f>
        <v>0</v>
      </c>
      <c r="L296" s="35">
        <f t="shared" si="132"/>
        <v>0</v>
      </c>
      <c r="M296" s="96">
        <f t="shared" si="133"/>
        <v>0</v>
      </c>
      <c r="N296" s="35">
        <f t="shared" si="137"/>
        <v>0</v>
      </c>
      <c r="O296" s="46">
        <f t="shared" si="134"/>
        <v>0</v>
      </c>
      <c r="P296" s="51">
        <v>0</v>
      </c>
      <c r="Q296" s="44">
        <f t="shared" si="120"/>
        <v>0</v>
      </c>
      <c r="R296" s="35">
        <f t="shared" si="135"/>
        <v>0</v>
      </c>
      <c r="S296" s="35">
        <f t="shared" si="138"/>
        <v>0</v>
      </c>
      <c r="T296" s="42">
        <v>0</v>
      </c>
      <c r="U296" s="35">
        <f t="shared" si="136"/>
        <v>0</v>
      </c>
      <c r="W296" s="35">
        <f t="shared" si="145"/>
        <v>0</v>
      </c>
      <c r="X296" s="35">
        <f t="shared" si="145"/>
        <v>0</v>
      </c>
      <c r="Y296" s="35">
        <f t="shared" si="145"/>
        <v>0</v>
      </c>
      <c r="Z296" s="35">
        <f t="shared" si="145"/>
        <v>0</v>
      </c>
      <c r="AA296" s="35">
        <f t="shared" si="145"/>
        <v>0</v>
      </c>
      <c r="AB296" s="35">
        <f t="shared" si="145"/>
        <v>0</v>
      </c>
      <c r="AC296" s="35">
        <f t="shared" si="145"/>
        <v>0</v>
      </c>
      <c r="AD296" s="35">
        <f t="shared" si="145"/>
        <v>0</v>
      </c>
      <c r="AE296" s="35">
        <f t="shared" si="145"/>
        <v>0</v>
      </c>
      <c r="AG296" s="35">
        <f t="shared" si="146"/>
        <v>0</v>
      </c>
      <c r="AH296" s="35">
        <f t="shared" si="146"/>
        <v>0</v>
      </c>
      <c r="AI296" s="35">
        <f t="shared" si="146"/>
        <v>0</v>
      </c>
      <c r="AJ296" s="35">
        <f t="shared" si="146"/>
        <v>0</v>
      </c>
      <c r="AK296" s="35">
        <f t="shared" si="146"/>
        <v>0</v>
      </c>
      <c r="AL296" s="35">
        <f t="shared" si="146"/>
        <v>0</v>
      </c>
      <c r="AN296" s="47">
        <f t="shared" ref="AN296:AN359" si="148">+(AJ296-Y296)+(AL296-AB296)+(AD296-AH296)</f>
        <v>0</v>
      </c>
      <c r="AO296" s="18"/>
    </row>
    <row r="297" ht="15" spans="1:41">
      <c r="A297" s="45" t="s">
        <v>11052</v>
      </c>
      <c r="B297" s="33">
        <f t="shared" si="128"/>
        <v>0</v>
      </c>
      <c r="C297" s="41" t="s">
        <v>11053</v>
      </c>
      <c r="D297" s="96">
        <f t="shared" si="129"/>
        <v>0</v>
      </c>
      <c r="E297" s="35">
        <f t="shared" si="130"/>
        <v>0</v>
      </c>
      <c r="F297" s="46">
        <f t="shared" si="131"/>
        <v>0</v>
      </c>
      <c r="G297" s="37">
        <f t="shared" ref="G297:G360" si="149">Z297+X297</f>
        <v>0</v>
      </c>
      <c r="H297" s="42">
        <v>0</v>
      </c>
      <c r="I297" s="35">
        <f t="shared" si="144"/>
        <v>0</v>
      </c>
      <c r="J297" s="35">
        <f t="shared" si="144"/>
        <v>0</v>
      </c>
      <c r="K297" s="97">
        <f t="shared" si="147"/>
        <v>0</v>
      </c>
      <c r="L297" s="35">
        <f t="shared" si="132"/>
        <v>0</v>
      </c>
      <c r="M297" s="96">
        <f t="shared" si="133"/>
        <v>0</v>
      </c>
      <c r="N297" s="35">
        <f t="shared" si="137"/>
        <v>0</v>
      </c>
      <c r="O297" s="46">
        <f t="shared" si="134"/>
        <v>0</v>
      </c>
      <c r="P297" s="51">
        <v>0</v>
      </c>
      <c r="Q297" s="44">
        <f t="shared" ref="Q297:Q360" si="150">AC297+AE297</f>
        <v>0</v>
      </c>
      <c r="R297" s="35">
        <f t="shared" si="135"/>
        <v>0</v>
      </c>
      <c r="S297" s="35">
        <f t="shared" si="138"/>
        <v>0</v>
      </c>
      <c r="T297" s="42">
        <v>0</v>
      </c>
      <c r="U297" s="35">
        <f t="shared" si="136"/>
        <v>0</v>
      </c>
      <c r="W297" s="35">
        <f t="shared" si="145"/>
        <v>0</v>
      </c>
      <c r="X297" s="35">
        <f t="shared" si="145"/>
        <v>0</v>
      </c>
      <c r="Y297" s="35">
        <f t="shared" si="145"/>
        <v>0</v>
      </c>
      <c r="Z297" s="35">
        <f t="shared" si="145"/>
        <v>0</v>
      </c>
      <c r="AA297" s="35">
        <f t="shared" si="145"/>
        <v>0</v>
      </c>
      <c r="AB297" s="35">
        <f t="shared" si="145"/>
        <v>0</v>
      </c>
      <c r="AC297" s="35">
        <f t="shared" si="145"/>
        <v>0</v>
      </c>
      <c r="AD297" s="35">
        <f t="shared" si="145"/>
        <v>0</v>
      </c>
      <c r="AE297" s="35">
        <f t="shared" si="145"/>
        <v>0</v>
      </c>
      <c r="AG297" s="35">
        <f t="shared" si="146"/>
        <v>0</v>
      </c>
      <c r="AH297" s="35">
        <f t="shared" si="146"/>
        <v>0</v>
      </c>
      <c r="AI297" s="35">
        <f t="shared" si="146"/>
        <v>0</v>
      </c>
      <c r="AJ297" s="35">
        <f t="shared" si="146"/>
        <v>0</v>
      </c>
      <c r="AK297" s="35">
        <f t="shared" si="146"/>
        <v>0</v>
      </c>
      <c r="AL297" s="35">
        <f t="shared" si="146"/>
        <v>0</v>
      </c>
      <c r="AN297" s="47">
        <f t="shared" si="148"/>
        <v>0</v>
      </c>
      <c r="AO297" s="18"/>
    </row>
    <row r="298" ht="15" spans="1:41">
      <c r="A298" s="45" t="s">
        <v>11054</v>
      </c>
      <c r="B298" s="33">
        <f t="shared" si="128"/>
        <v>0</v>
      </c>
      <c r="C298" s="41" t="s">
        <v>11055</v>
      </c>
      <c r="D298" s="96">
        <f t="shared" si="129"/>
        <v>0</v>
      </c>
      <c r="E298" s="35">
        <f t="shared" si="130"/>
        <v>0</v>
      </c>
      <c r="F298" s="46">
        <f t="shared" si="131"/>
        <v>0</v>
      </c>
      <c r="G298" s="37">
        <f t="shared" si="149"/>
        <v>0</v>
      </c>
      <c r="H298" s="42">
        <v>0</v>
      </c>
      <c r="I298" s="35">
        <f t="shared" si="144"/>
        <v>0</v>
      </c>
      <c r="J298" s="35">
        <f t="shared" si="144"/>
        <v>0</v>
      </c>
      <c r="K298" s="97">
        <f t="shared" si="147"/>
        <v>0</v>
      </c>
      <c r="L298" s="35">
        <f t="shared" si="132"/>
        <v>0</v>
      </c>
      <c r="M298" s="96">
        <f t="shared" si="133"/>
        <v>0</v>
      </c>
      <c r="N298" s="35">
        <f t="shared" si="137"/>
        <v>0</v>
      </c>
      <c r="O298" s="46">
        <f t="shared" si="134"/>
        <v>0</v>
      </c>
      <c r="P298" s="51">
        <v>0</v>
      </c>
      <c r="Q298" s="44">
        <f t="shared" si="150"/>
        <v>0</v>
      </c>
      <c r="R298" s="35">
        <f t="shared" si="135"/>
        <v>0</v>
      </c>
      <c r="S298" s="35">
        <f t="shared" si="138"/>
        <v>0</v>
      </c>
      <c r="T298" s="42">
        <v>0</v>
      </c>
      <c r="U298" s="35">
        <f t="shared" si="136"/>
        <v>0</v>
      </c>
      <c r="W298" s="35">
        <f t="shared" ref="W298:AE307" si="151">SUMPRODUCT(W$374:W$599*(LEFT($A$374:$A$599,LEN($A298))=$A298))</f>
        <v>0</v>
      </c>
      <c r="X298" s="35">
        <f t="shared" si="151"/>
        <v>0</v>
      </c>
      <c r="Y298" s="35">
        <f t="shared" si="151"/>
        <v>0</v>
      </c>
      <c r="Z298" s="35">
        <f t="shared" si="151"/>
        <v>0</v>
      </c>
      <c r="AA298" s="35">
        <f t="shared" si="151"/>
        <v>0</v>
      </c>
      <c r="AB298" s="35">
        <f t="shared" si="151"/>
        <v>0</v>
      </c>
      <c r="AC298" s="35">
        <f t="shared" si="151"/>
        <v>0</v>
      </c>
      <c r="AD298" s="35">
        <f t="shared" si="151"/>
        <v>0</v>
      </c>
      <c r="AE298" s="35">
        <f t="shared" si="151"/>
        <v>0</v>
      </c>
      <c r="AG298" s="35">
        <f t="shared" ref="AG298:AL307" si="152">SUMPRODUCT(AG$374:AG$599*(LEFT($A$374:$A$599,LEN($A298))=$A298))</f>
        <v>0</v>
      </c>
      <c r="AH298" s="35">
        <f t="shared" si="152"/>
        <v>0</v>
      </c>
      <c r="AI298" s="35">
        <f t="shared" si="152"/>
        <v>0</v>
      </c>
      <c r="AJ298" s="35">
        <f t="shared" si="152"/>
        <v>0</v>
      </c>
      <c r="AK298" s="35">
        <f t="shared" si="152"/>
        <v>0</v>
      </c>
      <c r="AL298" s="35">
        <f t="shared" si="152"/>
        <v>0</v>
      </c>
      <c r="AN298" s="47">
        <f t="shared" si="148"/>
        <v>0</v>
      </c>
      <c r="AO298" s="6"/>
    </row>
    <row r="299" ht="15" spans="1:41">
      <c r="A299" s="45" t="s">
        <v>11056</v>
      </c>
      <c r="B299" s="33">
        <f t="shared" si="128"/>
        <v>0</v>
      </c>
      <c r="C299" s="41" t="s">
        <v>11057</v>
      </c>
      <c r="D299" s="96">
        <f t="shared" si="129"/>
        <v>0</v>
      </c>
      <c r="E299" s="35">
        <f t="shared" si="130"/>
        <v>0</v>
      </c>
      <c r="F299" s="46">
        <f t="shared" si="131"/>
        <v>0</v>
      </c>
      <c r="G299" s="37">
        <f t="shared" si="149"/>
        <v>0</v>
      </c>
      <c r="H299" s="42">
        <v>0</v>
      </c>
      <c r="I299" s="35">
        <f t="shared" si="144"/>
        <v>0</v>
      </c>
      <c r="J299" s="35">
        <f t="shared" si="144"/>
        <v>0</v>
      </c>
      <c r="K299" s="97">
        <f t="shared" si="147"/>
        <v>0</v>
      </c>
      <c r="L299" s="35">
        <f t="shared" si="132"/>
        <v>0</v>
      </c>
      <c r="M299" s="96">
        <f t="shared" si="133"/>
        <v>0</v>
      </c>
      <c r="N299" s="35">
        <f t="shared" si="137"/>
        <v>0</v>
      </c>
      <c r="O299" s="46">
        <f t="shared" si="134"/>
        <v>0</v>
      </c>
      <c r="P299" s="51">
        <v>0</v>
      </c>
      <c r="Q299" s="44">
        <f t="shared" si="150"/>
        <v>0</v>
      </c>
      <c r="R299" s="35">
        <f t="shared" si="135"/>
        <v>0</v>
      </c>
      <c r="S299" s="35">
        <f t="shared" si="138"/>
        <v>0</v>
      </c>
      <c r="T299" s="42">
        <v>0</v>
      </c>
      <c r="U299" s="35">
        <f t="shared" si="136"/>
        <v>0</v>
      </c>
      <c r="W299" s="35">
        <f t="shared" si="151"/>
        <v>0</v>
      </c>
      <c r="X299" s="35">
        <f t="shared" si="151"/>
        <v>0</v>
      </c>
      <c r="Y299" s="35">
        <f t="shared" si="151"/>
        <v>0</v>
      </c>
      <c r="Z299" s="35">
        <f t="shared" si="151"/>
        <v>0</v>
      </c>
      <c r="AA299" s="35">
        <f t="shared" si="151"/>
        <v>0</v>
      </c>
      <c r="AB299" s="35">
        <f t="shared" si="151"/>
        <v>0</v>
      </c>
      <c r="AC299" s="35">
        <f t="shared" si="151"/>
        <v>0</v>
      </c>
      <c r="AD299" s="35">
        <f t="shared" si="151"/>
        <v>0</v>
      </c>
      <c r="AE299" s="35">
        <f t="shared" si="151"/>
        <v>0</v>
      </c>
      <c r="AG299" s="35">
        <f t="shared" si="152"/>
        <v>0</v>
      </c>
      <c r="AH299" s="35">
        <f t="shared" si="152"/>
        <v>0</v>
      </c>
      <c r="AI299" s="35">
        <f t="shared" si="152"/>
        <v>0</v>
      </c>
      <c r="AJ299" s="35">
        <f t="shared" si="152"/>
        <v>0</v>
      </c>
      <c r="AK299" s="35">
        <f t="shared" si="152"/>
        <v>0</v>
      </c>
      <c r="AL299" s="35">
        <f t="shared" si="152"/>
        <v>0</v>
      </c>
      <c r="AN299" s="47">
        <f t="shared" si="148"/>
        <v>0</v>
      </c>
      <c r="AO299" s="6"/>
    </row>
    <row r="300" ht="15" spans="1:41">
      <c r="A300" s="45" t="s">
        <v>11058</v>
      </c>
      <c r="B300" s="33">
        <f t="shared" si="128"/>
        <v>0</v>
      </c>
      <c r="C300" s="41" t="s">
        <v>11059</v>
      </c>
      <c r="D300" s="96">
        <f t="shared" si="129"/>
        <v>0</v>
      </c>
      <c r="E300" s="35">
        <f t="shared" si="130"/>
        <v>0</v>
      </c>
      <c r="F300" s="46">
        <f t="shared" si="131"/>
        <v>0</v>
      </c>
      <c r="G300" s="37">
        <f t="shared" si="149"/>
        <v>0</v>
      </c>
      <c r="H300" s="38">
        <v>0</v>
      </c>
      <c r="I300" s="35">
        <f t="shared" si="144"/>
        <v>0</v>
      </c>
      <c r="J300" s="35">
        <f t="shared" si="144"/>
        <v>0</v>
      </c>
      <c r="K300" s="97">
        <f t="shared" si="147"/>
        <v>0</v>
      </c>
      <c r="L300" s="35">
        <f t="shared" si="132"/>
        <v>0</v>
      </c>
      <c r="M300" s="96">
        <f t="shared" si="133"/>
        <v>0</v>
      </c>
      <c r="N300" s="35">
        <f t="shared" si="137"/>
        <v>0</v>
      </c>
      <c r="O300" s="46">
        <f t="shared" si="134"/>
        <v>0</v>
      </c>
      <c r="P300" s="51">
        <v>0</v>
      </c>
      <c r="Q300" s="44">
        <f t="shared" si="150"/>
        <v>0</v>
      </c>
      <c r="R300" s="35">
        <f t="shared" si="135"/>
        <v>0</v>
      </c>
      <c r="S300" s="35">
        <f t="shared" si="138"/>
        <v>0</v>
      </c>
      <c r="T300" s="42">
        <v>0</v>
      </c>
      <c r="U300" s="35">
        <f t="shared" si="136"/>
        <v>0</v>
      </c>
      <c r="W300" s="35">
        <f t="shared" si="151"/>
        <v>0</v>
      </c>
      <c r="X300" s="35">
        <f t="shared" si="151"/>
        <v>0</v>
      </c>
      <c r="Y300" s="35">
        <f t="shared" si="151"/>
        <v>0</v>
      </c>
      <c r="Z300" s="35">
        <f t="shared" si="151"/>
        <v>0</v>
      </c>
      <c r="AA300" s="35">
        <f t="shared" si="151"/>
        <v>0</v>
      </c>
      <c r="AB300" s="35">
        <f t="shared" si="151"/>
        <v>0</v>
      </c>
      <c r="AC300" s="35">
        <f t="shared" si="151"/>
        <v>0</v>
      </c>
      <c r="AD300" s="35">
        <f t="shared" si="151"/>
        <v>0</v>
      </c>
      <c r="AE300" s="35">
        <f t="shared" si="151"/>
        <v>0</v>
      </c>
      <c r="AG300" s="35">
        <f t="shared" si="152"/>
        <v>0</v>
      </c>
      <c r="AH300" s="35">
        <f t="shared" si="152"/>
        <v>0</v>
      </c>
      <c r="AI300" s="35">
        <f t="shared" si="152"/>
        <v>0</v>
      </c>
      <c r="AJ300" s="35">
        <f t="shared" si="152"/>
        <v>0</v>
      </c>
      <c r="AK300" s="35">
        <f t="shared" si="152"/>
        <v>0</v>
      </c>
      <c r="AL300" s="35">
        <f t="shared" si="152"/>
        <v>0</v>
      </c>
      <c r="AN300" s="47">
        <f t="shared" si="148"/>
        <v>0</v>
      </c>
      <c r="AO300" s="18"/>
    </row>
    <row r="301" ht="15" spans="1:41">
      <c r="A301" s="45" t="s">
        <v>11060</v>
      </c>
      <c r="B301" s="33">
        <f t="shared" si="128"/>
        <v>0</v>
      </c>
      <c r="C301" s="41" t="s">
        <v>11061</v>
      </c>
      <c r="D301" s="96">
        <f t="shared" si="129"/>
        <v>0</v>
      </c>
      <c r="E301" s="35">
        <f t="shared" si="130"/>
        <v>0</v>
      </c>
      <c r="F301" s="46">
        <f t="shared" si="131"/>
        <v>0</v>
      </c>
      <c r="G301" s="37">
        <f t="shared" si="149"/>
        <v>0</v>
      </c>
      <c r="H301" s="42">
        <v>0</v>
      </c>
      <c r="I301" s="35">
        <f t="shared" si="144"/>
        <v>0</v>
      </c>
      <c r="J301" s="35">
        <f t="shared" si="144"/>
        <v>0</v>
      </c>
      <c r="K301" s="97">
        <f t="shared" si="147"/>
        <v>0</v>
      </c>
      <c r="L301" s="35">
        <f t="shared" si="132"/>
        <v>0</v>
      </c>
      <c r="M301" s="96">
        <f t="shared" si="133"/>
        <v>0</v>
      </c>
      <c r="N301" s="35">
        <f t="shared" si="137"/>
        <v>0</v>
      </c>
      <c r="O301" s="46">
        <f t="shared" si="134"/>
        <v>0</v>
      </c>
      <c r="P301" s="51">
        <v>0</v>
      </c>
      <c r="Q301" s="44">
        <f t="shared" si="150"/>
        <v>0</v>
      </c>
      <c r="R301" s="35">
        <f t="shared" si="135"/>
        <v>0</v>
      </c>
      <c r="S301" s="35">
        <f t="shared" si="138"/>
        <v>0</v>
      </c>
      <c r="T301" s="42">
        <v>0</v>
      </c>
      <c r="U301" s="35">
        <f t="shared" si="136"/>
        <v>0</v>
      </c>
      <c r="W301" s="35">
        <f t="shared" si="151"/>
        <v>0</v>
      </c>
      <c r="X301" s="35">
        <f t="shared" si="151"/>
        <v>0</v>
      </c>
      <c r="Y301" s="35">
        <f t="shared" si="151"/>
        <v>0</v>
      </c>
      <c r="Z301" s="35">
        <f t="shared" si="151"/>
        <v>0</v>
      </c>
      <c r="AA301" s="35">
        <f t="shared" si="151"/>
        <v>0</v>
      </c>
      <c r="AB301" s="35">
        <f t="shared" si="151"/>
        <v>0</v>
      </c>
      <c r="AC301" s="35">
        <f t="shared" si="151"/>
        <v>0</v>
      </c>
      <c r="AD301" s="35">
        <f t="shared" si="151"/>
        <v>0</v>
      </c>
      <c r="AE301" s="35">
        <f t="shared" si="151"/>
        <v>0</v>
      </c>
      <c r="AG301" s="35">
        <f t="shared" si="152"/>
        <v>0</v>
      </c>
      <c r="AH301" s="35">
        <f t="shared" si="152"/>
        <v>0</v>
      </c>
      <c r="AI301" s="35">
        <f t="shared" si="152"/>
        <v>0</v>
      </c>
      <c r="AJ301" s="35">
        <f t="shared" si="152"/>
        <v>0</v>
      </c>
      <c r="AK301" s="35">
        <f t="shared" si="152"/>
        <v>0</v>
      </c>
      <c r="AL301" s="35">
        <f t="shared" si="152"/>
        <v>0</v>
      </c>
      <c r="AN301" s="47">
        <f t="shared" si="148"/>
        <v>0</v>
      </c>
      <c r="AO301" s="18"/>
    </row>
    <row r="302" ht="15" spans="1:41">
      <c r="A302" s="45" t="s">
        <v>11062</v>
      </c>
      <c r="B302" s="33">
        <f t="shared" si="128"/>
        <v>0</v>
      </c>
      <c r="C302" s="41" t="s">
        <v>11063</v>
      </c>
      <c r="D302" s="96">
        <f t="shared" si="129"/>
        <v>0</v>
      </c>
      <c r="E302" s="35">
        <f t="shared" si="130"/>
        <v>0</v>
      </c>
      <c r="F302" s="46">
        <f t="shared" si="131"/>
        <v>0</v>
      </c>
      <c r="G302" s="37">
        <f t="shared" si="149"/>
        <v>0</v>
      </c>
      <c r="H302" s="42">
        <v>0</v>
      </c>
      <c r="I302" s="35">
        <f t="shared" si="144"/>
        <v>0</v>
      </c>
      <c r="J302" s="35">
        <f t="shared" si="144"/>
        <v>0</v>
      </c>
      <c r="K302" s="97">
        <f t="shared" si="147"/>
        <v>0</v>
      </c>
      <c r="L302" s="35">
        <f t="shared" si="132"/>
        <v>0</v>
      </c>
      <c r="M302" s="96">
        <f t="shared" si="133"/>
        <v>0</v>
      </c>
      <c r="N302" s="35">
        <f t="shared" si="137"/>
        <v>0</v>
      </c>
      <c r="O302" s="46">
        <f t="shared" si="134"/>
        <v>0</v>
      </c>
      <c r="P302" s="51">
        <v>0</v>
      </c>
      <c r="Q302" s="44">
        <f t="shared" si="150"/>
        <v>0</v>
      </c>
      <c r="R302" s="35">
        <f t="shared" si="135"/>
        <v>0</v>
      </c>
      <c r="S302" s="35">
        <f t="shared" si="138"/>
        <v>0</v>
      </c>
      <c r="T302" s="42">
        <v>0</v>
      </c>
      <c r="U302" s="35">
        <f t="shared" si="136"/>
        <v>0</v>
      </c>
      <c r="W302" s="35">
        <f t="shared" si="151"/>
        <v>0</v>
      </c>
      <c r="X302" s="35">
        <f t="shared" si="151"/>
        <v>0</v>
      </c>
      <c r="Y302" s="35">
        <f t="shared" si="151"/>
        <v>0</v>
      </c>
      <c r="Z302" s="35">
        <f t="shared" si="151"/>
        <v>0</v>
      </c>
      <c r="AA302" s="35">
        <f t="shared" si="151"/>
        <v>0</v>
      </c>
      <c r="AB302" s="35">
        <f t="shared" si="151"/>
        <v>0</v>
      </c>
      <c r="AC302" s="35">
        <f t="shared" si="151"/>
        <v>0</v>
      </c>
      <c r="AD302" s="35">
        <f t="shared" si="151"/>
        <v>0</v>
      </c>
      <c r="AE302" s="35">
        <f t="shared" si="151"/>
        <v>0</v>
      </c>
      <c r="AG302" s="35">
        <f t="shared" si="152"/>
        <v>0</v>
      </c>
      <c r="AH302" s="35">
        <f t="shared" si="152"/>
        <v>0</v>
      </c>
      <c r="AI302" s="35">
        <f t="shared" si="152"/>
        <v>0</v>
      </c>
      <c r="AJ302" s="35">
        <f t="shared" si="152"/>
        <v>0</v>
      </c>
      <c r="AK302" s="35">
        <f t="shared" si="152"/>
        <v>0</v>
      </c>
      <c r="AL302" s="35">
        <f t="shared" si="152"/>
        <v>0</v>
      </c>
      <c r="AN302" s="47">
        <f t="shared" si="148"/>
        <v>0</v>
      </c>
      <c r="AO302" s="6"/>
    </row>
    <row r="303" ht="15" spans="1:41">
      <c r="A303" s="45" t="s">
        <v>11064</v>
      </c>
      <c r="B303" s="33">
        <f t="shared" si="128"/>
        <v>0</v>
      </c>
      <c r="C303" s="41" t="s">
        <v>11065</v>
      </c>
      <c r="D303" s="96">
        <f t="shared" si="129"/>
        <v>0</v>
      </c>
      <c r="E303" s="35">
        <f t="shared" si="130"/>
        <v>0</v>
      </c>
      <c r="F303" s="46">
        <f t="shared" si="131"/>
        <v>0</v>
      </c>
      <c r="G303" s="37">
        <f t="shared" si="149"/>
        <v>0</v>
      </c>
      <c r="H303" s="42">
        <v>0</v>
      </c>
      <c r="I303" s="35">
        <f t="shared" si="144"/>
        <v>0</v>
      </c>
      <c r="J303" s="35">
        <f t="shared" si="144"/>
        <v>0</v>
      </c>
      <c r="K303" s="97">
        <f t="shared" si="147"/>
        <v>0</v>
      </c>
      <c r="L303" s="35">
        <f t="shared" si="132"/>
        <v>0</v>
      </c>
      <c r="M303" s="96">
        <f t="shared" si="133"/>
        <v>0</v>
      </c>
      <c r="N303" s="35">
        <f t="shared" si="137"/>
        <v>0</v>
      </c>
      <c r="O303" s="46">
        <f t="shared" si="134"/>
        <v>0</v>
      </c>
      <c r="P303" s="51">
        <v>0</v>
      </c>
      <c r="Q303" s="44">
        <f t="shared" si="150"/>
        <v>0</v>
      </c>
      <c r="R303" s="35">
        <f t="shared" si="135"/>
        <v>0</v>
      </c>
      <c r="S303" s="35">
        <f t="shared" si="138"/>
        <v>0</v>
      </c>
      <c r="T303" s="42">
        <v>0</v>
      </c>
      <c r="U303" s="35">
        <f t="shared" si="136"/>
        <v>0</v>
      </c>
      <c r="W303" s="35">
        <f t="shared" si="151"/>
        <v>0</v>
      </c>
      <c r="X303" s="35">
        <f t="shared" si="151"/>
        <v>0</v>
      </c>
      <c r="Y303" s="35">
        <f t="shared" si="151"/>
        <v>0</v>
      </c>
      <c r="Z303" s="35">
        <f t="shared" si="151"/>
        <v>0</v>
      </c>
      <c r="AA303" s="35">
        <f t="shared" si="151"/>
        <v>0</v>
      </c>
      <c r="AB303" s="35">
        <f t="shared" si="151"/>
        <v>0</v>
      </c>
      <c r="AC303" s="35">
        <f t="shared" si="151"/>
        <v>0</v>
      </c>
      <c r="AD303" s="35">
        <f t="shared" si="151"/>
        <v>0</v>
      </c>
      <c r="AE303" s="35">
        <f t="shared" si="151"/>
        <v>0</v>
      </c>
      <c r="AG303" s="35">
        <f t="shared" si="152"/>
        <v>0</v>
      </c>
      <c r="AH303" s="35">
        <f t="shared" si="152"/>
        <v>0</v>
      </c>
      <c r="AI303" s="35">
        <f t="shared" si="152"/>
        <v>0</v>
      </c>
      <c r="AJ303" s="35">
        <f t="shared" si="152"/>
        <v>0</v>
      </c>
      <c r="AK303" s="35">
        <f t="shared" si="152"/>
        <v>0</v>
      </c>
      <c r="AL303" s="35">
        <f t="shared" si="152"/>
        <v>0</v>
      </c>
      <c r="AN303" s="47">
        <f t="shared" si="148"/>
        <v>0</v>
      </c>
      <c r="AO303" s="6"/>
    </row>
    <row r="304" ht="15" spans="1:41">
      <c r="A304" s="45" t="s">
        <v>11066</v>
      </c>
      <c r="B304" s="33">
        <f t="shared" si="128"/>
        <v>0</v>
      </c>
      <c r="C304" s="41" t="s">
        <v>11067</v>
      </c>
      <c r="D304" s="96">
        <f t="shared" si="129"/>
        <v>0</v>
      </c>
      <c r="E304" s="35">
        <f t="shared" si="130"/>
        <v>0</v>
      </c>
      <c r="F304" s="46">
        <f t="shared" si="131"/>
        <v>0</v>
      </c>
      <c r="G304" s="37">
        <f t="shared" si="149"/>
        <v>0</v>
      </c>
      <c r="H304" s="42">
        <v>0</v>
      </c>
      <c r="I304" s="35">
        <f t="shared" si="144"/>
        <v>0</v>
      </c>
      <c r="J304" s="35">
        <f t="shared" si="144"/>
        <v>0</v>
      </c>
      <c r="K304" s="97">
        <f t="shared" si="147"/>
        <v>0</v>
      </c>
      <c r="L304" s="35">
        <f t="shared" si="132"/>
        <v>0</v>
      </c>
      <c r="M304" s="96">
        <f t="shared" si="133"/>
        <v>0</v>
      </c>
      <c r="N304" s="35">
        <f t="shared" si="137"/>
        <v>0</v>
      </c>
      <c r="O304" s="46">
        <f t="shared" si="134"/>
        <v>0</v>
      </c>
      <c r="P304" s="51">
        <v>0</v>
      </c>
      <c r="Q304" s="44">
        <f t="shared" si="150"/>
        <v>0</v>
      </c>
      <c r="R304" s="35">
        <f t="shared" si="135"/>
        <v>0</v>
      </c>
      <c r="S304" s="35">
        <f t="shared" si="138"/>
        <v>0</v>
      </c>
      <c r="T304" s="42">
        <v>0</v>
      </c>
      <c r="U304" s="35">
        <f t="shared" si="136"/>
        <v>0</v>
      </c>
      <c r="W304" s="35">
        <f t="shared" si="151"/>
        <v>0</v>
      </c>
      <c r="X304" s="35">
        <f t="shared" si="151"/>
        <v>0</v>
      </c>
      <c r="Y304" s="35">
        <f t="shared" si="151"/>
        <v>0</v>
      </c>
      <c r="Z304" s="35">
        <f t="shared" si="151"/>
        <v>0</v>
      </c>
      <c r="AA304" s="35">
        <f t="shared" si="151"/>
        <v>0</v>
      </c>
      <c r="AB304" s="35">
        <f t="shared" si="151"/>
        <v>0</v>
      </c>
      <c r="AC304" s="35">
        <f t="shared" si="151"/>
        <v>0</v>
      </c>
      <c r="AD304" s="35">
        <f t="shared" si="151"/>
        <v>0</v>
      </c>
      <c r="AE304" s="35">
        <f t="shared" si="151"/>
        <v>0</v>
      </c>
      <c r="AG304" s="35">
        <f t="shared" si="152"/>
        <v>0</v>
      </c>
      <c r="AH304" s="35">
        <f t="shared" si="152"/>
        <v>0</v>
      </c>
      <c r="AI304" s="35">
        <f t="shared" si="152"/>
        <v>0</v>
      </c>
      <c r="AJ304" s="35">
        <f t="shared" si="152"/>
        <v>0</v>
      </c>
      <c r="AK304" s="35">
        <f t="shared" si="152"/>
        <v>0</v>
      </c>
      <c r="AL304" s="35">
        <f t="shared" si="152"/>
        <v>0</v>
      </c>
      <c r="AN304" s="47">
        <f t="shared" si="148"/>
        <v>0</v>
      </c>
      <c r="AO304" s="18"/>
    </row>
    <row r="305" ht="15" spans="1:41">
      <c r="A305" s="45" t="s">
        <v>11068</v>
      </c>
      <c r="B305" s="33">
        <f t="shared" si="128"/>
        <v>0</v>
      </c>
      <c r="C305" s="41" t="s">
        <v>11069</v>
      </c>
      <c r="D305" s="96">
        <f t="shared" si="129"/>
        <v>0</v>
      </c>
      <c r="E305" s="35">
        <f t="shared" si="130"/>
        <v>0</v>
      </c>
      <c r="F305" s="46">
        <f t="shared" si="131"/>
        <v>0</v>
      </c>
      <c r="G305" s="37">
        <f t="shared" si="149"/>
        <v>0</v>
      </c>
      <c r="H305" s="42">
        <v>0</v>
      </c>
      <c r="I305" s="35">
        <f t="shared" si="144"/>
        <v>0</v>
      </c>
      <c r="J305" s="35">
        <f t="shared" si="144"/>
        <v>0</v>
      </c>
      <c r="K305" s="97">
        <f t="shared" si="147"/>
        <v>0</v>
      </c>
      <c r="L305" s="35">
        <f t="shared" si="132"/>
        <v>0</v>
      </c>
      <c r="M305" s="96">
        <f t="shared" si="133"/>
        <v>0</v>
      </c>
      <c r="N305" s="35">
        <f t="shared" si="137"/>
        <v>0</v>
      </c>
      <c r="O305" s="46">
        <f t="shared" si="134"/>
        <v>0</v>
      </c>
      <c r="P305" s="51">
        <v>0</v>
      </c>
      <c r="Q305" s="44">
        <f t="shared" si="150"/>
        <v>0</v>
      </c>
      <c r="R305" s="35">
        <f t="shared" si="135"/>
        <v>0</v>
      </c>
      <c r="S305" s="35">
        <f t="shared" si="138"/>
        <v>0</v>
      </c>
      <c r="T305" s="42">
        <v>0</v>
      </c>
      <c r="U305" s="35">
        <f t="shared" si="136"/>
        <v>0</v>
      </c>
      <c r="W305" s="35">
        <f t="shared" si="151"/>
        <v>0</v>
      </c>
      <c r="X305" s="35">
        <f t="shared" si="151"/>
        <v>0</v>
      </c>
      <c r="Y305" s="35">
        <f t="shared" si="151"/>
        <v>0</v>
      </c>
      <c r="Z305" s="35">
        <f t="shared" si="151"/>
        <v>0</v>
      </c>
      <c r="AA305" s="35">
        <f t="shared" si="151"/>
        <v>0</v>
      </c>
      <c r="AB305" s="35">
        <f t="shared" si="151"/>
        <v>0</v>
      </c>
      <c r="AC305" s="35">
        <f t="shared" si="151"/>
        <v>0</v>
      </c>
      <c r="AD305" s="35">
        <f t="shared" si="151"/>
        <v>0</v>
      </c>
      <c r="AE305" s="35">
        <f t="shared" si="151"/>
        <v>0</v>
      </c>
      <c r="AG305" s="35">
        <f t="shared" si="152"/>
        <v>0</v>
      </c>
      <c r="AH305" s="35">
        <f t="shared" si="152"/>
        <v>0</v>
      </c>
      <c r="AI305" s="35">
        <f t="shared" si="152"/>
        <v>0</v>
      </c>
      <c r="AJ305" s="35">
        <f t="shared" si="152"/>
        <v>0</v>
      </c>
      <c r="AK305" s="35">
        <f t="shared" si="152"/>
        <v>0</v>
      </c>
      <c r="AL305" s="35">
        <f t="shared" si="152"/>
        <v>0</v>
      </c>
      <c r="AN305" s="47">
        <f t="shared" si="148"/>
        <v>0</v>
      </c>
      <c r="AO305" s="18"/>
    </row>
    <row r="306" ht="15" spans="1:41">
      <c r="A306" s="45" t="s">
        <v>11070</v>
      </c>
      <c r="B306" s="33">
        <f t="shared" si="128"/>
        <v>0</v>
      </c>
      <c r="C306" s="41" t="s">
        <v>11071</v>
      </c>
      <c r="D306" s="96">
        <f t="shared" si="129"/>
        <v>0</v>
      </c>
      <c r="E306" s="35">
        <f t="shared" si="130"/>
        <v>0</v>
      </c>
      <c r="F306" s="46">
        <f t="shared" si="131"/>
        <v>0</v>
      </c>
      <c r="G306" s="37">
        <f t="shared" si="149"/>
        <v>0</v>
      </c>
      <c r="H306" s="42">
        <v>0</v>
      </c>
      <c r="I306" s="35">
        <f t="shared" si="144"/>
        <v>0</v>
      </c>
      <c r="J306" s="35">
        <f t="shared" si="144"/>
        <v>0</v>
      </c>
      <c r="K306" s="97">
        <f t="shared" si="147"/>
        <v>0</v>
      </c>
      <c r="L306" s="35">
        <f t="shared" si="132"/>
        <v>0</v>
      </c>
      <c r="M306" s="96">
        <f t="shared" si="133"/>
        <v>0</v>
      </c>
      <c r="N306" s="35">
        <f t="shared" si="137"/>
        <v>0</v>
      </c>
      <c r="O306" s="46">
        <f t="shared" si="134"/>
        <v>0</v>
      </c>
      <c r="P306" s="51">
        <v>0</v>
      </c>
      <c r="Q306" s="44">
        <f t="shared" si="150"/>
        <v>0</v>
      </c>
      <c r="R306" s="35">
        <f t="shared" si="135"/>
        <v>0</v>
      </c>
      <c r="S306" s="35">
        <f t="shared" si="138"/>
        <v>0</v>
      </c>
      <c r="T306" s="42">
        <v>0</v>
      </c>
      <c r="U306" s="35">
        <f t="shared" si="136"/>
        <v>0</v>
      </c>
      <c r="W306" s="35">
        <f t="shared" si="151"/>
        <v>0</v>
      </c>
      <c r="X306" s="35">
        <f t="shared" si="151"/>
        <v>0</v>
      </c>
      <c r="Y306" s="35">
        <f t="shared" si="151"/>
        <v>0</v>
      </c>
      <c r="Z306" s="35">
        <f t="shared" si="151"/>
        <v>0</v>
      </c>
      <c r="AA306" s="35">
        <f t="shared" si="151"/>
        <v>0</v>
      </c>
      <c r="AB306" s="35">
        <f t="shared" si="151"/>
        <v>0</v>
      </c>
      <c r="AC306" s="35">
        <f t="shared" si="151"/>
        <v>0</v>
      </c>
      <c r="AD306" s="35">
        <f t="shared" si="151"/>
        <v>0</v>
      </c>
      <c r="AE306" s="35">
        <f t="shared" si="151"/>
        <v>0</v>
      </c>
      <c r="AG306" s="35">
        <f t="shared" si="152"/>
        <v>0</v>
      </c>
      <c r="AH306" s="35">
        <f t="shared" si="152"/>
        <v>0</v>
      </c>
      <c r="AI306" s="35">
        <f t="shared" si="152"/>
        <v>0</v>
      </c>
      <c r="AJ306" s="35">
        <f t="shared" si="152"/>
        <v>0</v>
      </c>
      <c r="AK306" s="35">
        <f t="shared" si="152"/>
        <v>0</v>
      </c>
      <c r="AL306" s="35">
        <f t="shared" si="152"/>
        <v>0</v>
      </c>
      <c r="AN306" s="47">
        <f t="shared" si="148"/>
        <v>0</v>
      </c>
      <c r="AO306" s="6"/>
    </row>
    <row r="307" ht="15" spans="1:41">
      <c r="A307" s="45" t="s">
        <v>11072</v>
      </c>
      <c r="B307" s="33">
        <f t="shared" si="128"/>
        <v>0</v>
      </c>
      <c r="C307" s="41" t="s">
        <v>11073</v>
      </c>
      <c r="D307" s="96">
        <f t="shared" si="129"/>
        <v>0</v>
      </c>
      <c r="E307" s="35">
        <f t="shared" si="130"/>
        <v>0</v>
      </c>
      <c r="F307" s="46">
        <f t="shared" si="131"/>
        <v>0</v>
      </c>
      <c r="G307" s="37">
        <f t="shared" si="149"/>
        <v>0</v>
      </c>
      <c r="H307" s="42">
        <v>0</v>
      </c>
      <c r="I307" s="35">
        <f t="shared" si="144"/>
        <v>0</v>
      </c>
      <c r="J307" s="35">
        <f t="shared" si="144"/>
        <v>0</v>
      </c>
      <c r="K307" s="97">
        <f t="shared" si="147"/>
        <v>0</v>
      </c>
      <c r="L307" s="35">
        <f t="shared" si="132"/>
        <v>0</v>
      </c>
      <c r="M307" s="96">
        <f t="shared" si="133"/>
        <v>0</v>
      </c>
      <c r="N307" s="35">
        <f t="shared" si="137"/>
        <v>0</v>
      </c>
      <c r="O307" s="46">
        <f t="shared" si="134"/>
        <v>0</v>
      </c>
      <c r="P307" s="51">
        <v>0</v>
      </c>
      <c r="Q307" s="44">
        <f t="shared" si="150"/>
        <v>0</v>
      </c>
      <c r="R307" s="35">
        <f t="shared" si="135"/>
        <v>0</v>
      </c>
      <c r="S307" s="35">
        <f t="shared" si="138"/>
        <v>0</v>
      </c>
      <c r="T307" s="42">
        <v>0</v>
      </c>
      <c r="U307" s="35">
        <f t="shared" si="136"/>
        <v>0</v>
      </c>
      <c r="W307" s="35">
        <f t="shared" si="151"/>
        <v>0</v>
      </c>
      <c r="X307" s="35">
        <f t="shared" si="151"/>
        <v>0</v>
      </c>
      <c r="Y307" s="35">
        <f t="shared" si="151"/>
        <v>0</v>
      </c>
      <c r="Z307" s="35">
        <f t="shared" si="151"/>
        <v>0</v>
      </c>
      <c r="AA307" s="35">
        <f t="shared" si="151"/>
        <v>0</v>
      </c>
      <c r="AB307" s="35">
        <f t="shared" si="151"/>
        <v>0</v>
      </c>
      <c r="AC307" s="35">
        <f t="shared" si="151"/>
        <v>0</v>
      </c>
      <c r="AD307" s="35">
        <f t="shared" si="151"/>
        <v>0</v>
      </c>
      <c r="AE307" s="35">
        <f t="shared" si="151"/>
        <v>0</v>
      </c>
      <c r="AG307" s="35">
        <f t="shared" si="152"/>
        <v>0</v>
      </c>
      <c r="AH307" s="35">
        <f t="shared" si="152"/>
        <v>0</v>
      </c>
      <c r="AI307" s="35">
        <f t="shared" si="152"/>
        <v>0</v>
      </c>
      <c r="AJ307" s="35">
        <f t="shared" si="152"/>
        <v>0</v>
      </c>
      <c r="AK307" s="35">
        <f t="shared" si="152"/>
        <v>0</v>
      </c>
      <c r="AL307" s="35">
        <f t="shared" si="152"/>
        <v>0</v>
      </c>
      <c r="AN307" s="47">
        <f t="shared" si="148"/>
        <v>0</v>
      </c>
      <c r="AO307" s="6"/>
    </row>
    <row r="308" ht="15" spans="1:41">
      <c r="A308" s="45" t="s">
        <v>11074</v>
      </c>
      <c r="B308" s="33">
        <f t="shared" si="128"/>
        <v>0</v>
      </c>
      <c r="C308" s="41" t="s">
        <v>11075</v>
      </c>
      <c r="D308" s="96">
        <f t="shared" si="129"/>
        <v>0</v>
      </c>
      <c r="E308" s="35">
        <f t="shared" si="130"/>
        <v>0</v>
      </c>
      <c r="F308" s="46">
        <f t="shared" si="131"/>
        <v>0</v>
      </c>
      <c r="G308" s="37">
        <f t="shared" si="149"/>
        <v>0</v>
      </c>
      <c r="H308" s="42">
        <v>0</v>
      </c>
      <c r="I308" s="35">
        <f t="shared" ref="I308:J327" si="153">SUMPRODUCT(I$374:I$599*(LEFT($A$374:$A$599,LEN($A308))=$A308))</f>
        <v>0</v>
      </c>
      <c r="J308" s="35">
        <f t="shared" si="153"/>
        <v>0</v>
      </c>
      <c r="K308" s="97">
        <f t="shared" si="147"/>
        <v>0</v>
      </c>
      <c r="L308" s="35">
        <f t="shared" si="132"/>
        <v>0</v>
      </c>
      <c r="M308" s="96">
        <f t="shared" si="133"/>
        <v>0</v>
      </c>
      <c r="N308" s="35">
        <f t="shared" si="137"/>
        <v>0</v>
      </c>
      <c r="O308" s="46">
        <f t="shared" si="134"/>
        <v>0</v>
      </c>
      <c r="P308" s="51">
        <v>0</v>
      </c>
      <c r="Q308" s="44">
        <f t="shared" si="150"/>
        <v>0</v>
      </c>
      <c r="R308" s="35">
        <f t="shared" si="135"/>
        <v>0</v>
      </c>
      <c r="S308" s="35">
        <f t="shared" si="138"/>
        <v>0</v>
      </c>
      <c r="T308" s="42">
        <v>0</v>
      </c>
      <c r="U308" s="35">
        <f t="shared" si="136"/>
        <v>0</v>
      </c>
      <c r="W308" s="35">
        <f t="shared" ref="W308:AE317" si="154">SUMPRODUCT(W$374:W$599*(LEFT($A$374:$A$599,LEN($A308))=$A308))</f>
        <v>0</v>
      </c>
      <c r="X308" s="35">
        <f t="shared" si="154"/>
        <v>0</v>
      </c>
      <c r="Y308" s="35">
        <f t="shared" si="154"/>
        <v>0</v>
      </c>
      <c r="Z308" s="35">
        <f t="shared" si="154"/>
        <v>0</v>
      </c>
      <c r="AA308" s="35">
        <f t="shared" si="154"/>
        <v>0</v>
      </c>
      <c r="AB308" s="35">
        <f t="shared" si="154"/>
        <v>0</v>
      </c>
      <c r="AC308" s="35">
        <f t="shared" si="154"/>
        <v>0</v>
      </c>
      <c r="AD308" s="35">
        <f t="shared" si="154"/>
        <v>0</v>
      </c>
      <c r="AE308" s="35">
        <f t="shared" si="154"/>
        <v>0</v>
      </c>
      <c r="AG308" s="35">
        <f t="shared" ref="AG308:AL317" si="155">SUMPRODUCT(AG$374:AG$599*(LEFT($A$374:$A$599,LEN($A308))=$A308))</f>
        <v>0</v>
      </c>
      <c r="AH308" s="35">
        <f t="shared" si="155"/>
        <v>0</v>
      </c>
      <c r="AI308" s="35">
        <f t="shared" si="155"/>
        <v>0</v>
      </c>
      <c r="AJ308" s="35">
        <f t="shared" si="155"/>
        <v>0</v>
      </c>
      <c r="AK308" s="35">
        <f t="shared" si="155"/>
        <v>0</v>
      </c>
      <c r="AL308" s="35">
        <f t="shared" si="155"/>
        <v>0</v>
      </c>
      <c r="AN308" s="47">
        <f t="shared" si="148"/>
        <v>0</v>
      </c>
      <c r="AO308" s="18"/>
    </row>
    <row r="309" ht="15" spans="1:41">
      <c r="A309" s="45" t="s">
        <v>11076</v>
      </c>
      <c r="B309" s="33">
        <f t="shared" si="128"/>
        <v>0</v>
      </c>
      <c r="C309" s="41" t="s">
        <v>11077</v>
      </c>
      <c r="D309" s="96">
        <f t="shared" si="129"/>
        <v>0</v>
      </c>
      <c r="E309" s="35">
        <f t="shared" si="130"/>
        <v>0</v>
      </c>
      <c r="F309" s="46">
        <f t="shared" si="131"/>
        <v>0</v>
      </c>
      <c r="G309" s="37">
        <f t="shared" si="149"/>
        <v>0</v>
      </c>
      <c r="H309" s="42">
        <v>0</v>
      </c>
      <c r="I309" s="35">
        <f t="shared" si="153"/>
        <v>0</v>
      </c>
      <c r="J309" s="35">
        <f t="shared" si="153"/>
        <v>0</v>
      </c>
      <c r="K309" s="97">
        <f t="shared" si="147"/>
        <v>0</v>
      </c>
      <c r="L309" s="35">
        <f t="shared" si="132"/>
        <v>0</v>
      </c>
      <c r="M309" s="96">
        <f t="shared" si="133"/>
        <v>0</v>
      </c>
      <c r="N309" s="35">
        <f t="shared" si="137"/>
        <v>0</v>
      </c>
      <c r="O309" s="46">
        <f t="shared" si="134"/>
        <v>0</v>
      </c>
      <c r="P309" s="51">
        <v>0</v>
      </c>
      <c r="Q309" s="44">
        <f t="shared" si="150"/>
        <v>0</v>
      </c>
      <c r="R309" s="35">
        <f t="shared" si="135"/>
        <v>0</v>
      </c>
      <c r="S309" s="35">
        <f t="shared" si="138"/>
        <v>0</v>
      </c>
      <c r="T309" s="42">
        <v>0</v>
      </c>
      <c r="U309" s="35">
        <f t="shared" si="136"/>
        <v>0</v>
      </c>
      <c r="W309" s="35">
        <f t="shared" si="154"/>
        <v>0</v>
      </c>
      <c r="X309" s="35">
        <f t="shared" si="154"/>
        <v>0</v>
      </c>
      <c r="Y309" s="35">
        <f t="shared" si="154"/>
        <v>0</v>
      </c>
      <c r="Z309" s="35">
        <f t="shared" si="154"/>
        <v>0</v>
      </c>
      <c r="AA309" s="35">
        <f t="shared" si="154"/>
        <v>0</v>
      </c>
      <c r="AB309" s="35">
        <f t="shared" si="154"/>
        <v>0</v>
      </c>
      <c r="AC309" s="35">
        <f t="shared" si="154"/>
        <v>0</v>
      </c>
      <c r="AD309" s="35">
        <f t="shared" si="154"/>
        <v>0</v>
      </c>
      <c r="AE309" s="35">
        <f t="shared" si="154"/>
        <v>0</v>
      </c>
      <c r="AG309" s="35">
        <f t="shared" si="155"/>
        <v>0</v>
      </c>
      <c r="AH309" s="35">
        <f t="shared" si="155"/>
        <v>0</v>
      </c>
      <c r="AI309" s="35">
        <f t="shared" si="155"/>
        <v>0</v>
      </c>
      <c r="AJ309" s="35">
        <f t="shared" si="155"/>
        <v>0</v>
      </c>
      <c r="AK309" s="35">
        <f t="shared" si="155"/>
        <v>0</v>
      </c>
      <c r="AL309" s="35">
        <f t="shared" si="155"/>
        <v>0</v>
      </c>
      <c r="AN309" s="47">
        <f t="shared" si="148"/>
        <v>0</v>
      </c>
      <c r="AO309" s="18"/>
    </row>
    <row r="310" ht="15" spans="1:41">
      <c r="A310" s="45" t="s">
        <v>11078</v>
      </c>
      <c r="B310" s="33">
        <f t="shared" si="128"/>
        <v>0</v>
      </c>
      <c r="C310" s="41" t="s">
        <v>11079</v>
      </c>
      <c r="D310" s="96">
        <f t="shared" si="129"/>
        <v>0</v>
      </c>
      <c r="E310" s="35">
        <f t="shared" si="130"/>
        <v>0</v>
      </c>
      <c r="F310" s="46">
        <f t="shared" si="131"/>
        <v>0</v>
      </c>
      <c r="G310" s="37">
        <f t="shared" si="149"/>
        <v>0</v>
      </c>
      <c r="H310" s="42">
        <v>0</v>
      </c>
      <c r="I310" s="35">
        <f t="shared" si="153"/>
        <v>0</v>
      </c>
      <c r="J310" s="35">
        <f t="shared" si="153"/>
        <v>0</v>
      </c>
      <c r="K310" s="97">
        <f t="shared" si="147"/>
        <v>0</v>
      </c>
      <c r="L310" s="35">
        <f t="shared" si="132"/>
        <v>0</v>
      </c>
      <c r="M310" s="96">
        <f t="shared" si="133"/>
        <v>0</v>
      </c>
      <c r="N310" s="35">
        <f t="shared" si="137"/>
        <v>0</v>
      </c>
      <c r="O310" s="46">
        <f t="shared" si="134"/>
        <v>0</v>
      </c>
      <c r="P310" s="51">
        <v>0</v>
      </c>
      <c r="Q310" s="44">
        <f t="shared" si="150"/>
        <v>0</v>
      </c>
      <c r="R310" s="35">
        <f t="shared" si="135"/>
        <v>0</v>
      </c>
      <c r="S310" s="35">
        <f t="shared" si="138"/>
        <v>0</v>
      </c>
      <c r="T310" s="42">
        <v>0</v>
      </c>
      <c r="U310" s="35">
        <f t="shared" si="136"/>
        <v>0</v>
      </c>
      <c r="W310" s="35">
        <f t="shared" si="154"/>
        <v>0</v>
      </c>
      <c r="X310" s="35">
        <f t="shared" si="154"/>
        <v>0</v>
      </c>
      <c r="Y310" s="35">
        <f t="shared" si="154"/>
        <v>0</v>
      </c>
      <c r="Z310" s="35">
        <f t="shared" si="154"/>
        <v>0</v>
      </c>
      <c r="AA310" s="35">
        <f t="shared" si="154"/>
        <v>0</v>
      </c>
      <c r="AB310" s="35">
        <f t="shared" si="154"/>
        <v>0</v>
      </c>
      <c r="AC310" s="35">
        <f t="shared" si="154"/>
        <v>0</v>
      </c>
      <c r="AD310" s="35">
        <f t="shared" si="154"/>
        <v>0</v>
      </c>
      <c r="AE310" s="35">
        <f t="shared" si="154"/>
        <v>0</v>
      </c>
      <c r="AG310" s="35">
        <f t="shared" si="155"/>
        <v>0</v>
      </c>
      <c r="AH310" s="35">
        <f t="shared" si="155"/>
        <v>0</v>
      </c>
      <c r="AI310" s="35">
        <f t="shared" si="155"/>
        <v>0</v>
      </c>
      <c r="AJ310" s="35">
        <f t="shared" si="155"/>
        <v>0</v>
      </c>
      <c r="AK310" s="35">
        <f t="shared" si="155"/>
        <v>0</v>
      </c>
      <c r="AL310" s="35">
        <f t="shared" si="155"/>
        <v>0</v>
      </c>
      <c r="AN310" s="47">
        <f t="shared" si="148"/>
        <v>0</v>
      </c>
      <c r="AO310" s="6"/>
    </row>
    <row r="311" ht="15" spans="1:41">
      <c r="A311" s="45" t="s">
        <v>11080</v>
      </c>
      <c r="B311" s="33">
        <f t="shared" si="128"/>
        <v>0</v>
      </c>
      <c r="C311" s="41" t="s">
        <v>11081</v>
      </c>
      <c r="D311" s="96">
        <f t="shared" si="129"/>
        <v>0</v>
      </c>
      <c r="E311" s="35">
        <f t="shared" si="130"/>
        <v>0</v>
      </c>
      <c r="F311" s="46">
        <f t="shared" si="131"/>
        <v>0</v>
      </c>
      <c r="G311" s="37">
        <f t="shared" si="149"/>
        <v>0</v>
      </c>
      <c r="H311" s="42">
        <v>0</v>
      </c>
      <c r="I311" s="35">
        <f t="shared" si="153"/>
        <v>0</v>
      </c>
      <c r="J311" s="35">
        <f t="shared" si="153"/>
        <v>0</v>
      </c>
      <c r="K311" s="97">
        <f t="shared" si="147"/>
        <v>0</v>
      </c>
      <c r="L311" s="35">
        <f t="shared" si="132"/>
        <v>0</v>
      </c>
      <c r="M311" s="96">
        <f t="shared" si="133"/>
        <v>0</v>
      </c>
      <c r="N311" s="35">
        <f t="shared" si="137"/>
        <v>0</v>
      </c>
      <c r="O311" s="46">
        <f t="shared" si="134"/>
        <v>0</v>
      </c>
      <c r="P311" s="51">
        <v>0</v>
      </c>
      <c r="Q311" s="44">
        <f t="shared" si="150"/>
        <v>0</v>
      </c>
      <c r="R311" s="35">
        <f t="shared" si="135"/>
        <v>0</v>
      </c>
      <c r="S311" s="35">
        <f t="shared" si="138"/>
        <v>0</v>
      </c>
      <c r="T311" s="42">
        <v>0</v>
      </c>
      <c r="U311" s="35">
        <f t="shared" si="136"/>
        <v>0</v>
      </c>
      <c r="W311" s="35">
        <f t="shared" si="154"/>
        <v>0</v>
      </c>
      <c r="X311" s="35">
        <f t="shared" si="154"/>
        <v>0</v>
      </c>
      <c r="Y311" s="35">
        <f t="shared" si="154"/>
        <v>0</v>
      </c>
      <c r="Z311" s="35">
        <f t="shared" si="154"/>
        <v>0</v>
      </c>
      <c r="AA311" s="35">
        <f t="shared" si="154"/>
        <v>0</v>
      </c>
      <c r="AB311" s="35">
        <f t="shared" si="154"/>
        <v>0</v>
      </c>
      <c r="AC311" s="35">
        <f t="shared" si="154"/>
        <v>0</v>
      </c>
      <c r="AD311" s="35">
        <f t="shared" si="154"/>
        <v>0</v>
      </c>
      <c r="AE311" s="35">
        <f t="shared" si="154"/>
        <v>0</v>
      </c>
      <c r="AG311" s="35">
        <f t="shared" si="155"/>
        <v>0</v>
      </c>
      <c r="AH311" s="35">
        <f t="shared" si="155"/>
        <v>0</v>
      </c>
      <c r="AI311" s="35">
        <f t="shared" si="155"/>
        <v>0</v>
      </c>
      <c r="AJ311" s="35">
        <f t="shared" si="155"/>
        <v>0</v>
      </c>
      <c r="AK311" s="35">
        <f t="shared" si="155"/>
        <v>0</v>
      </c>
      <c r="AL311" s="35">
        <f t="shared" si="155"/>
        <v>0</v>
      </c>
      <c r="AN311" s="47">
        <f t="shared" si="148"/>
        <v>0</v>
      </c>
      <c r="AO311" s="6"/>
    </row>
    <row r="312" ht="15" spans="1:41">
      <c r="A312" s="45" t="s">
        <v>11082</v>
      </c>
      <c r="B312" s="33">
        <f t="shared" si="128"/>
        <v>0</v>
      </c>
      <c r="C312" s="41" t="s">
        <v>11083</v>
      </c>
      <c r="D312" s="96">
        <f t="shared" si="129"/>
        <v>0</v>
      </c>
      <c r="E312" s="35">
        <f t="shared" si="130"/>
        <v>0</v>
      </c>
      <c r="F312" s="46">
        <f t="shared" si="131"/>
        <v>0</v>
      </c>
      <c r="G312" s="37">
        <f t="shared" si="149"/>
        <v>0</v>
      </c>
      <c r="H312" s="42">
        <v>0</v>
      </c>
      <c r="I312" s="35">
        <f t="shared" si="153"/>
        <v>0</v>
      </c>
      <c r="J312" s="35">
        <f t="shared" si="153"/>
        <v>0</v>
      </c>
      <c r="K312" s="97">
        <f t="shared" si="147"/>
        <v>0</v>
      </c>
      <c r="L312" s="35">
        <f t="shared" si="132"/>
        <v>0</v>
      </c>
      <c r="M312" s="96">
        <f t="shared" si="133"/>
        <v>0</v>
      </c>
      <c r="N312" s="35">
        <f t="shared" si="137"/>
        <v>0</v>
      </c>
      <c r="O312" s="46">
        <f t="shared" si="134"/>
        <v>0</v>
      </c>
      <c r="P312" s="51">
        <v>0</v>
      </c>
      <c r="Q312" s="44">
        <f t="shared" si="150"/>
        <v>0</v>
      </c>
      <c r="R312" s="35">
        <f t="shared" si="135"/>
        <v>0</v>
      </c>
      <c r="S312" s="35">
        <f t="shared" si="138"/>
        <v>0</v>
      </c>
      <c r="T312" s="42">
        <v>0</v>
      </c>
      <c r="U312" s="35">
        <f t="shared" si="136"/>
        <v>0</v>
      </c>
      <c r="W312" s="35">
        <f t="shared" si="154"/>
        <v>0</v>
      </c>
      <c r="X312" s="35">
        <f t="shared" si="154"/>
        <v>0</v>
      </c>
      <c r="Y312" s="35">
        <f t="shared" si="154"/>
        <v>0</v>
      </c>
      <c r="Z312" s="35">
        <f t="shared" si="154"/>
        <v>0</v>
      </c>
      <c r="AA312" s="35">
        <f t="shared" si="154"/>
        <v>0</v>
      </c>
      <c r="AB312" s="35">
        <f t="shared" si="154"/>
        <v>0</v>
      </c>
      <c r="AC312" s="35">
        <f t="shared" si="154"/>
        <v>0</v>
      </c>
      <c r="AD312" s="35">
        <f t="shared" si="154"/>
        <v>0</v>
      </c>
      <c r="AE312" s="35">
        <f t="shared" si="154"/>
        <v>0</v>
      </c>
      <c r="AG312" s="35">
        <f t="shared" si="155"/>
        <v>0</v>
      </c>
      <c r="AH312" s="35">
        <f t="shared" si="155"/>
        <v>0</v>
      </c>
      <c r="AI312" s="35">
        <f t="shared" si="155"/>
        <v>0</v>
      </c>
      <c r="AJ312" s="35">
        <f t="shared" si="155"/>
        <v>0</v>
      </c>
      <c r="AK312" s="35">
        <f t="shared" si="155"/>
        <v>0</v>
      </c>
      <c r="AL312" s="35">
        <f t="shared" si="155"/>
        <v>0</v>
      </c>
      <c r="AN312" s="47">
        <f t="shared" si="148"/>
        <v>0</v>
      </c>
      <c r="AO312" s="18"/>
    </row>
    <row r="313" ht="15" spans="1:41">
      <c r="A313" s="45" t="s">
        <v>11084</v>
      </c>
      <c r="B313" s="33">
        <f t="shared" si="128"/>
        <v>0</v>
      </c>
      <c r="C313" s="41" t="s">
        <v>11085</v>
      </c>
      <c r="D313" s="96">
        <f t="shared" si="129"/>
        <v>0</v>
      </c>
      <c r="E313" s="35">
        <f t="shared" si="130"/>
        <v>0</v>
      </c>
      <c r="F313" s="46">
        <f t="shared" si="131"/>
        <v>0</v>
      </c>
      <c r="G313" s="37">
        <f t="shared" si="149"/>
        <v>0</v>
      </c>
      <c r="H313" s="38">
        <v>0</v>
      </c>
      <c r="I313" s="35">
        <f t="shared" si="153"/>
        <v>0</v>
      </c>
      <c r="J313" s="35">
        <f t="shared" si="153"/>
        <v>0</v>
      </c>
      <c r="K313" s="97">
        <f t="shared" si="147"/>
        <v>0</v>
      </c>
      <c r="L313" s="35">
        <f t="shared" si="132"/>
        <v>0</v>
      </c>
      <c r="M313" s="96">
        <f t="shared" si="133"/>
        <v>0</v>
      </c>
      <c r="N313" s="35">
        <f t="shared" si="137"/>
        <v>0</v>
      </c>
      <c r="O313" s="46">
        <f t="shared" si="134"/>
        <v>0</v>
      </c>
      <c r="P313" s="51">
        <v>0</v>
      </c>
      <c r="Q313" s="44">
        <f t="shared" si="150"/>
        <v>0</v>
      </c>
      <c r="R313" s="35">
        <f t="shared" si="135"/>
        <v>0</v>
      </c>
      <c r="S313" s="35">
        <f t="shared" si="138"/>
        <v>0</v>
      </c>
      <c r="T313" s="42">
        <v>0</v>
      </c>
      <c r="U313" s="35">
        <f t="shared" si="136"/>
        <v>0</v>
      </c>
      <c r="W313" s="35">
        <f t="shared" si="154"/>
        <v>0</v>
      </c>
      <c r="X313" s="35">
        <f t="shared" si="154"/>
        <v>0</v>
      </c>
      <c r="Y313" s="35">
        <f t="shared" si="154"/>
        <v>0</v>
      </c>
      <c r="Z313" s="35">
        <f t="shared" si="154"/>
        <v>0</v>
      </c>
      <c r="AA313" s="35">
        <f t="shared" si="154"/>
        <v>0</v>
      </c>
      <c r="AB313" s="35">
        <f t="shared" si="154"/>
        <v>0</v>
      </c>
      <c r="AC313" s="35">
        <f t="shared" si="154"/>
        <v>0</v>
      </c>
      <c r="AD313" s="35">
        <f t="shared" si="154"/>
        <v>0</v>
      </c>
      <c r="AE313" s="35">
        <f t="shared" si="154"/>
        <v>0</v>
      </c>
      <c r="AG313" s="35">
        <f t="shared" si="155"/>
        <v>0</v>
      </c>
      <c r="AH313" s="35">
        <f t="shared" si="155"/>
        <v>0</v>
      </c>
      <c r="AI313" s="35">
        <f t="shared" si="155"/>
        <v>0</v>
      </c>
      <c r="AJ313" s="35">
        <f t="shared" si="155"/>
        <v>0</v>
      </c>
      <c r="AK313" s="35">
        <f t="shared" si="155"/>
        <v>0</v>
      </c>
      <c r="AL313" s="35">
        <f t="shared" si="155"/>
        <v>0</v>
      </c>
      <c r="AN313" s="47">
        <f t="shared" si="148"/>
        <v>0</v>
      </c>
      <c r="AO313" s="18"/>
    </row>
    <row r="314" ht="15" spans="1:41">
      <c r="A314" s="45" t="s">
        <v>11086</v>
      </c>
      <c r="B314" s="33">
        <f t="shared" si="128"/>
        <v>0</v>
      </c>
      <c r="C314" s="41" t="s">
        <v>11087</v>
      </c>
      <c r="D314" s="96">
        <f t="shared" si="129"/>
        <v>0</v>
      </c>
      <c r="E314" s="35">
        <f t="shared" si="130"/>
        <v>0</v>
      </c>
      <c r="F314" s="46">
        <f t="shared" si="131"/>
        <v>0</v>
      </c>
      <c r="G314" s="37">
        <f t="shared" si="149"/>
        <v>0</v>
      </c>
      <c r="H314" s="42">
        <v>0</v>
      </c>
      <c r="I314" s="35">
        <f t="shared" si="153"/>
        <v>0</v>
      </c>
      <c r="J314" s="35">
        <f t="shared" si="153"/>
        <v>0</v>
      </c>
      <c r="K314" s="97">
        <f t="shared" si="147"/>
        <v>0</v>
      </c>
      <c r="L314" s="35">
        <f t="shared" si="132"/>
        <v>0</v>
      </c>
      <c r="M314" s="96">
        <f t="shared" si="133"/>
        <v>0</v>
      </c>
      <c r="N314" s="35">
        <f t="shared" si="137"/>
        <v>0</v>
      </c>
      <c r="O314" s="46">
        <f t="shared" si="134"/>
        <v>0</v>
      </c>
      <c r="P314" s="51">
        <v>0</v>
      </c>
      <c r="Q314" s="44">
        <f t="shared" si="150"/>
        <v>0</v>
      </c>
      <c r="R314" s="35">
        <f t="shared" si="135"/>
        <v>0</v>
      </c>
      <c r="S314" s="35">
        <f t="shared" si="138"/>
        <v>0</v>
      </c>
      <c r="T314" s="42">
        <v>0</v>
      </c>
      <c r="U314" s="35">
        <f t="shared" si="136"/>
        <v>0</v>
      </c>
      <c r="W314" s="35">
        <f t="shared" si="154"/>
        <v>0</v>
      </c>
      <c r="X314" s="35">
        <f t="shared" si="154"/>
        <v>0</v>
      </c>
      <c r="Y314" s="35">
        <f t="shared" si="154"/>
        <v>0</v>
      </c>
      <c r="Z314" s="35">
        <f t="shared" si="154"/>
        <v>0</v>
      </c>
      <c r="AA314" s="35">
        <f t="shared" si="154"/>
        <v>0</v>
      </c>
      <c r="AB314" s="35">
        <f t="shared" si="154"/>
        <v>0</v>
      </c>
      <c r="AC314" s="35">
        <f t="shared" si="154"/>
        <v>0</v>
      </c>
      <c r="AD314" s="35">
        <f t="shared" si="154"/>
        <v>0</v>
      </c>
      <c r="AE314" s="35">
        <f t="shared" si="154"/>
        <v>0</v>
      </c>
      <c r="AG314" s="35">
        <f t="shared" si="155"/>
        <v>0</v>
      </c>
      <c r="AH314" s="35">
        <f t="shared" si="155"/>
        <v>0</v>
      </c>
      <c r="AI314" s="35">
        <f t="shared" si="155"/>
        <v>0</v>
      </c>
      <c r="AJ314" s="35">
        <f t="shared" si="155"/>
        <v>0</v>
      </c>
      <c r="AK314" s="35">
        <f t="shared" si="155"/>
        <v>0</v>
      </c>
      <c r="AL314" s="35">
        <f t="shared" si="155"/>
        <v>0</v>
      </c>
      <c r="AN314" s="47">
        <f t="shared" si="148"/>
        <v>0</v>
      </c>
      <c r="AO314" s="6"/>
    </row>
    <row r="315" ht="15" spans="1:41">
      <c r="A315" s="45" t="s">
        <v>11088</v>
      </c>
      <c r="B315" s="33">
        <f t="shared" si="128"/>
        <v>0</v>
      </c>
      <c r="C315" s="41" t="s">
        <v>11089</v>
      </c>
      <c r="D315" s="96">
        <f t="shared" si="129"/>
        <v>0</v>
      </c>
      <c r="E315" s="35">
        <f t="shared" si="130"/>
        <v>0</v>
      </c>
      <c r="F315" s="46">
        <f t="shared" si="131"/>
        <v>0</v>
      </c>
      <c r="G315" s="37">
        <f t="shared" si="149"/>
        <v>0</v>
      </c>
      <c r="H315" s="42">
        <v>0</v>
      </c>
      <c r="I315" s="35">
        <f t="shared" si="153"/>
        <v>0</v>
      </c>
      <c r="J315" s="35">
        <f t="shared" si="153"/>
        <v>0</v>
      </c>
      <c r="K315" s="97">
        <f t="shared" si="147"/>
        <v>0</v>
      </c>
      <c r="L315" s="35">
        <f t="shared" si="132"/>
        <v>0</v>
      </c>
      <c r="M315" s="96">
        <f t="shared" si="133"/>
        <v>0</v>
      </c>
      <c r="N315" s="35">
        <f t="shared" si="137"/>
        <v>0</v>
      </c>
      <c r="O315" s="46">
        <f t="shared" si="134"/>
        <v>0</v>
      </c>
      <c r="P315" s="51">
        <v>0</v>
      </c>
      <c r="Q315" s="44">
        <f t="shared" si="150"/>
        <v>0</v>
      </c>
      <c r="R315" s="35">
        <f t="shared" si="135"/>
        <v>0</v>
      </c>
      <c r="S315" s="35">
        <f t="shared" si="138"/>
        <v>0</v>
      </c>
      <c r="T315" s="42">
        <v>0</v>
      </c>
      <c r="U315" s="35">
        <f t="shared" si="136"/>
        <v>0</v>
      </c>
      <c r="W315" s="35">
        <f t="shared" si="154"/>
        <v>0</v>
      </c>
      <c r="X315" s="35">
        <f t="shared" si="154"/>
        <v>0</v>
      </c>
      <c r="Y315" s="35">
        <f t="shared" si="154"/>
        <v>0</v>
      </c>
      <c r="Z315" s="35">
        <f t="shared" si="154"/>
        <v>0</v>
      </c>
      <c r="AA315" s="35">
        <f t="shared" si="154"/>
        <v>0</v>
      </c>
      <c r="AB315" s="35">
        <f t="shared" si="154"/>
        <v>0</v>
      </c>
      <c r="AC315" s="35">
        <f t="shared" si="154"/>
        <v>0</v>
      </c>
      <c r="AD315" s="35">
        <f t="shared" si="154"/>
        <v>0</v>
      </c>
      <c r="AE315" s="35">
        <f t="shared" si="154"/>
        <v>0</v>
      </c>
      <c r="AG315" s="35">
        <f t="shared" si="155"/>
        <v>0</v>
      </c>
      <c r="AH315" s="35">
        <f t="shared" si="155"/>
        <v>0</v>
      </c>
      <c r="AI315" s="35">
        <f t="shared" si="155"/>
        <v>0</v>
      </c>
      <c r="AJ315" s="35">
        <f t="shared" si="155"/>
        <v>0</v>
      </c>
      <c r="AK315" s="35">
        <f t="shared" si="155"/>
        <v>0</v>
      </c>
      <c r="AL315" s="35">
        <f t="shared" si="155"/>
        <v>0</v>
      </c>
      <c r="AN315" s="47">
        <f t="shared" si="148"/>
        <v>0</v>
      </c>
      <c r="AO315" s="6"/>
    </row>
    <row r="316" ht="15" spans="1:41">
      <c r="A316" s="45" t="s">
        <v>11090</v>
      </c>
      <c r="B316" s="33">
        <f t="shared" si="128"/>
        <v>0</v>
      </c>
      <c r="C316" s="41" t="s">
        <v>11091</v>
      </c>
      <c r="D316" s="96">
        <f t="shared" si="129"/>
        <v>0</v>
      </c>
      <c r="E316" s="35">
        <f t="shared" si="130"/>
        <v>0</v>
      </c>
      <c r="F316" s="46">
        <f t="shared" si="131"/>
        <v>0</v>
      </c>
      <c r="G316" s="37">
        <f t="shared" si="149"/>
        <v>0</v>
      </c>
      <c r="H316" s="42">
        <v>0</v>
      </c>
      <c r="I316" s="35">
        <f t="shared" si="153"/>
        <v>0</v>
      </c>
      <c r="J316" s="35">
        <f t="shared" si="153"/>
        <v>0</v>
      </c>
      <c r="K316" s="97">
        <f t="shared" si="147"/>
        <v>0</v>
      </c>
      <c r="L316" s="35">
        <f t="shared" si="132"/>
        <v>0</v>
      </c>
      <c r="M316" s="96">
        <f t="shared" si="133"/>
        <v>0</v>
      </c>
      <c r="N316" s="35">
        <f t="shared" si="137"/>
        <v>0</v>
      </c>
      <c r="O316" s="46">
        <f t="shared" si="134"/>
        <v>0</v>
      </c>
      <c r="P316" s="51">
        <v>0</v>
      </c>
      <c r="Q316" s="44">
        <f t="shared" si="150"/>
        <v>0</v>
      </c>
      <c r="R316" s="35">
        <f t="shared" si="135"/>
        <v>0</v>
      </c>
      <c r="S316" s="35">
        <f t="shared" si="138"/>
        <v>0</v>
      </c>
      <c r="T316" s="42">
        <v>0</v>
      </c>
      <c r="U316" s="35">
        <f t="shared" si="136"/>
        <v>0</v>
      </c>
      <c r="W316" s="35">
        <f t="shared" si="154"/>
        <v>0</v>
      </c>
      <c r="X316" s="35">
        <f t="shared" si="154"/>
        <v>0</v>
      </c>
      <c r="Y316" s="35">
        <f t="shared" si="154"/>
        <v>0</v>
      </c>
      <c r="Z316" s="35">
        <f t="shared" si="154"/>
        <v>0</v>
      </c>
      <c r="AA316" s="35">
        <f t="shared" si="154"/>
        <v>0</v>
      </c>
      <c r="AB316" s="35">
        <f t="shared" si="154"/>
        <v>0</v>
      </c>
      <c r="AC316" s="35">
        <f t="shared" si="154"/>
        <v>0</v>
      </c>
      <c r="AD316" s="35">
        <f t="shared" si="154"/>
        <v>0</v>
      </c>
      <c r="AE316" s="35">
        <f t="shared" si="154"/>
        <v>0</v>
      </c>
      <c r="AG316" s="35">
        <f t="shared" si="155"/>
        <v>0</v>
      </c>
      <c r="AH316" s="35">
        <f t="shared" si="155"/>
        <v>0</v>
      </c>
      <c r="AI316" s="35">
        <f t="shared" si="155"/>
        <v>0</v>
      </c>
      <c r="AJ316" s="35">
        <f t="shared" si="155"/>
        <v>0</v>
      </c>
      <c r="AK316" s="35">
        <f t="shared" si="155"/>
        <v>0</v>
      </c>
      <c r="AL316" s="35">
        <f t="shared" si="155"/>
        <v>0</v>
      </c>
      <c r="AN316" s="47">
        <f t="shared" si="148"/>
        <v>0</v>
      </c>
      <c r="AO316" s="18"/>
    </row>
    <row r="317" ht="15" spans="1:41">
      <c r="A317" s="45" t="s">
        <v>11092</v>
      </c>
      <c r="B317" s="33">
        <f t="shared" si="128"/>
        <v>0</v>
      </c>
      <c r="C317" s="41" t="s">
        <v>11093</v>
      </c>
      <c r="D317" s="96">
        <f t="shared" si="129"/>
        <v>0</v>
      </c>
      <c r="E317" s="35">
        <f t="shared" si="130"/>
        <v>0</v>
      </c>
      <c r="F317" s="46">
        <f t="shared" si="131"/>
        <v>0</v>
      </c>
      <c r="G317" s="37">
        <f t="shared" si="149"/>
        <v>0</v>
      </c>
      <c r="H317" s="42">
        <v>0</v>
      </c>
      <c r="I317" s="35">
        <f t="shared" si="153"/>
        <v>0</v>
      </c>
      <c r="J317" s="35">
        <f t="shared" si="153"/>
        <v>0</v>
      </c>
      <c r="K317" s="97">
        <f t="shared" si="147"/>
        <v>0</v>
      </c>
      <c r="L317" s="35">
        <f t="shared" si="132"/>
        <v>0</v>
      </c>
      <c r="M317" s="96">
        <f t="shared" si="133"/>
        <v>0</v>
      </c>
      <c r="N317" s="35">
        <f t="shared" si="137"/>
        <v>0</v>
      </c>
      <c r="O317" s="46">
        <f t="shared" si="134"/>
        <v>0</v>
      </c>
      <c r="P317" s="51">
        <v>0</v>
      </c>
      <c r="Q317" s="44">
        <f t="shared" si="150"/>
        <v>0</v>
      </c>
      <c r="R317" s="35">
        <f t="shared" si="135"/>
        <v>0</v>
      </c>
      <c r="S317" s="35">
        <f t="shared" si="138"/>
        <v>0</v>
      </c>
      <c r="T317" s="42">
        <v>0</v>
      </c>
      <c r="U317" s="35">
        <f t="shared" si="136"/>
        <v>0</v>
      </c>
      <c r="W317" s="35">
        <f t="shared" si="154"/>
        <v>0</v>
      </c>
      <c r="X317" s="35">
        <f t="shared" si="154"/>
        <v>0</v>
      </c>
      <c r="Y317" s="35">
        <f t="shared" si="154"/>
        <v>0</v>
      </c>
      <c r="Z317" s="35">
        <f t="shared" si="154"/>
        <v>0</v>
      </c>
      <c r="AA317" s="35">
        <f t="shared" si="154"/>
        <v>0</v>
      </c>
      <c r="AB317" s="35">
        <f t="shared" si="154"/>
        <v>0</v>
      </c>
      <c r="AC317" s="35">
        <f t="shared" si="154"/>
        <v>0</v>
      </c>
      <c r="AD317" s="35">
        <f t="shared" si="154"/>
        <v>0</v>
      </c>
      <c r="AE317" s="35">
        <f t="shared" si="154"/>
        <v>0</v>
      </c>
      <c r="AG317" s="35">
        <f t="shared" si="155"/>
        <v>0</v>
      </c>
      <c r="AH317" s="35">
        <f t="shared" si="155"/>
        <v>0</v>
      </c>
      <c r="AI317" s="35">
        <f t="shared" si="155"/>
        <v>0</v>
      </c>
      <c r="AJ317" s="35">
        <f t="shared" si="155"/>
        <v>0</v>
      </c>
      <c r="AK317" s="35">
        <f t="shared" si="155"/>
        <v>0</v>
      </c>
      <c r="AL317" s="35">
        <f t="shared" si="155"/>
        <v>0</v>
      </c>
      <c r="AN317" s="47">
        <f t="shared" si="148"/>
        <v>0</v>
      </c>
      <c r="AO317" s="18"/>
    </row>
    <row r="318" ht="15" spans="1:41">
      <c r="A318" s="45" t="s">
        <v>11094</v>
      </c>
      <c r="B318" s="33">
        <f t="shared" si="128"/>
        <v>0</v>
      </c>
      <c r="C318" s="41" t="s">
        <v>11095</v>
      </c>
      <c r="D318" s="96">
        <f t="shared" si="129"/>
        <v>0</v>
      </c>
      <c r="E318" s="35">
        <f t="shared" si="130"/>
        <v>0</v>
      </c>
      <c r="F318" s="46">
        <f t="shared" si="131"/>
        <v>0</v>
      </c>
      <c r="G318" s="37">
        <f t="shared" si="149"/>
        <v>0</v>
      </c>
      <c r="H318" s="42">
        <v>0</v>
      </c>
      <c r="I318" s="35">
        <f t="shared" si="153"/>
        <v>0</v>
      </c>
      <c r="J318" s="35">
        <f t="shared" si="153"/>
        <v>0</v>
      </c>
      <c r="K318" s="97">
        <f t="shared" si="147"/>
        <v>0</v>
      </c>
      <c r="L318" s="35">
        <f t="shared" si="132"/>
        <v>0</v>
      </c>
      <c r="M318" s="96">
        <f t="shared" si="133"/>
        <v>0</v>
      </c>
      <c r="N318" s="35">
        <f t="shared" si="137"/>
        <v>0</v>
      </c>
      <c r="O318" s="46">
        <f t="shared" si="134"/>
        <v>0</v>
      </c>
      <c r="P318" s="51">
        <v>0</v>
      </c>
      <c r="Q318" s="44">
        <f t="shared" si="150"/>
        <v>0</v>
      </c>
      <c r="R318" s="35">
        <f t="shared" si="135"/>
        <v>0</v>
      </c>
      <c r="S318" s="35">
        <f t="shared" si="138"/>
        <v>0</v>
      </c>
      <c r="T318" s="42">
        <v>0</v>
      </c>
      <c r="U318" s="35">
        <f t="shared" si="136"/>
        <v>0</v>
      </c>
      <c r="W318" s="35">
        <f t="shared" ref="W318:AE327" si="156">SUMPRODUCT(W$374:W$599*(LEFT($A$374:$A$599,LEN($A318))=$A318))</f>
        <v>0</v>
      </c>
      <c r="X318" s="35">
        <f t="shared" si="156"/>
        <v>0</v>
      </c>
      <c r="Y318" s="35">
        <f t="shared" si="156"/>
        <v>0</v>
      </c>
      <c r="Z318" s="35">
        <f t="shared" si="156"/>
        <v>0</v>
      </c>
      <c r="AA318" s="35">
        <f t="shared" si="156"/>
        <v>0</v>
      </c>
      <c r="AB318" s="35">
        <f t="shared" si="156"/>
        <v>0</v>
      </c>
      <c r="AC318" s="35">
        <f t="shared" si="156"/>
        <v>0</v>
      </c>
      <c r="AD318" s="35">
        <f t="shared" si="156"/>
        <v>0</v>
      </c>
      <c r="AE318" s="35">
        <f t="shared" si="156"/>
        <v>0</v>
      </c>
      <c r="AG318" s="35">
        <f t="shared" ref="AG318:AL327" si="157">SUMPRODUCT(AG$374:AG$599*(LEFT($A$374:$A$599,LEN($A318))=$A318))</f>
        <v>0</v>
      </c>
      <c r="AH318" s="35">
        <f t="shared" si="157"/>
        <v>0</v>
      </c>
      <c r="AI318" s="35">
        <f t="shared" si="157"/>
        <v>0</v>
      </c>
      <c r="AJ318" s="35">
        <f t="shared" si="157"/>
        <v>0</v>
      </c>
      <c r="AK318" s="35">
        <f t="shared" si="157"/>
        <v>0</v>
      </c>
      <c r="AL318" s="35">
        <f t="shared" si="157"/>
        <v>0</v>
      </c>
      <c r="AN318" s="47">
        <f t="shared" si="148"/>
        <v>0</v>
      </c>
      <c r="AO318" s="6"/>
    </row>
    <row r="319" ht="15" spans="1:41">
      <c r="A319" s="45" t="s">
        <v>11096</v>
      </c>
      <c r="B319" s="33">
        <f t="shared" si="128"/>
        <v>0</v>
      </c>
      <c r="C319" s="41" t="s">
        <v>11097</v>
      </c>
      <c r="D319" s="96">
        <f t="shared" si="129"/>
        <v>0</v>
      </c>
      <c r="E319" s="35">
        <f t="shared" si="130"/>
        <v>0</v>
      </c>
      <c r="F319" s="46">
        <f t="shared" si="131"/>
        <v>0</v>
      </c>
      <c r="G319" s="37">
        <f t="shared" si="149"/>
        <v>0</v>
      </c>
      <c r="H319" s="42">
        <v>0</v>
      </c>
      <c r="I319" s="35">
        <f t="shared" si="153"/>
        <v>0</v>
      </c>
      <c r="J319" s="35">
        <f t="shared" si="153"/>
        <v>0</v>
      </c>
      <c r="K319" s="97">
        <f t="shared" si="147"/>
        <v>0</v>
      </c>
      <c r="L319" s="35">
        <f t="shared" si="132"/>
        <v>0</v>
      </c>
      <c r="M319" s="96">
        <f t="shared" si="133"/>
        <v>0</v>
      </c>
      <c r="N319" s="35">
        <f t="shared" si="137"/>
        <v>0</v>
      </c>
      <c r="O319" s="46">
        <f t="shared" si="134"/>
        <v>0</v>
      </c>
      <c r="P319" s="51">
        <v>0</v>
      </c>
      <c r="Q319" s="44">
        <f t="shared" si="150"/>
        <v>0</v>
      </c>
      <c r="R319" s="35">
        <f t="shared" si="135"/>
        <v>0</v>
      </c>
      <c r="S319" s="35">
        <f t="shared" si="138"/>
        <v>0</v>
      </c>
      <c r="T319" s="42">
        <v>0</v>
      </c>
      <c r="U319" s="35">
        <f t="shared" si="136"/>
        <v>0</v>
      </c>
      <c r="W319" s="35">
        <f t="shared" si="156"/>
        <v>0</v>
      </c>
      <c r="X319" s="35">
        <f t="shared" si="156"/>
        <v>0</v>
      </c>
      <c r="Y319" s="35">
        <f t="shared" si="156"/>
        <v>0</v>
      </c>
      <c r="Z319" s="35">
        <f t="shared" si="156"/>
        <v>0</v>
      </c>
      <c r="AA319" s="35">
        <f t="shared" si="156"/>
        <v>0</v>
      </c>
      <c r="AB319" s="35">
        <f t="shared" si="156"/>
        <v>0</v>
      </c>
      <c r="AC319" s="35">
        <f t="shared" si="156"/>
        <v>0</v>
      </c>
      <c r="AD319" s="35">
        <f t="shared" si="156"/>
        <v>0</v>
      </c>
      <c r="AE319" s="35">
        <f t="shared" si="156"/>
        <v>0</v>
      </c>
      <c r="AG319" s="35">
        <f t="shared" si="157"/>
        <v>0</v>
      </c>
      <c r="AH319" s="35">
        <f t="shared" si="157"/>
        <v>0</v>
      </c>
      <c r="AI319" s="35">
        <f t="shared" si="157"/>
        <v>0</v>
      </c>
      <c r="AJ319" s="35">
        <f t="shared" si="157"/>
        <v>0</v>
      </c>
      <c r="AK319" s="35">
        <f t="shared" si="157"/>
        <v>0</v>
      </c>
      <c r="AL319" s="35">
        <f t="shared" si="157"/>
        <v>0</v>
      </c>
      <c r="AN319" s="47">
        <f t="shared" si="148"/>
        <v>0</v>
      </c>
      <c r="AO319" s="6"/>
    </row>
    <row r="320" ht="15" spans="1:41">
      <c r="A320" s="45" t="s">
        <v>11098</v>
      </c>
      <c r="B320" s="33">
        <f t="shared" si="128"/>
        <v>0</v>
      </c>
      <c r="C320" s="41" t="s">
        <v>11099</v>
      </c>
      <c r="D320" s="96">
        <f t="shared" si="129"/>
        <v>0</v>
      </c>
      <c r="E320" s="35">
        <f t="shared" si="130"/>
        <v>0</v>
      </c>
      <c r="F320" s="46">
        <f t="shared" si="131"/>
        <v>0</v>
      </c>
      <c r="G320" s="37">
        <f t="shared" si="149"/>
        <v>0</v>
      </c>
      <c r="H320" s="42">
        <v>0</v>
      </c>
      <c r="I320" s="35">
        <f t="shared" si="153"/>
        <v>0</v>
      </c>
      <c r="J320" s="35">
        <f t="shared" si="153"/>
        <v>0</v>
      </c>
      <c r="K320" s="97">
        <f t="shared" si="147"/>
        <v>0</v>
      </c>
      <c r="L320" s="35">
        <f t="shared" si="132"/>
        <v>0</v>
      </c>
      <c r="M320" s="96">
        <f t="shared" si="133"/>
        <v>0</v>
      </c>
      <c r="N320" s="35">
        <f t="shared" si="137"/>
        <v>0</v>
      </c>
      <c r="O320" s="46">
        <f t="shared" si="134"/>
        <v>0</v>
      </c>
      <c r="P320" s="51">
        <v>0</v>
      </c>
      <c r="Q320" s="44">
        <f t="shared" si="150"/>
        <v>0</v>
      </c>
      <c r="R320" s="35">
        <f t="shared" si="135"/>
        <v>0</v>
      </c>
      <c r="S320" s="35">
        <f t="shared" si="138"/>
        <v>0</v>
      </c>
      <c r="T320" s="42">
        <v>0</v>
      </c>
      <c r="U320" s="35">
        <f t="shared" si="136"/>
        <v>0</v>
      </c>
      <c r="W320" s="35">
        <f t="shared" si="156"/>
        <v>0</v>
      </c>
      <c r="X320" s="35">
        <f t="shared" si="156"/>
        <v>0</v>
      </c>
      <c r="Y320" s="35">
        <f t="shared" si="156"/>
        <v>0</v>
      </c>
      <c r="Z320" s="35">
        <f t="shared" si="156"/>
        <v>0</v>
      </c>
      <c r="AA320" s="35">
        <f t="shared" si="156"/>
        <v>0</v>
      </c>
      <c r="AB320" s="35">
        <f t="shared" si="156"/>
        <v>0</v>
      </c>
      <c r="AC320" s="35">
        <f t="shared" si="156"/>
        <v>0</v>
      </c>
      <c r="AD320" s="35">
        <f t="shared" si="156"/>
        <v>0</v>
      </c>
      <c r="AE320" s="35">
        <f t="shared" si="156"/>
        <v>0</v>
      </c>
      <c r="AG320" s="35">
        <f t="shared" si="157"/>
        <v>0</v>
      </c>
      <c r="AH320" s="35">
        <f t="shared" si="157"/>
        <v>0</v>
      </c>
      <c r="AI320" s="35">
        <f t="shared" si="157"/>
        <v>0</v>
      </c>
      <c r="AJ320" s="35">
        <f t="shared" si="157"/>
        <v>0</v>
      </c>
      <c r="AK320" s="35">
        <f t="shared" si="157"/>
        <v>0</v>
      </c>
      <c r="AL320" s="35">
        <f t="shared" si="157"/>
        <v>0</v>
      </c>
      <c r="AN320" s="47">
        <f t="shared" si="148"/>
        <v>0</v>
      </c>
      <c r="AO320" s="18"/>
    </row>
    <row r="321" ht="15" spans="1:41">
      <c r="A321" s="45" t="s">
        <v>11100</v>
      </c>
      <c r="B321" s="33">
        <f t="shared" si="128"/>
        <v>0</v>
      </c>
      <c r="C321" s="41" t="s">
        <v>11101</v>
      </c>
      <c r="D321" s="96">
        <f t="shared" si="129"/>
        <v>0</v>
      </c>
      <c r="E321" s="35">
        <f t="shared" si="130"/>
        <v>0</v>
      </c>
      <c r="F321" s="46">
        <f t="shared" si="131"/>
        <v>0</v>
      </c>
      <c r="G321" s="37">
        <f t="shared" si="149"/>
        <v>0</v>
      </c>
      <c r="H321" s="42">
        <v>0</v>
      </c>
      <c r="I321" s="35">
        <f t="shared" si="153"/>
        <v>0</v>
      </c>
      <c r="J321" s="35">
        <f t="shared" si="153"/>
        <v>0</v>
      </c>
      <c r="K321" s="97">
        <f t="shared" si="147"/>
        <v>0</v>
      </c>
      <c r="L321" s="35">
        <f t="shared" si="132"/>
        <v>0</v>
      </c>
      <c r="M321" s="96">
        <f t="shared" si="133"/>
        <v>0</v>
      </c>
      <c r="N321" s="35">
        <f t="shared" si="137"/>
        <v>0</v>
      </c>
      <c r="O321" s="46">
        <f t="shared" si="134"/>
        <v>0</v>
      </c>
      <c r="P321" s="51">
        <v>0</v>
      </c>
      <c r="Q321" s="44">
        <f t="shared" si="150"/>
        <v>0</v>
      </c>
      <c r="R321" s="35">
        <f t="shared" si="135"/>
        <v>0</v>
      </c>
      <c r="S321" s="35">
        <f t="shared" si="138"/>
        <v>0</v>
      </c>
      <c r="T321" s="42">
        <v>0</v>
      </c>
      <c r="U321" s="35">
        <f t="shared" si="136"/>
        <v>0</v>
      </c>
      <c r="W321" s="35">
        <f t="shared" si="156"/>
        <v>0</v>
      </c>
      <c r="X321" s="35">
        <f t="shared" si="156"/>
        <v>0</v>
      </c>
      <c r="Y321" s="35">
        <f t="shared" si="156"/>
        <v>0</v>
      </c>
      <c r="Z321" s="35">
        <f t="shared" si="156"/>
        <v>0</v>
      </c>
      <c r="AA321" s="35">
        <f t="shared" si="156"/>
        <v>0</v>
      </c>
      <c r="AB321" s="35">
        <f t="shared" si="156"/>
        <v>0</v>
      </c>
      <c r="AC321" s="35">
        <f t="shared" si="156"/>
        <v>0</v>
      </c>
      <c r="AD321" s="35">
        <f t="shared" si="156"/>
        <v>0</v>
      </c>
      <c r="AE321" s="35">
        <f t="shared" si="156"/>
        <v>0</v>
      </c>
      <c r="AG321" s="35">
        <f t="shared" si="157"/>
        <v>0</v>
      </c>
      <c r="AH321" s="35">
        <f t="shared" si="157"/>
        <v>0</v>
      </c>
      <c r="AI321" s="35">
        <f t="shared" si="157"/>
        <v>0</v>
      </c>
      <c r="AJ321" s="35">
        <f t="shared" si="157"/>
        <v>0</v>
      </c>
      <c r="AK321" s="35">
        <f t="shared" si="157"/>
        <v>0</v>
      </c>
      <c r="AL321" s="35">
        <f t="shared" si="157"/>
        <v>0</v>
      </c>
      <c r="AN321" s="47">
        <f t="shared" si="148"/>
        <v>0</v>
      </c>
      <c r="AO321" s="18"/>
    </row>
    <row r="322" ht="15" spans="1:41">
      <c r="A322" s="45" t="s">
        <v>11102</v>
      </c>
      <c r="B322" s="33">
        <f t="shared" si="128"/>
        <v>0</v>
      </c>
      <c r="C322" s="41" t="s">
        <v>11103</v>
      </c>
      <c r="D322" s="96">
        <f t="shared" si="129"/>
        <v>0</v>
      </c>
      <c r="E322" s="35">
        <f t="shared" si="130"/>
        <v>0</v>
      </c>
      <c r="F322" s="46">
        <f t="shared" si="131"/>
        <v>0</v>
      </c>
      <c r="G322" s="37">
        <f t="shared" si="149"/>
        <v>0</v>
      </c>
      <c r="H322" s="42">
        <v>0</v>
      </c>
      <c r="I322" s="35">
        <f t="shared" si="153"/>
        <v>0</v>
      </c>
      <c r="J322" s="35">
        <f t="shared" si="153"/>
        <v>0</v>
      </c>
      <c r="K322" s="97">
        <f t="shared" si="147"/>
        <v>0</v>
      </c>
      <c r="L322" s="35">
        <f t="shared" si="132"/>
        <v>0</v>
      </c>
      <c r="M322" s="96">
        <f t="shared" si="133"/>
        <v>0</v>
      </c>
      <c r="N322" s="35">
        <f t="shared" si="137"/>
        <v>0</v>
      </c>
      <c r="O322" s="46">
        <f t="shared" si="134"/>
        <v>0</v>
      </c>
      <c r="P322" s="51">
        <v>0</v>
      </c>
      <c r="Q322" s="44">
        <f t="shared" si="150"/>
        <v>0</v>
      </c>
      <c r="R322" s="35">
        <f t="shared" si="135"/>
        <v>0</v>
      </c>
      <c r="S322" s="35">
        <f t="shared" si="138"/>
        <v>0</v>
      </c>
      <c r="T322" s="42">
        <v>0</v>
      </c>
      <c r="U322" s="35">
        <f t="shared" si="136"/>
        <v>0</v>
      </c>
      <c r="W322" s="35">
        <f t="shared" si="156"/>
        <v>0</v>
      </c>
      <c r="X322" s="35">
        <f t="shared" si="156"/>
        <v>0</v>
      </c>
      <c r="Y322" s="35">
        <f t="shared" si="156"/>
        <v>0</v>
      </c>
      <c r="Z322" s="35">
        <f t="shared" si="156"/>
        <v>0</v>
      </c>
      <c r="AA322" s="35">
        <f t="shared" si="156"/>
        <v>0</v>
      </c>
      <c r="AB322" s="35">
        <f t="shared" si="156"/>
        <v>0</v>
      </c>
      <c r="AC322" s="35">
        <f t="shared" si="156"/>
        <v>0</v>
      </c>
      <c r="AD322" s="35">
        <f t="shared" si="156"/>
        <v>0</v>
      </c>
      <c r="AE322" s="35">
        <f t="shared" si="156"/>
        <v>0</v>
      </c>
      <c r="AG322" s="35">
        <f t="shared" si="157"/>
        <v>0</v>
      </c>
      <c r="AH322" s="35">
        <f t="shared" si="157"/>
        <v>0</v>
      </c>
      <c r="AI322" s="35">
        <f t="shared" si="157"/>
        <v>0</v>
      </c>
      <c r="AJ322" s="35">
        <f t="shared" si="157"/>
        <v>0</v>
      </c>
      <c r="AK322" s="35">
        <f t="shared" si="157"/>
        <v>0</v>
      </c>
      <c r="AL322" s="35">
        <f t="shared" si="157"/>
        <v>0</v>
      </c>
      <c r="AN322" s="47">
        <f t="shared" si="148"/>
        <v>0</v>
      </c>
      <c r="AO322" s="6"/>
    </row>
    <row r="323" ht="15" spans="1:41">
      <c r="A323" s="45" t="s">
        <v>11104</v>
      </c>
      <c r="B323" s="33">
        <f t="shared" si="128"/>
        <v>0</v>
      </c>
      <c r="C323" s="41" t="s">
        <v>11105</v>
      </c>
      <c r="D323" s="96">
        <f t="shared" si="129"/>
        <v>0</v>
      </c>
      <c r="E323" s="35">
        <f t="shared" si="130"/>
        <v>0</v>
      </c>
      <c r="F323" s="46">
        <f t="shared" si="131"/>
        <v>0</v>
      </c>
      <c r="G323" s="37">
        <f t="shared" si="149"/>
        <v>0</v>
      </c>
      <c r="H323" s="42">
        <v>0</v>
      </c>
      <c r="I323" s="35">
        <f t="shared" si="153"/>
        <v>0</v>
      </c>
      <c r="J323" s="35">
        <f t="shared" si="153"/>
        <v>0</v>
      </c>
      <c r="K323" s="97">
        <f t="shared" si="147"/>
        <v>0</v>
      </c>
      <c r="L323" s="35">
        <f t="shared" si="132"/>
        <v>0</v>
      </c>
      <c r="M323" s="96">
        <f t="shared" si="133"/>
        <v>0</v>
      </c>
      <c r="N323" s="35">
        <f t="shared" si="137"/>
        <v>0</v>
      </c>
      <c r="O323" s="46">
        <f t="shared" si="134"/>
        <v>0</v>
      </c>
      <c r="P323" s="51">
        <v>0</v>
      </c>
      <c r="Q323" s="44">
        <f t="shared" si="150"/>
        <v>0</v>
      </c>
      <c r="R323" s="35">
        <f t="shared" si="135"/>
        <v>0</v>
      </c>
      <c r="S323" s="35">
        <f t="shared" si="138"/>
        <v>0</v>
      </c>
      <c r="T323" s="42">
        <v>0</v>
      </c>
      <c r="U323" s="35">
        <f t="shared" si="136"/>
        <v>0</v>
      </c>
      <c r="W323" s="35">
        <f t="shared" si="156"/>
        <v>0</v>
      </c>
      <c r="X323" s="35">
        <f t="shared" si="156"/>
        <v>0</v>
      </c>
      <c r="Y323" s="35">
        <f t="shared" si="156"/>
        <v>0</v>
      </c>
      <c r="Z323" s="35">
        <f t="shared" si="156"/>
        <v>0</v>
      </c>
      <c r="AA323" s="35">
        <f t="shared" si="156"/>
        <v>0</v>
      </c>
      <c r="AB323" s="35">
        <f t="shared" si="156"/>
        <v>0</v>
      </c>
      <c r="AC323" s="35">
        <f t="shared" si="156"/>
        <v>0</v>
      </c>
      <c r="AD323" s="35">
        <f t="shared" si="156"/>
        <v>0</v>
      </c>
      <c r="AE323" s="35">
        <f t="shared" si="156"/>
        <v>0</v>
      </c>
      <c r="AG323" s="35">
        <f t="shared" si="157"/>
        <v>0</v>
      </c>
      <c r="AH323" s="35">
        <f t="shared" si="157"/>
        <v>0</v>
      </c>
      <c r="AI323" s="35">
        <f t="shared" si="157"/>
        <v>0</v>
      </c>
      <c r="AJ323" s="35">
        <f t="shared" si="157"/>
        <v>0</v>
      </c>
      <c r="AK323" s="35">
        <f t="shared" si="157"/>
        <v>0</v>
      </c>
      <c r="AL323" s="35">
        <f t="shared" si="157"/>
        <v>0</v>
      </c>
      <c r="AN323" s="47">
        <f t="shared" si="148"/>
        <v>0</v>
      </c>
      <c r="AO323" s="6"/>
    </row>
    <row r="324" ht="15" spans="1:41">
      <c r="A324" s="45" t="s">
        <v>11106</v>
      </c>
      <c r="B324" s="33">
        <f t="shared" si="128"/>
        <v>0</v>
      </c>
      <c r="C324" s="41" t="s">
        <v>11107</v>
      </c>
      <c r="D324" s="96">
        <f t="shared" si="129"/>
        <v>0</v>
      </c>
      <c r="E324" s="35">
        <f t="shared" si="130"/>
        <v>0</v>
      </c>
      <c r="F324" s="46">
        <f t="shared" si="131"/>
        <v>0</v>
      </c>
      <c r="G324" s="37">
        <f t="shared" si="149"/>
        <v>0</v>
      </c>
      <c r="H324" s="42">
        <v>0</v>
      </c>
      <c r="I324" s="35">
        <f t="shared" si="153"/>
        <v>0</v>
      </c>
      <c r="J324" s="35">
        <f t="shared" si="153"/>
        <v>0</v>
      </c>
      <c r="K324" s="97">
        <f t="shared" si="147"/>
        <v>0</v>
      </c>
      <c r="L324" s="35">
        <f t="shared" si="132"/>
        <v>0</v>
      </c>
      <c r="M324" s="96">
        <f t="shared" si="133"/>
        <v>0</v>
      </c>
      <c r="N324" s="35">
        <f t="shared" si="137"/>
        <v>0</v>
      </c>
      <c r="O324" s="46">
        <f t="shared" si="134"/>
        <v>0</v>
      </c>
      <c r="P324" s="51">
        <v>0</v>
      </c>
      <c r="Q324" s="44">
        <f t="shared" si="150"/>
        <v>0</v>
      </c>
      <c r="R324" s="35">
        <f t="shared" si="135"/>
        <v>0</v>
      </c>
      <c r="S324" s="35">
        <f t="shared" si="138"/>
        <v>0</v>
      </c>
      <c r="T324" s="42">
        <v>0</v>
      </c>
      <c r="U324" s="35">
        <f t="shared" si="136"/>
        <v>0</v>
      </c>
      <c r="W324" s="35">
        <f t="shared" si="156"/>
        <v>0</v>
      </c>
      <c r="X324" s="35">
        <f t="shared" si="156"/>
        <v>0</v>
      </c>
      <c r="Y324" s="35">
        <f t="shared" si="156"/>
        <v>0</v>
      </c>
      <c r="Z324" s="35">
        <f t="shared" si="156"/>
        <v>0</v>
      </c>
      <c r="AA324" s="35">
        <f t="shared" si="156"/>
        <v>0</v>
      </c>
      <c r="AB324" s="35">
        <f t="shared" si="156"/>
        <v>0</v>
      </c>
      <c r="AC324" s="35">
        <f t="shared" si="156"/>
        <v>0</v>
      </c>
      <c r="AD324" s="35">
        <f t="shared" si="156"/>
        <v>0</v>
      </c>
      <c r="AE324" s="35">
        <f t="shared" si="156"/>
        <v>0</v>
      </c>
      <c r="AG324" s="35">
        <f t="shared" si="157"/>
        <v>0</v>
      </c>
      <c r="AH324" s="35">
        <f t="shared" si="157"/>
        <v>0</v>
      </c>
      <c r="AI324" s="35">
        <f t="shared" si="157"/>
        <v>0</v>
      </c>
      <c r="AJ324" s="35">
        <f t="shared" si="157"/>
        <v>0</v>
      </c>
      <c r="AK324" s="35">
        <f t="shared" si="157"/>
        <v>0</v>
      </c>
      <c r="AL324" s="35">
        <f t="shared" si="157"/>
        <v>0</v>
      </c>
      <c r="AN324" s="47">
        <f t="shared" si="148"/>
        <v>0</v>
      </c>
      <c r="AO324" s="18"/>
    </row>
    <row r="325" ht="15" spans="1:41">
      <c r="A325" s="45" t="s">
        <v>11108</v>
      </c>
      <c r="B325" s="33">
        <f t="shared" si="128"/>
        <v>0</v>
      </c>
      <c r="C325" s="41" t="s">
        <v>11109</v>
      </c>
      <c r="D325" s="96">
        <f t="shared" si="129"/>
        <v>0</v>
      </c>
      <c r="E325" s="35">
        <f t="shared" si="130"/>
        <v>0</v>
      </c>
      <c r="F325" s="46">
        <f t="shared" si="131"/>
        <v>0</v>
      </c>
      <c r="G325" s="37">
        <f t="shared" si="149"/>
        <v>0</v>
      </c>
      <c r="H325" s="42">
        <v>0</v>
      </c>
      <c r="I325" s="35">
        <f t="shared" si="153"/>
        <v>0</v>
      </c>
      <c r="J325" s="35">
        <f t="shared" si="153"/>
        <v>0</v>
      </c>
      <c r="K325" s="97">
        <f t="shared" si="147"/>
        <v>0</v>
      </c>
      <c r="L325" s="35">
        <f t="shared" si="132"/>
        <v>0</v>
      </c>
      <c r="M325" s="96">
        <f t="shared" si="133"/>
        <v>0</v>
      </c>
      <c r="N325" s="35">
        <f t="shared" si="137"/>
        <v>0</v>
      </c>
      <c r="O325" s="46">
        <f t="shared" si="134"/>
        <v>0</v>
      </c>
      <c r="P325" s="51">
        <v>0</v>
      </c>
      <c r="Q325" s="44">
        <f t="shared" si="150"/>
        <v>0</v>
      </c>
      <c r="R325" s="35">
        <f t="shared" si="135"/>
        <v>0</v>
      </c>
      <c r="S325" s="35">
        <f t="shared" si="138"/>
        <v>0</v>
      </c>
      <c r="T325" s="42">
        <v>0</v>
      </c>
      <c r="U325" s="35">
        <f t="shared" si="136"/>
        <v>0</v>
      </c>
      <c r="W325" s="35">
        <f t="shared" si="156"/>
        <v>0</v>
      </c>
      <c r="X325" s="35">
        <f t="shared" si="156"/>
        <v>0</v>
      </c>
      <c r="Y325" s="35">
        <f t="shared" si="156"/>
        <v>0</v>
      </c>
      <c r="Z325" s="35">
        <f t="shared" si="156"/>
        <v>0</v>
      </c>
      <c r="AA325" s="35">
        <f t="shared" si="156"/>
        <v>0</v>
      </c>
      <c r="AB325" s="35">
        <f t="shared" si="156"/>
        <v>0</v>
      </c>
      <c r="AC325" s="35">
        <f t="shared" si="156"/>
        <v>0</v>
      </c>
      <c r="AD325" s="35">
        <f t="shared" si="156"/>
        <v>0</v>
      </c>
      <c r="AE325" s="35">
        <f t="shared" si="156"/>
        <v>0</v>
      </c>
      <c r="AG325" s="35">
        <f t="shared" si="157"/>
        <v>0</v>
      </c>
      <c r="AH325" s="35">
        <f t="shared" si="157"/>
        <v>0</v>
      </c>
      <c r="AI325" s="35">
        <f t="shared" si="157"/>
        <v>0</v>
      </c>
      <c r="AJ325" s="35">
        <f t="shared" si="157"/>
        <v>0</v>
      </c>
      <c r="AK325" s="35">
        <f t="shared" si="157"/>
        <v>0</v>
      </c>
      <c r="AL325" s="35">
        <f t="shared" si="157"/>
        <v>0</v>
      </c>
      <c r="AN325" s="47">
        <f t="shared" si="148"/>
        <v>0</v>
      </c>
      <c r="AO325" s="18"/>
    </row>
    <row r="326" ht="15" spans="1:41">
      <c r="A326" s="45" t="s">
        <v>11110</v>
      </c>
      <c r="B326" s="33">
        <f t="shared" si="128"/>
        <v>0</v>
      </c>
      <c r="C326" s="41" t="s">
        <v>11111</v>
      </c>
      <c r="D326" s="96">
        <f t="shared" si="129"/>
        <v>0</v>
      </c>
      <c r="E326" s="35">
        <f t="shared" si="130"/>
        <v>0</v>
      </c>
      <c r="F326" s="46">
        <f t="shared" si="131"/>
        <v>0</v>
      </c>
      <c r="G326" s="37">
        <f t="shared" si="149"/>
        <v>0</v>
      </c>
      <c r="H326" s="42">
        <v>0</v>
      </c>
      <c r="I326" s="35">
        <f t="shared" si="153"/>
        <v>0</v>
      </c>
      <c r="J326" s="35">
        <f t="shared" si="153"/>
        <v>0</v>
      </c>
      <c r="K326" s="97">
        <f t="shared" si="147"/>
        <v>0</v>
      </c>
      <c r="L326" s="35">
        <f t="shared" si="132"/>
        <v>0</v>
      </c>
      <c r="M326" s="96">
        <f t="shared" si="133"/>
        <v>0</v>
      </c>
      <c r="N326" s="35">
        <f t="shared" si="137"/>
        <v>0</v>
      </c>
      <c r="O326" s="46">
        <f t="shared" si="134"/>
        <v>0</v>
      </c>
      <c r="P326" s="51">
        <v>0</v>
      </c>
      <c r="Q326" s="44">
        <f t="shared" si="150"/>
        <v>0</v>
      </c>
      <c r="R326" s="35">
        <f t="shared" si="135"/>
        <v>0</v>
      </c>
      <c r="S326" s="35">
        <f t="shared" si="138"/>
        <v>0</v>
      </c>
      <c r="T326" s="42">
        <v>0</v>
      </c>
      <c r="U326" s="35">
        <f t="shared" si="136"/>
        <v>0</v>
      </c>
      <c r="W326" s="35">
        <f t="shared" si="156"/>
        <v>0</v>
      </c>
      <c r="X326" s="35">
        <f t="shared" si="156"/>
        <v>0</v>
      </c>
      <c r="Y326" s="35">
        <f t="shared" si="156"/>
        <v>0</v>
      </c>
      <c r="Z326" s="35">
        <f t="shared" si="156"/>
        <v>0</v>
      </c>
      <c r="AA326" s="35">
        <f t="shared" si="156"/>
        <v>0</v>
      </c>
      <c r="AB326" s="35">
        <f t="shared" si="156"/>
        <v>0</v>
      </c>
      <c r="AC326" s="35">
        <f t="shared" si="156"/>
        <v>0</v>
      </c>
      <c r="AD326" s="35">
        <f t="shared" si="156"/>
        <v>0</v>
      </c>
      <c r="AE326" s="35">
        <f t="shared" si="156"/>
        <v>0</v>
      </c>
      <c r="AG326" s="35">
        <f t="shared" si="157"/>
        <v>0</v>
      </c>
      <c r="AH326" s="35">
        <f t="shared" si="157"/>
        <v>0</v>
      </c>
      <c r="AI326" s="35">
        <f t="shared" si="157"/>
        <v>0</v>
      </c>
      <c r="AJ326" s="35">
        <f t="shared" si="157"/>
        <v>0</v>
      </c>
      <c r="AK326" s="35">
        <f t="shared" si="157"/>
        <v>0</v>
      </c>
      <c r="AL326" s="35">
        <f t="shared" si="157"/>
        <v>0</v>
      </c>
      <c r="AN326" s="47">
        <f t="shared" si="148"/>
        <v>0</v>
      </c>
      <c r="AO326" s="6"/>
    </row>
    <row r="327" ht="15" spans="1:41">
      <c r="A327" s="45" t="s">
        <v>11112</v>
      </c>
      <c r="B327" s="33">
        <f t="shared" si="128"/>
        <v>0</v>
      </c>
      <c r="C327" s="41" t="s">
        <v>11113</v>
      </c>
      <c r="D327" s="96">
        <f t="shared" si="129"/>
        <v>0</v>
      </c>
      <c r="E327" s="35">
        <f t="shared" si="130"/>
        <v>0</v>
      </c>
      <c r="F327" s="46">
        <f t="shared" si="131"/>
        <v>0</v>
      </c>
      <c r="G327" s="37">
        <f t="shared" si="149"/>
        <v>0</v>
      </c>
      <c r="H327" s="42">
        <v>0</v>
      </c>
      <c r="I327" s="35">
        <f t="shared" si="153"/>
        <v>0</v>
      </c>
      <c r="J327" s="35">
        <f t="shared" si="153"/>
        <v>0</v>
      </c>
      <c r="K327" s="97">
        <f t="shared" si="147"/>
        <v>0</v>
      </c>
      <c r="L327" s="35">
        <f t="shared" si="132"/>
        <v>0</v>
      </c>
      <c r="M327" s="96">
        <f t="shared" si="133"/>
        <v>0</v>
      </c>
      <c r="N327" s="35">
        <f t="shared" si="137"/>
        <v>0</v>
      </c>
      <c r="O327" s="46">
        <f t="shared" si="134"/>
        <v>0</v>
      </c>
      <c r="P327" s="51">
        <v>0</v>
      </c>
      <c r="Q327" s="44">
        <f t="shared" si="150"/>
        <v>0</v>
      </c>
      <c r="R327" s="35">
        <f t="shared" si="135"/>
        <v>0</v>
      </c>
      <c r="S327" s="35">
        <f t="shared" si="138"/>
        <v>0</v>
      </c>
      <c r="T327" s="42">
        <v>0</v>
      </c>
      <c r="U327" s="35">
        <f t="shared" si="136"/>
        <v>0</v>
      </c>
      <c r="W327" s="35">
        <f t="shared" si="156"/>
        <v>0</v>
      </c>
      <c r="X327" s="35">
        <f t="shared" si="156"/>
        <v>0</v>
      </c>
      <c r="Y327" s="35">
        <f t="shared" si="156"/>
        <v>0</v>
      </c>
      <c r="Z327" s="35">
        <f t="shared" si="156"/>
        <v>0</v>
      </c>
      <c r="AA327" s="35">
        <f t="shared" si="156"/>
        <v>0</v>
      </c>
      <c r="AB327" s="35">
        <f t="shared" si="156"/>
        <v>0</v>
      </c>
      <c r="AC327" s="35">
        <f t="shared" si="156"/>
        <v>0</v>
      </c>
      <c r="AD327" s="35">
        <f t="shared" si="156"/>
        <v>0</v>
      </c>
      <c r="AE327" s="35">
        <f t="shared" si="156"/>
        <v>0</v>
      </c>
      <c r="AG327" s="35">
        <f t="shared" si="157"/>
        <v>0</v>
      </c>
      <c r="AH327" s="35">
        <f t="shared" si="157"/>
        <v>0</v>
      </c>
      <c r="AI327" s="35">
        <f t="shared" si="157"/>
        <v>0</v>
      </c>
      <c r="AJ327" s="35">
        <f t="shared" si="157"/>
        <v>0</v>
      </c>
      <c r="AK327" s="35">
        <f t="shared" si="157"/>
        <v>0</v>
      </c>
      <c r="AL327" s="35">
        <f t="shared" si="157"/>
        <v>0</v>
      </c>
      <c r="AN327" s="47">
        <f t="shared" si="148"/>
        <v>0</v>
      </c>
      <c r="AO327" s="6"/>
    </row>
    <row r="328" ht="15" spans="1:41">
      <c r="A328" s="45" t="s">
        <v>11114</v>
      </c>
      <c r="B328" s="33">
        <f t="shared" ref="B328:B373" si="158">D328-M328</f>
        <v>0</v>
      </c>
      <c r="C328" s="41" t="s">
        <v>11115</v>
      </c>
      <c r="D328" s="96">
        <f t="shared" ref="D328:D373" si="159">SUM(E328:F328,L328)</f>
        <v>0</v>
      </c>
      <c r="E328" s="35">
        <f t="shared" ref="E328:E373" si="160">SUMPRODUCT(E$374:E$599*(LEFT($A$374:$A$599,LEN($A328))=$A328))</f>
        <v>0</v>
      </c>
      <c r="F328" s="46">
        <f t="shared" ref="F328:F373" si="161">SUM(G328,H328:K328)</f>
        <v>0</v>
      </c>
      <c r="G328" s="37">
        <f t="shared" si="149"/>
        <v>0</v>
      </c>
      <c r="H328" s="38">
        <v>0</v>
      </c>
      <c r="I328" s="35">
        <f t="shared" ref="I328:J347" si="162">SUMPRODUCT(I$374:I$599*(LEFT($A$374:$A$599,LEN($A328))=$A328))</f>
        <v>0</v>
      </c>
      <c r="J328" s="35">
        <f t="shared" si="162"/>
        <v>0</v>
      </c>
      <c r="K328" s="97">
        <f t="shared" si="147"/>
        <v>0</v>
      </c>
      <c r="L328" s="35">
        <f t="shared" ref="L328:L373" si="163">SUMPRODUCT(L$374:L$599*(LEFT($A$374:$A$599,LEN($A328))=$A328))</f>
        <v>0</v>
      </c>
      <c r="M328" s="96">
        <f t="shared" ref="M328:M373" si="164">SUM(N328:O328,U328)</f>
        <v>0</v>
      </c>
      <c r="N328" s="35">
        <f t="shared" si="137"/>
        <v>0</v>
      </c>
      <c r="O328" s="46">
        <f t="shared" ref="O328:O373" si="165">SUM(P328:T328)</f>
        <v>0</v>
      </c>
      <c r="P328" s="51">
        <v>0</v>
      </c>
      <c r="Q328" s="44">
        <f t="shared" si="150"/>
        <v>0</v>
      </c>
      <c r="R328" s="35">
        <f t="shared" ref="R328:R373" si="166">SUMPRODUCT(R$374:R$599*(LEFT($A$374:$A$599,LEN($A328))=$A328))</f>
        <v>0</v>
      </c>
      <c r="S328" s="35">
        <f t="shared" si="138"/>
        <v>0</v>
      </c>
      <c r="T328" s="42">
        <v>0</v>
      </c>
      <c r="U328" s="35">
        <f t="shared" ref="U328:U373" si="167">SUMPRODUCT(U$374:U$599*(LEFT($A$374:$A$599,LEN($A328))=$A328))</f>
        <v>0</v>
      </c>
      <c r="W328" s="35">
        <f t="shared" ref="W328:AE337" si="168">SUMPRODUCT(W$374:W$599*(LEFT($A$374:$A$599,LEN($A328))=$A328))</f>
        <v>0</v>
      </c>
      <c r="X328" s="35">
        <f t="shared" si="168"/>
        <v>0</v>
      </c>
      <c r="Y328" s="35">
        <f t="shared" si="168"/>
        <v>0</v>
      </c>
      <c r="Z328" s="35">
        <f t="shared" si="168"/>
        <v>0</v>
      </c>
      <c r="AA328" s="35">
        <f t="shared" si="168"/>
        <v>0</v>
      </c>
      <c r="AB328" s="35">
        <f t="shared" si="168"/>
        <v>0</v>
      </c>
      <c r="AC328" s="35">
        <f t="shared" si="168"/>
        <v>0</v>
      </c>
      <c r="AD328" s="35">
        <f t="shared" si="168"/>
        <v>0</v>
      </c>
      <c r="AE328" s="35">
        <f t="shared" si="168"/>
        <v>0</v>
      </c>
      <c r="AG328" s="35">
        <f t="shared" ref="AG328:AL337" si="169">SUMPRODUCT(AG$374:AG$599*(LEFT($A$374:$A$599,LEN($A328))=$A328))</f>
        <v>0</v>
      </c>
      <c r="AH328" s="35">
        <f t="shared" si="169"/>
        <v>0</v>
      </c>
      <c r="AI328" s="35">
        <f t="shared" si="169"/>
        <v>0</v>
      </c>
      <c r="AJ328" s="35">
        <f t="shared" si="169"/>
        <v>0</v>
      </c>
      <c r="AK328" s="35">
        <f t="shared" si="169"/>
        <v>0</v>
      </c>
      <c r="AL328" s="35">
        <f t="shared" si="169"/>
        <v>0</v>
      </c>
      <c r="AN328" s="47">
        <f t="shared" si="148"/>
        <v>0</v>
      </c>
      <c r="AO328" s="18"/>
    </row>
    <row r="329" ht="15" spans="1:41">
      <c r="A329" s="45" t="s">
        <v>11116</v>
      </c>
      <c r="B329" s="33">
        <f t="shared" si="158"/>
        <v>0</v>
      </c>
      <c r="C329" s="41" t="s">
        <v>11117</v>
      </c>
      <c r="D329" s="96">
        <f t="shared" si="159"/>
        <v>0</v>
      </c>
      <c r="E329" s="35">
        <f t="shared" si="160"/>
        <v>0</v>
      </c>
      <c r="F329" s="46">
        <f t="shared" si="161"/>
        <v>0</v>
      </c>
      <c r="G329" s="37">
        <f t="shared" si="149"/>
        <v>0</v>
      </c>
      <c r="H329" s="42">
        <v>0</v>
      </c>
      <c r="I329" s="35">
        <f t="shared" si="162"/>
        <v>0</v>
      </c>
      <c r="J329" s="35">
        <f t="shared" si="162"/>
        <v>0</v>
      </c>
      <c r="K329" s="97">
        <f t="shared" si="147"/>
        <v>0</v>
      </c>
      <c r="L329" s="35">
        <f t="shared" si="163"/>
        <v>0</v>
      </c>
      <c r="M329" s="96">
        <f t="shared" si="164"/>
        <v>0</v>
      </c>
      <c r="N329" s="35">
        <f t="shared" ref="N329:N373" si="170">SUMPRODUCT(N$374:N$599*(LEFT($A$374:$A$599,LEN($A329))=$A329))+MIN(SUMPRODUCT(S$374:S$599*(LEFT($A$374:$A$599,LEN($A329))=$A329))+AN329,0)</f>
        <v>0</v>
      </c>
      <c r="O329" s="46">
        <f t="shared" si="165"/>
        <v>0</v>
      </c>
      <c r="P329" s="51">
        <v>0</v>
      </c>
      <c r="Q329" s="44">
        <f t="shared" si="150"/>
        <v>0</v>
      </c>
      <c r="R329" s="35">
        <f t="shared" si="166"/>
        <v>0</v>
      </c>
      <c r="S329" s="35">
        <f t="shared" ref="S329:S373" si="171">MAX(SUMPRODUCT(S$374:S$599*(LEFT($A$374:$A$599,LEN($A329))=$A329))+AN329,0)</f>
        <v>0</v>
      </c>
      <c r="T329" s="42">
        <v>0</v>
      </c>
      <c r="U329" s="35">
        <f t="shared" si="167"/>
        <v>0</v>
      </c>
      <c r="W329" s="35">
        <f t="shared" si="168"/>
        <v>0</v>
      </c>
      <c r="X329" s="35">
        <f t="shared" si="168"/>
        <v>0</v>
      </c>
      <c r="Y329" s="35">
        <f t="shared" si="168"/>
        <v>0</v>
      </c>
      <c r="Z329" s="35">
        <f t="shared" si="168"/>
        <v>0</v>
      </c>
      <c r="AA329" s="35">
        <f t="shared" si="168"/>
        <v>0</v>
      </c>
      <c r="AB329" s="35">
        <f t="shared" si="168"/>
        <v>0</v>
      </c>
      <c r="AC329" s="35">
        <f t="shared" si="168"/>
        <v>0</v>
      </c>
      <c r="AD329" s="35">
        <f t="shared" si="168"/>
        <v>0</v>
      </c>
      <c r="AE329" s="35">
        <f t="shared" si="168"/>
        <v>0</v>
      </c>
      <c r="AG329" s="35">
        <f t="shared" si="169"/>
        <v>0</v>
      </c>
      <c r="AH329" s="35">
        <f t="shared" si="169"/>
        <v>0</v>
      </c>
      <c r="AI329" s="35">
        <f t="shared" si="169"/>
        <v>0</v>
      </c>
      <c r="AJ329" s="35">
        <f t="shared" si="169"/>
        <v>0</v>
      </c>
      <c r="AK329" s="35">
        <f t="shared" si="169"/>
        <v>0</v>
      </c>
      <c r="AL329" s="35">
        <f t="shared" si="169"/>
        <v>0</v>
      </c>
      <c r="AN329" s="47">
        <f t="shared" si="148"/>
        <v>0</v>
      </c>
      <c r="AO329" s="18"/>
    </row>
    <row r="330" ht="15" spans="1:41">
      <c r="A330" s="45" t="s">
        <v>11118</v>
      </c>
      <c r="B330" s="33">
        <f t="shared" si="158"/>
        <v>0</v>
      </c>
      <c r="C330" s="41" t="s">
        <v>11119</v>
      </c>
      <c r="D330" s="96">
        <f t="shared" si="159"/>
        <v>0</v>
      </c>
      <c r="E330" s="35">
        <f t="shared" si="160"/>
        <v>0</v>
      </c>
      <c r="F330" s="46">
        <f t="shared" si="161"/>
        <v>0</v>
      </c>
      <c r="G330" s="37">
        <f t="shared" si="149"/>
        <v>0</v>
      </c>
      <c r="H330" s="42">
        <v>0</v>
      </c>
      <c r="I330" s="35">
        <f t="shared" si="162"/>
        <v>0</v>
      </c>
      <c r="J330" s="35">
        <f t="shared" si="162"/>
        <v>0</v>
      </c>
      <c r="K330" s="97">
        <f t="shared" si="147"/>
        <v>0</v>
      </c>
      <c r="L330" s="35">
        <f t="shared" si="163"/>
        <v>0</v>
      </c>
      <c r="M330" s="96">
        <f t="shared" si="164"/>
        <v>0</v>
      </c>
      <c r="N330" s="35">
        <f t="shared" si="170"/>
        <v>0</v>
      </c>
      <c r="O330" s="46">
        <f t="shared" si="165"/>
        <v>0</v>
      </c>
      <c r="P330" s="51">
        <v>0</v>
      </c>
      <c r="Q330" s="44">
        <f t="shared" si="150"/>
        <v>0</v>
      </c>
      <c r="R330" s="35">
        <f t="shared" si="166"/>
        <v>0</v>
      </c>
      <c r="S330" s="35">
        <f t="shared" si="171"/>
        <v>0</v>
      </c>
      <c r="T330" s="42">
        <v>0</v>
      </c>
      <c r="U330" s="35">
        <f t="shared" si="167"/>
        <v>0</v>
      </c>
      <c r="W330" s="35">
        <f t="shared" si="168"/>
        <v>0</v>
      </c>
      <c r="X330" s="35">
        <f t="shared" si="168"/>
        <v>0</v>
      </c>
      <c r="Y330" s="35">
        <f t="shared" si="168"/>
        <v>0</v>
      </c>
      <c r="Z330" s="35">
        <f t="shared" si="168"/>
        <v>0</v>
      </c>
      <c r="AA330" s="35">
        <f t="shared" si="168"/>
        <v>0</v>
      </c>
      <c r="AB330" s="35">
        <f t="shared" si="168"/>
        <v>0</v>
      </c>
      <c r="AC330" s="35">
        <f t="shared" si="168"/>
        <v>0</v>
      </c>
      <c r="AD330" s="35">
        <f t="shared" si="168"/>
        <v>0</v>
      </c>
      <c r="AE330" s="35">
        <f t="shared" si="168"/>
        <v>0</v>
      </c>
      <c r="AG330" s="35">
        <f t="shared" si="169"/>
        <v>0</v>
      </c>
      <c r="AH330" s="35">
        <f t="shared" si="169"/>
        <v>0</v>
      </c>
      <c r="AI330" s="35">
        <f t="shared" si="169"/>
        <v>0</v>
      </c>
      <c r="AJ330" s="35">
        <f t="shared" si="169"/>
        <v>0</v>
      </c>
      <c r="AK330" s="35">
        <f t="shared" si="169"/>
        <v>0</v>
      </c>
      <c r="AL330" s="35">
        <f t="shared" si="169"/>
        <v>0</v>
      </c>
      <c r="AN330" s="47">
        <f t="shared" si="148"/>
        <v>0</v>
      </c>
      <c r="AO330" s="6"/>
    </row>
    <row r="331" ht="15" spans="1:41">
      <c r="A331" s="45" t="s">
        <v>11120</v>
      </c>
      <c r="B331" s="33">
        <f t="shared" si="158"/>
        <v>0</v>
      </c>
      <c r="C331" s="41" t="s">
        <v>11121</v>
      </c>
      <c r="D331" s="96">
        <f t="shared" si="159"/>
        <v>0</v>
      </c>
      <c r="E331" s="35">
        <f t="shared" si="160"/>
        <v>0</v>
      </c>
      <c r="F331" s="46">
        <f t="shared" si="161"/>
        <v>0</v>
      </c>
      <c r="G331" s="37">
        <f t="shared" si="149"/>
        <v>0</v>
      </c>
      <c r="H331" s="42">
        <v>0</v>
      </c>
      <c r="I331" s="35">
        <f t="shared" si="162"/>
        <v>0</v>
      </c>
      <c r="J331" s="35">
        <f t="shared" si="162"/>
        <v>0</v>
      </c>
      <c r="K331" s="97">
        <f t="shared" si="147"/>
        <v>0</v>
      </c>
      <c r="L331" s="35">
        <f t="shared" si="163"/>
        <v>0</v>
      </c>
      <c r="M331" s="96">
        <f t="shared" si="164"/>
        <v>0</v>
      </c>
      <c r="N331" s="35">
        <f t="shared" si="170"/>
        <v>0</v>
      </c>
      <c r="O331" s="46">
        <f t="shared" si="165"/>
        <v>0</v>
      </c>
      <c r="P331" s="51">
        <v>0</v>
      </c>
      <c r="Q331" s="44">
        <f t="shared" si="150"/>
        <v>0</v>
      </c>
      <c r="R331" s="35">
        <f t="shared" si="166"/>
        <v>0</v>
      </c>
      <c r="S331" s="35">
        <f t="shared" si="171"/>
        <v>0</v>
      </c>
      <c r="T331" s="42">
        <v>0</v>
      </c>
      <c r="U331" s="35">
        <f t="shared" si="167"/>
        <v>0</v>
      </c>
      <c r="W331" s="35">
        <f t="shared" si="168"/>
        <v>0</v>
      </c>
      <c r="X331" s="35">
        <f t="shared" si="168"/>
        <v>0</v>
      </c>
      <c r="Y331" s="35">
        <f t="shared" si="168"/>
        <v>0</v>
      </c>
      <c r="Z331" s="35">
        <f t="shared" si="168"/>
        <v>0</v>
      </c>
      <c r="AA331" s="35">
        <f t="shared" si="168"/>
        <v>0</v>
      </c>
      <c r="AB331" s="35">
        <f t="shared" si="168"/>
        <v>0</v>
      </c>
      <c r="AC331" s="35">
        <f t="shared" si="168"/>
        <v>0</v>
      </c>
      <c r="AD331" s="35">
        <f t="shared" si="168"/>
        <v>0</v>
      </c>
      <c r="AE331" s="35">
        <f t="shared" si="168"/>
        <v>0</v>
      </c>
      <c r="AG331" s="35">
        <f t="shared" si="169"/>
        <v>0</v>
      </c>
      <c r="AH331" s="35">
        <f t="shared" si="169"/>
        <v>0</v>
      </c>
      <c r="AI331" s="35">
        <f t="shared" si="169"/>
        <v>0</v>
      </c>
      <c r="AJ331" s="35">
        <f t="shared" si="169"/>
        <v>0</v>
      </c>
      <c r="AK331" s="35">
        <f t="shared" si="169"/>
        <v>0</v>
      </c>
      <c r="AL331" s="35">
        <f t="shared" si="169"/>
        <v>0</v>
      </c>
      <c r="AN331" s="47">
        <f t="shared" si="148"/>
        <v>0</v>
      </c>
      <c r="AO331" s="6"/>
    </row>
    <row r="332" ht="15" spans="1:41">
      <c r="A332" s="45" t="s">
        <v>11122</v>
      </c>
      <c r="B332" s="33">
        <f t="shared" si="158"/>
        <v>0</v>
      </c>
      <c r="C332" s="41" t="s">
        <v>11123</v>
      </c>
      <c r="D332" s="96">
        <f t="shared" si="159"/>
        <v>0</v>
      </c>
      <c r="E332" s="35">
        <f t="shared" si="160"/>
        <v>0</v>
      </c>
      <c r="F332" s="46">
        <f t="shared" si="161"/>
        <v>0</v>
      </c>
      <c r="G332" s="37">
        <f t="shared" si="149"/>
        <v>0</v>
      </c>
      <c r="H332" s="42">
        <v>0</v>
      </c>
      <c r="I332" s="35">
        <f t="shared" si="162"/>
        <v>0</v>
      </c>
      <c r="J332" s="35">
        <f t="shared" si="162"/>
        <v>0</v>
      </c>
      <c r="K332" s="97">
        <f t="shared" si="147"/>
        <v>0</v>
      </c>
      <c r="L332" s="35">
        <f t="shared" si="163"/>
        <v>0</v>
      </c>
      <c r="M332" s="96">
        <f t="shared" si="164"/>
        <v>0</v>
      </c>
      <c r="N332" s="35">
        <f t="shared" si="170"/>
        <v>0</v>
      </c>
      <c r="O332" s="46">
        <f t="shared" si="165"/>
        <v>0</v>
      </c>
      <c r="P332" s="51">
        <v>0</v>
      </c>
      <c r="Q332" s="44">
        <f t="shared" si="150"/>
        <v>0</v>
      </c>
      <c r="R332" s="35">
        <f t="shared" si="166"/>
        <v>0</v>
      </c>
      <c r="S332" s="35">
        <f t="shared" si="171"/>
        <v>0</v>
      </c>
      <c r="T332" s="42">
        <v>0</v>
      </c>
      <c r="U332" s="35">
        <f t="shared" si="167"/>
        <v>0</v>
      </c>
      <c r="W332" s="35">
        <f t="shared" si="168"/>
        <v>0</v>
      </c>
      <c r="X332" s="35">
        <f t="shared" si="168"/>
        <v>0</v>
      </c>
      <c r="Y332" s="35">
        <f t="shared" si="168"/>
        <v>0</v>
      </c>
      <c r="Z332" s="35">
        <f t="shared" si="168"/>
        <v>0</v>
      </c>
      <c r="AA332" s="35">
        <f t="shared" si="168"/>
        <v>0</v>
      </c>
      <c r="AB332" s="35">
        <f t="shared" si="168"/>
        <v>0</v>
      </c>
      <c r="AC332" s="35">
        <f t="shared" si="168"/>
        <v>0</v>
      </c>
      <c r="AD332" s="35">
        <f t="shared" si="168"/>
        <v>0</v>
      </c>
      <c r="AE332" s="35">
        <f t="shared" si="168"/>
        <v>0</v>
      </c>
      <c r="AG332" s="35">
        <f t="shared" si="169"/>
        <v>0</v>
      </c>
      <c r="AH332" s="35">
        <f t="shared" si="169"/>
        <v>0</v>
      </c>
      <c r="AI332" s="35">
        <f t="shared" si="169"/>
        <v>0</v>
      </c>
      <c r="AJ332" s="35">
        <f t="shared" si="169"/>
        <v>0</v>
      </c>
      <c r="AK332" s="35">
        <f t="shared" si="169"/>
        <v>0</v>
      </c>
      <c r="AL332" s="35">
        <f t="shared" si="169"/>
        <v>0</v>
      </c>
      <c r="AN332" s="47">
        <f t="shared" si="148"/>
        <v>0</v>
      </c>
      <c r="AO332" s="18"/>
    </row>
    <row r="333" ht="15" spans="1:41">
      <c r="A333" s="45" t="s">
        <v>11124</v>
      </c>
      <c r="B333" s="33">
        <f t="shared" si="158"/>
        <v>0</v>
      </c>
      <c r="C333" s="41" t="s">
        <v>11125</v>
      </c>
      <c r="D333" s="96">
        <f t="shared" si="159"/>
        <v>0</v>
      </c>
      <c r="E333" s="35">
        <f t="shared" si="160"/>
        <v>0</v>
      </c>
      <c r="F333" s="46">
        <f t="shared" si="161"/>
        <v>0</v>
      </c>
      <c r="G333" s="37">
        <f t="shared" si="149"/>
        <v>0</v>
      </c>
      <c r="H333" s="42">
        <v>0</v>
      </c>
      <c r="I333" s="35">
        <f t="shared" si="162"/>
        <v>0</v>
      </c>
      <c r="J333" s="35">
        <f t="shared" si="162"/>
        <v>0</v>
      </c>
      <c r="K333" s="97">
        <f t="shared" si="147"/>
        <v>0</v>
      </c>
      <c r="L333" s="35">
        <f t="shared" si="163"/>
        <v>0</v>
      </c>
      <c r="M333" s="96">
        <f t="shared" si="164"/>
        <v>0</v>
      </c>
      <c r="N333" s="35">
        <f t="shared" si="170"/>
        <v>0</v>
      </c>
      <c r="O333" s="46">
        <f t="shared" si="165"/>
        <v>0</v>
      </c>
      <c r="P333" s="51">
        <v>0</v>
      </c>
      <c r="Q333" s="44">
        <f t="shared" si="150"/>
        <v>0</v>
      </c>
      <c r="R333" s="35">
        <f t="shared" si="166"/>
        <v>0</v>
      </c>
      <c r="S333" s="35">
        <f t="shared" si="171"/>
        <v>0</v>
      </c>
      <c r="T333" s="42">
        <v>0</v>
      </c>
      <c r="U333" s="35">
        <f t="shared" si="167"/>
        <v>0</v>
      </c>
      <c r="W333" s="35">
        <f t="shared" si="168"/>
        <v>0</v>
      </c>
      <c r="X333" s="35">
        <f t="shared" si="168"/>
        <v>0</v>
      </c>
      <c r="Y333" s="35">
        <f t="shared" si="168"/>
        <v>0</v>
      </c>
      <c r="Z333" s="35">
        <f t="shared" si="168"/>
        <v>0</v>
      </c>
      <c r="AA333" s="35">
        <f t="shared" si="168"/>
        <v>0</v>
      </c>
      <c r="AB333" s="35">
        <f t="shared" si="168"/>
        <v>0</v>
      </c>
      <c r="AC333" s="35">
        <f t="shared" si="168"/>
        <v>0</v>
      </c>
      <c r="AD333" s="35">
        <f t="shared" si="168"/>
        <v>0</v>
      </c>
      <c r="AE333" s="35">
        <f t="shared" si="168"/>
        <v>0</v>
      </c>
      <c r="AG333" s="35">
        <f t="shared" si="169"/>
        <v>0</v>
      </c>
      <c r="AH333" s="35">
        <f t="shared" si="169"/>
        <v>0</v>
      </c>
      <c r="AI333" s="35">
        <f t="shared" si="169"/>
        <v>0</v>
      </c>
      <c r="AJ333" s="35">
        <f t="shared" si="169"/>
        <v>0</v>
      </c>
      <c r="AK333" s="35">
        <f t="shared" si="169"/>
        <v>0</v>
      </c>
      <c r="AL333" s="35">
        <f t="shared" si="169"/>
        <v>0</v>
      </c>
      <c r="AN333" s="47">
        <f t="shared" si="148"/>
        <v>0</v>
      </c>
      <c r="AO333" s="18"/>
    </row>
    <row r="334" ht="15" spans="1:41">
      <c r="A334" s="45" t="s">
        <v>11126</v>
      </c>
      <c r="B334" s="33">
        <f t="shared" si="158"/>
        <v>0</v>
      </c>
      <c r="C334" s="41" t="s">
        <v>11127</v>
      </c>
      <c r="D334" s="96">
        <f t="shared" si="159"/>
        <v>0</v>
      </c>
      <c r="E334" s="35">
        <f t="shared" si="160"/>
        <v>0</v>
      </c>
      <c r="F334" s="46">
        <f t="shared" si="161"/>
        <v>0</v>
      </c>
      <c r="G334" s="37">
        <f t="shared" si="149"/>
        <v>0</v>
      </c>
      <c r="H334" s="42">
        <v>0</v>
      </c>
      <c r="I334" s="35">
        <f t="shared" si="162"/>
        <v>0</v>
      </c>
      <c r="J334" s="35">
        <f t="shared" si="162"/>
        <v>0</v>
      </c>
      <c r="K334" s="97">
        <f t="shared" si="147"/>
        <v>0</v>
      </c>
      <c r="L334" s="35">
        <f t="shared" si="163"/>
        <v>0</v>
      </c>
      <c r="M334" s="96">
        <f t="shared" si="164"/>
        <v>0</v>
      </c>
      <c r="N334" s="35">
        <f t="shared" si="170"/>
        <v>0</v>
      </c>
      <c r="O334" s="46">
        <f t="shared" si="165"/>
        <v>0</v>
      </c>
      <c r="P334" s="51">
        <v>0</v>
      </c>
      <c r="Q334" s="44">
        <f t="shared" si="150"/>
        <v>0</v>
      </c>
      <c r="R334" s="35">
        <f t="shared" si="166"/>
        <v>0</v>
      </c>
      <c r="S334" s="35">
        <f t="shared" si="171"/>
        <v>0</v>
      </c>
      <c r="T334" s="42">
        <v>0</v>
      </c>
      <c r="U334" s="35">
        <f t="shared" si="167"/>
        <v>0</v>
      </c>
      <c r="W334" s="35">
        <f t="shared" si="168"/>
        <v>0</v>
      </c>
      <c r="X334" s="35">
        <f t="shared" si="168"/>
        <v>0</v>
      </c>
      <c r="Y334" s="35">
        <f t="shared" si="168"/>
        <v>0</v>
      </c>
      <c r="Z334" s="35">
        <f t="shared" si="168"/>
        <v>0</v>
      </c>
      <c r="AA334" s="35">
        <f t="shared" si="168"/>
        <v>0</v>
      </c>
      <c r="AB334" s="35">
        <f t="shared" si="168"/>
        <v>0</v>
      </c>
      <c r="AC334" s="35">
        <f t="shared" si="168"/>
        <v>0</v>
      </c>
      <c r="AD334" s="35">
        <f t="shared" si="168"/>
        <v>0</v>
      </c>
      <c r="AE334" s="35">
        <f t="shared" si="168"/>
        <v>0</v>
      </c>
      <c r="AG334" s="35">
        <f t="shared" si="169"/>
        <v>0</v>
      </c>
      <c r="AH334" s="35">
        <f t="shared" si="169"/>
        <v>0</v>
      </c>
      <c r="AI334" s="35">
        <f t="shared" si="169"/>
        <v>0</v>
      </c>
      <c r="AJ334" s="35">
        <f t="shared" si="169"/>
        <v>0</v>
      </c>
      <c r="AK334" s="35">
        <f t="shared" si="169"/>
        <v>0</v>
      </c>
      <c r="AL334" s="35">
        <f t="shared" si="169"/>
        <v>0</v>
      </c>
      <c r="AN334" s="47">
        <f t="shared" si="148"/>
        <v>0</v>
      </c>
      <c r="AO334" s="6"/>
    </row>
    <row r="335" ht="15" spans="1:41">
      <c r="A335" s="45" t="s">
        <v>11128</v>
      </c>
      <c r="B335" s="33">
        <f t="shared" si="158"/>
        <v>0</v>
      </c>
      <c r="C335" s="41" t="s">
        <v>11129</v>
      </c>
      <c r="D335" s="96">
        <f t="shared" si="159"/>
        <v>0</v>
      </c>
      <c r="E335" s="35">
        <f t="shared" si="160"/>
        <v>0</v>
      </c>
      <c r="F335" s="46">
        <f t="shared" si="161"/>
        <v>0</v>
      </c>
      <c r="G335" s="37">
        <f t="shared" si="149"/>
        <v>0</v>
      </c>
      <c r="H335" s="42">
        <v>0</v>
      </c>
      <c r="I335" s="35">
        <f t="shared" si="162"/>
        <v>0</v>
      </c>
      <c r="J335" s="35">
        <f t="shared" si="162"/>
        <v>0</v>
      </c>
      <c r="K335" s="97">
        <f t="shared" si="147"/>
        <v>0</v>
      </c>
      <c r="L335" s="35">
        <f t="shared" si="163"/>
        <v>0</v>
      </c>
      <c r="M335" s="96">
        <f t="shared" si="164"/>
        <v>0</v>
      </c>
      <c r="N335" s="35">
        <f t="shared" si="170"/>
        <v>0</v>
      </c>
      <c r="O335" s="46">
        <f t="shared" si="165"/>
        <v>0</v>
      </c>
      <c r="P335" s="51">
        <v>0</v>
      </c>
      <c r="Q335" s="44">
        <f t="shared" si="150"/>
        <v>0</v>
      </c>
      <c r="R335" s="35">
        <f t="shared" si="166"/>
        <v>0</v>
      </c>
      <c r="S335" s="35">
        <f t="shared" si="171"/>
        <v>0</v>
      </c>
      <c r="T335" s="42">
        <v>0</v>
      </c>
      <c r="U335" s="35">
        <f t="shared" si="167"/>
        <v>0</v>
      </c>
      <c r="W335" s="35">
        <f t="shared" si="168"/>
        <v>0</v>
      </c>
      <c r="X335" s="35">
        <f t="shared" si="168"/>
        <v>0</v>
      </c>
      <c r="Y335" s="35">
        <f t="shared" si="168"/>
        <v>0</v>
      </c>
      <c r="Z335" s="35">
        <f t="shared" si="168"/>
        <v>0</v>
      </c>
      <c r="AA335" s="35">
        <f t="shared" si="168"/>
        <v>0</v>
      </c>
      <c r="AB335" s="35">
        <f t="shared" si="168"/>
        <v>0</v>
      </c>
      <c r="AC335" s="35">
        <f t="shared" si="168"/>
        <v>0</v>
      </c>
      <c r="AD335" s="35">
        <f t="shared" si="168"/>
        <v>0</v>
      </c>
      <c r="AE335" s="35">
        <f t="shared" si="168"/>
        <v>0</v>
      </c>
      <c r="AG335" s="35">
        <f t="shared" si="169"/>
        <v>0</v>
      </c>
      <c r="AH335" s="35">
        <f t="shared" si="169"/>
        <v>0</v>
      </c>
      <c r="AI335" s="35">
        <f t="shared" si="169"/>
        <v>0</v>
      </c>
      <c r="AJ335" s="35">
        <f t="shared" si="169"/>
        <v>0</v>
      </c>
      <c r="AK335" s="35">
        <f t="shared" si="169"/>
        <v>0</v>
      </c>
      <c r="AL335" s="35">
        <f t="shared" si="169"/>
        <v>0</v>
      </c>
      <c r="AN335" s="47">
        <f t="shared" si="148"/>
        <v>0</v>
      </c>
      <c r="AO335" s="6"/>
    </row>
    <row r="336" ht="15" spans="1:41">
      <c r="A336" s="45" t="s">
        <v>11130</v>
      </c>
      <c r="B336" s="33">
        <f t="shared" si="158"/>
        <v>0</v>
      </c>
      <c r="C336" s="41" t="s">
        <v>11131</v>
      </c>
      <c r="D336" s="96">
        <f t="shared" si="159"/>
        <v>0</v>
      </c>
      <c r="E336" s="35">
        <f t="shared" si="160"/>
        <v>0</v>
      </c>
      <c r="F336" s="46">
        <f t="shared" si="161"/>
        <v>0</v>
      </c>
      <c r="G336" s="37">
        <f t="shared" si="149"/>
        <v>0</v>
      </c>
      <c r="H336" s="42">
        <v>0</v>
      </c>
      <c r="I336" s="35">
        <f t="shared" si="162"/>
        <v>0</v>
      </c>
      <c r="J336" s="35">
        <f t="shared" si="162"/>
        <v>0</v>
      </c>
      <c r="K336" s="97">
        <f t="shared" si="147"/>
        <v>0</v>
      </c>
      <c r="L336" s="35">
        <f t="shared" si="163"/>
        <v>0</v>
      </c>
      <c r="M336" s="96">
        <f t="shared" si="164"/>
        <v>0</v>
      </c>
      <c r="N336" s="35">
        <f t="shared" si="170"/>
        <v>0</v>
      </c>
      <c r="O336" s="46">
        <f t="shared" si="165"/>
        <v>0</v>
      </c>
      <c r="P336" s="51">
        <v>0</v>
      </c>
      <c r="Q336" s="44">
        <f t="shared" si="150"/>
        <v>0</v>
      </c>
      <c r="R336" s="35">
        <f t="shared" si="166"/>
        <v>0</v>
      </c>
      <c r="S336" s="35">
        <f t="shared" si="171"/>
        <v>0</v>
      </c>
      <c r="T336" s="42">
        <v>0</v>
      </c>
      <c r="U336" s="35">
        <f t="shared" si="167"/>
        <v>0</v>
      </c>
      <c r="W336" s="35">
        <f t="shared" si="168"/>
        <v>0</v>
      </c>
      <c r="X336" s="35">
        <f t="shared" si="168"/>
        <v>0</v>
      </c>
      <c r="Y336" s="35">
        <f t="shared" si="168"/>
        <v>0</v>
      </c>
      <c r="Z336" s="35">
        <f t="shared" si="168"/>
        <v>0</v>
      </c>
      <c r="AA336" s="35">
        <f t="shared" si="168"/>
        <v>0</v>
      </c>
      <c r="AB336" s="35">
        <f t="shared" si="168"/>
        <v>0</v>
      </c>
      <c r="AC336" s="35">
        <f t="shared" si="168"/>
        <v>0</v>
      </c>
      <c r="AD336" s="35">
        <f t="shared" si="168"/>
        <v>0</v>
      </c>
      <c r="AE336" s="35">
        <f t="shared" si="168"/>
        <v>0</v>
      </c>
      <c r="AG336" s="35">
        <f t="shared" si="169"/>
        <v>0</v>
      </c>
      <c r="AH336" s="35">
        <f t="shared" si="169"/>
        <v>0</v>
      </c>
      <c r="AI336" s="35">
        <f t="shared" si="169"/>
        <v>0</v>
      </c>
      <c r="AJ336" s="35">
        <f t="shared" si="169"/>
        <v>0</v>
      </c>
      <c r="AK336" s="35">
        <f t="shared" si="169"/>
        <v>0</v>
      </c>
      <c r="AL336" s="35">
        <f t="shared" si="169"/>
        <v>0</v>
      </c>
      <c r="AN336" s="47">
        <f t="shared" si="148"/>
        <v>0</v>
      </c>
      <c r="AO336" s="18"/>
    </row>
    <row r="337" ht="15" spans="1:41">
      <c r="A337" s="45" t="s">
        <v>11132</v>
      </c>
      <c r="B337" s="33">
        <f t="shared" si="158"/>
        <v>0</v>
      </c>
      <c r="C337" s="41" t="s">
        <v>11133</v>
      </c>
      <c r="D337" s="96">
        <f t="shared" si="159"/>
        <v>0</v>
      </c>
      <c r="E337" s="35">
        <f t="shared" si="160"/>
        <v>0</v>
      </c>
      <c r="F337" s="46">
        <f t="shared" si="161"/>
        <v>0</v>
      </c>
      <c r="G337" s="37">
        <f t="shared" si="149"/>
        <v>0</v>
      </c>
      <c r="H337" s="42">
        <v>0</v>
      </c>
      <c r="I337" s="35">
        <f t="shared" si="162"/>
        <v>0</v>
      </c>
      <c r="J337" s="35">
        <f t="shared" si="162"/>
        <v>0</v>
      </c>
      <c r="K337" s="97">
        <f t="shared" si="147"/>
        <v>0</v>
      </c>
      <c r="L337" s="35">
        <f t="shared" si="163"/>
        <v>0</v>
      </c>
      <c r="M337" s="96">
        <f t="shared" si="164"/>
        <v>0</v>
      </c>
      <c r="N337" s="35">
        <f t="shared" si="170"/>
        <v>0</v>
      </c>
      <c r="O337" s="46">
        <f t="shared" si="165"/>
        <v>0</v>
      </c>
      <c r="P337" s="51">
        <v>0</v>
      </c>
      <c r="Q337" s="44">
        <f t="shared" si="150"/>
        <v>0</v>
      </c>
      <c r="R337" s="35">
        <f t="shared" si="166"/>
        <v>0</v>
      </c>
      <c r="S337" s="35">
        <f t="shared" si="171"/>
        <v>0</v>
      </c>
      <c r="T337" s="42">
        <v>0</v>
      </c>
      <c r="U337" s="35">
        <f t="shared" si="167"/>
        <v>0</v>
      </c>
      <c r="W337" s="35">
        <f t="shared" si="168"/>
        <v>0</v>
      </c>
      <c r="X337" s="35">
        <f t="shared" si="168"/>
        <v>0</v>
      </c>
      <c r="Y337" s="35">
        <f t="shared" si="168"/>
        <v>0</v>
      </c>
      <c r="Z337" s="35">
        <f t="shared" si="168"/>
        <v>0</v>
      </c>
      <c r="AA337" s="35">
        <f t="shared" si="168"/>
        <v>0</v>
      </c>
      <c r="AB337" s="35">
        <f t="shared" si="168"/>
        <v>0</v>
      </c>
      <c r="AC337" s="35">
        <f t="shared" si="168"/>
        <v>0</v>
      </c>
      <c r="AD337" s="35">
        <f t="shared" si="168"/>
        <v>0</v>
      </c>
      <c r="AE337" s="35">
        <f t="shared" si="168"/>
        <v>0</v>
      </c>
      <c r="AG337" s="35">
        <f t="shared" si="169"/>
        <v>0</v>
      </c>
      <c r="AH337" s="35">
        <f t="shared" si="169"/>
        <v>0</v>
      </c>
      <c r="AI337" s="35">
        <f t="shared" si="169"/>
        <v>0</v>
      </c>
      <c r="AJ337" s="35">
        <f t="shared" si="169"/>
        <v>0</v>
      </c>
      <c r="AK337" s="35">
        <f t="shared" si="169"/>
        <v>0</v>
      </c>
      <c r="AL337" s="35">
        <f t="shared" si="169"/>
        <v>0</v>
      </c>
      <c r="AN337" s="47">
        <f t="shared" si="148"/>
        <v>0</v>
      </c>
      <c r="AO337" s="18"/>
    </row>
    <row r="338" ht="15" spans="1:41">
      <c r="A338" s="45" t="s">
        <v>11134</v>
      </c>
      <c r="B338" s="33">
        <f t="shared" si="158"/>
        <v>0</v>
      </c>
      <c r="C338" s="41" t="s">
        <v>11135</v>
      </c>
      <c r="D338" s="96">
        <f t="shared" si="159"/>
        <v>0</v>
      </c>
      <c r="E338" s="35">
        <f t="shared" si="160"/>
        <v>0</v>
      </c>
      <c r="F338" s="46">
        <f t="shared" si="161"/>
        <v>0</v>
      </c>
      <c r="G338" s="37">
        <f t="shared" si="149"/>
        <v>0</v>
      </c>
      <c r="H338" s="42">
        <v>0</v>
      </c>
      <c r="I338" s="35">
        <f t="shared" si="162"/>
        <v>0</v>
      </c>
      <c r="J338" s="35">
        <f t="shared" si="162"/>
        <v>0</v>
      </c>
      <c r="K338" s="97">
        <f t="shared" si="147"/>
        <v>0</v>
      </c>
      <c r="L338" s="35">
        <f t="shared" si="163"/>
        <v>0</v>
      </c>
      <c r="M338" s="96">
        <f t="shared" si="164"/>
        <v>0</v>
      </c>
      <c r="N338" s="35">
        <f t="shared" si="170"/>
        <v>0</v>
      </c>
      <c r="O338" s="46">
        <f t="shared" si="165"/>
        <v>0</v>
      </c>
      <c r="P338" s="51">
        <v>0</v>
      </c>
      <c r="Q338" s="44">
        <f t="shared" si="150"/>
        <v>0</v>
      </c>
      <c r="R338" s="35">
        <f t="shared" si="166"/>
        <v>0</v>
      </c>
      <c r="S338" s="35">
        <f t="shared" si="171"/>
        <v>0</v>
      </c>
      <c r="T338" s="42">
        <v>0</v>
      </c>
      <c r="U338" s="35">
        <f t="shared" si="167"/>
        <v>0</v>
      </c>
      <c r="W338" s="35">
        <f t="shared" ref="W338:AE347" si="172">SUMPRODUCT(W$374:W$599*(LEFT($A$374:$A$599,LEN($A338))=$A338))</f>
        <v>0</v>
      </c>
      <c r="X338" s="35">
        <f t="shared" si="172"/>
        <v>0</v>
      </c>
      <c r="Y338" s="35">
        <f t="shared" si="172"/>
        <v>0</v>
      </c>
      <c r="Z338" s="35">
        <f t="shared" si="172"/>
        <v>0</v>
      </c>
      <c r="AA338" s="35">
        <f t="shared" si="172"/>
        <v>0</v>
      </c>
      <c r="AB338" s="35">
        <f t="shared" si="172"/>
        <v>0</v>
      </c>
      <c r="AC338" s="35">
        <f t="shared" si="172"/>
        <v>0</v>
      </c>
      <c r="AD338" s="35">
        <f t="shared" si="172"/>
        <v>0</v>
      </c>
      <c r="AE338" s="35">
        <f t="shared" si="172"/>
        <v>0</v>
      </c>
      <c r="AG338" s="35">
        <f t="shared" ref="AG338:AL347" si="173">SUMPRODUCT(AG$374:AG$599*(LEFT($A$374:$A$599,LEN($A338))=$A338))</f>
        <v>0</v>
      </c>
      <c r="AH338" s="35">
        <f t="shared" si="173"/>
        <v>0</v>
      </c>
      <c r="AI338" s="35">
        <f t="shared" si="173"/>
        <v>0</v>
      </c>
      <c r="AJ338" s="35">
        <f t="shared" si="173"/>
        <v>0</v>
      </c>
      <c r="AK338" s="35">
        <f t="shared" si="173"/>
        <v>0</v>
      </c>
      <c r="AL338" s="35">
        <f t="shared" si="173"/>
        <v>0</v>
      </c>
      <c r="AN338" s="47">
        <f t="shared" si="148"/>
        <v>0</v>
      </c>
      <c r="AO338" s="6"/>
    </row>
    <row r="339" ht="15" spans="1:41">
      <c r="A339" s="45" t="s">
        <v>11136</v>
      </c>
      <c r="B339" s="33">
        <f t="shared" si="158"/>
        <v>0</v>
      </c>
      <c r="C339" s="41" t="s">
        <v>11137</v>
      </c>
      <c r="D339" s="96">
        <f t="shared" si="159"/>
        <v>0</v>
      </c>
      <c r="E339" s="35">
        <f t="shared" si="160"/>
        <v>0</v>
      </c>
      <c r="F339" s="46">
        <f t="shared" si="161"/>
        <v>0</v>
      </c>
      <c r="G339" s="37">
        <f t="shared" si="149"/>
        <v>0</v>
      </c>
      <c r="H339" s="42">
        <v>0</v>
      </c>
      <c r="I339" s="35">
        <f t="shared" si="162"/>
        <v>0</v>
      </c>
      <c r="J339" s="35">
        <f t="shared" si="162"/>
        <v>0</v>
      </c>
      <c r="K339" s="97">
        <f t="shared" si="147"/>
        <v>0</v>
      </c>
      <c r="L339" s="35">
        <f t="shared" si="163"/>
        <v>0</v>
      </c>
      <c r="M339" s="96">
        <f t="shared" si="164"/>
        <v>0</v>
      </c>
      <c r="N339" s="35">
        <f t="shared" si="170"/>
        <v>0</v>
      </c>
      <c r="O339" s="46">
        <f t="shared" si="165"/>
        <v>0</v>
      </c>
      <c r="P339" s="51">
        <v>0</v>
      </c>
      <c r="Q339" s="44">
        <f t="shared" si="150"/>
        <v>0</v>
      </c>
      <c r="R339" s="35">
        <f t="shared" si="166"/>
        <v>0</v>
      </c>
      <c r="S339" s="35">
        <f t="shared" si="171"/>
        <v>0</v>
      </c>
      <c r="T339" s="42">
        <v>0</v>
      </c>
      <c r="U339" s="35">
        <f t="shared" si="167"/>
        <v>0</v>
      </c>
      <c r="W339" s="35">
        <f t="shared" si="172"/>
        <v>0</v>
      </c>
      <c r="X339" s="35">
        <f t="shared" si="172"/>
        <v>0</v>
      </c>
      <c r="Y339" s="35">
        <f t="shared" si="172"/>
        <v>0</v>
      </c>
      <c r="Z339" s="35">
        <f t="shared" si="172"/>
        <v>0</v>
      </c>
      <c r="AA339" s="35">
        <f t="shared" si="172"/>
        <v>0</v>
      </c>
      <c r="AB339" s="35">
        <f t="shared" si="172"/>
        <v>0</v>
      </c>
      <c r="AC339" s="35">
        <f t="shared" si="172"/>
        <v>0</v>
      </c>
      <c r="AD339" s="35">
        <f t="shared" si="172"/>
        <v>0</v>
      </c>
      <c r="AE339" s="35">
        <f t="shared" si="172"/>
        <v>0</v>
      </c>
      <c r="AG339" s="35">
        <f t="shared" si="173"/>
        <v>0</v>
      </c>
      <c r="AH339" s="35">
        <f t="shared" si="173"/>
        <v>0</v>
      </c>
      <c r="AI339" s="35">
        <f t="shared" si="173"/>
        <v>0</v>
      </c>
      <c r="AJ339" s="35">
        <f t="shared" si="173"/>
        <v>0</v>
      </c>
      <c r="AK339" s="35">
        <f t="shared" si="173"/>
        <v>0</v>
      </c>
      <c r="AL339" s="35">
        <f t="shared" si="173"/>
        <v>0</v>
      </c>
      <c r="AN339" s="47">
        <f t="shared" si="148"/>
        <v>0</v>
      </c>
      <c r="AO339" s="6"/>
    </row>
    <row r="340" ht="15" spans="1:41">
      <c r="A340" s="45" t="s">
        <v>11138</v>
      </c>
      <c r="B340" s="33">
        <f t="shared" si="158"/>
        <v>0</v>
      </c>
      <c r="C340" s="41" t="s">
        <v>11139</v>
      </c>
      <c r="D340" s="96">
        <f t="shared" si="159"/>
        <v>0</v>
      </c>
      <c r="E340" s="35">
        <f t="shared" si="160"/>
        <v>0</v>
      </c>
      <c r="F340" s="46">
        <f t="shared" si="161"/>
        <v>0</v>
      </c>
      <c r="G340" s="37">
        <f t="shared" si="149"/>
        <v>0</v>
      </c>
      <c r="H340" s="42">
        <v>0</v>
      </c>
      <c r="I340" s="35">
        <f t="shared" si="162"/>
        <v>0</v>
      </c>
      <c r="J340" s="35">
        <f t="shared" si="162"/>
        <v>0</v>
      </c>
      <c r="K340" s="97">
        <f t="shared" si="147"/>
        <v>0</v>
      </c>
      <c r="L340" s="35">
        <f t="shared" si="163"/>
        <v>0</v>
      </c>
      <c r="M340" s="96">
        <f t="shared" si="164"/>
        <v>0</v>
      </c>
      <c r="N340" s="35">
        <f t="shared" si="170"/>
        <v>0</v>
      </c>
      <c r="O340" s="46">
        <f t="shared" si="165"/>
        <v>0</v>
      </c>
      <c r="P340" s="51">
        <v>0</v>
      </c>
      <c r="Q340" s="44">
        <f t="shared" si="150"/>
        <v>0</v>
      </c>
      <c r="R340" s="35">
        <f t="shared" si="166"/>
        <v>0</v>
      </c>
      <c r="S340" s="35">
        <f t="shared" si="171"/>
        <v>0</v>
      </c>
      <c r="T340" s="42">
        <v>0</v>
      </c>
      <c r="U340" s="35">
        <f t="shared" si="167"/>
        <v>0</v>
      </c>
      <c r="W340" s="35">
        <f t="shared" si="172"/>
        <v>0</v>
      </c>
      <c r="X340" s="35">
        <f t="shared" si="172"/>
        <v>0</v>
      </c>
      <c r="Y340" s="35">
        <f t="shared" si="172"/>
        <v>0</v>
      </c>
      <c r="Z340" s="35">
        <f t="shared" si="172"/>
        <v>0</v>
      </c>
      <c r="AA340" s="35">
        <f t="shared" si="172"/>
        <v>0</v>
      </c>
      <c r="AB340" s="35">
        <f t="shared" si="172"/>
        <v>0</v>
      </c>
      <c r="AC340" s="35">
        <f t="shared" si="172"/>
        <v>0</v>
      </c>
      <c r="AD340" s="35">
        <f t="shared" si="172"/>
        <v>0</v>
      </c>
      <c r="AE340" s="35">
        <f t="shared" si="172"/>
        <v>0</v>
      </c>
      <c r="AG340" s="35">
        <f t="shared" si="173"/>
        <v>0</v>
      </c>
      <c r="AH340" s="35">
        <f t="shared" si="173"/>
        <v>0</v>
      </c>
      <c r="AI340" s="35">
        <f t="shared" si="173"/>
        <v>0</v>
      </c>
      <c r="AJ340" s="35">
        <f t="shared" si="173"/>
        <v>0</v>
      </c>
      <c r="AK340" s="35">
        <f t="shared" si="173"/>
        <v>0</v>
      </c>
      <c r="AL340" s="35">
        <f t="shared" si="173"/>
        <v>0</v>
      </c>
      <c r="AN340" s="47">
        <f t="shared" si="148"/>
        <v>0</v>
      </c>
      <c r="AO340" s="18"/>
    </row>
    <row r="341" ht="15" spans="1:41">
      <c r="A341" s="45" t="s">
        <v>11140</v>
      </c>
      <c r="B341" s="33">
        <f t="shared" si="158"/>
        <v>0</v>
      </c>
      <c r="C341" s="41" t="s">
        <v>11141</v>
      </c>
      <c r="D341" s="96">
        <f t="shared" si="159"/>
        <v>0</v>
      </c>
      <c r="E341" s="35">
        <f t="shared" si="160"/>
        <v>0</v>
      </c>
      <c r="F341" s="46">
        <f t="shared" si="161"/>
        <v>0</v>
      </c>
      <c r="G341" s="37">
        <f t="shared" si="149"/>
        <v>0</v>
      </c>
      <c r="H341" s="42">
        <v>0</v>
      </c>
      <c r="I341" s="35">
        <f t="shared" si="162"/>
        <v>0</v>
      </c>
      <c r="J341" s="35">
        <f t="shared" si="162"/>
        <v>0</v>
      </c>
      <c r="K341" s="97">
        <f t="shared" si="147"/>
        <v>0</v>
      </c>
      <c r="L341" s="35">
        <f t="shared" si="163"/>
        <v>0</v>
      </c>
      <c r="M341" s="96">
        <f t="shared" si="164"/>
        <v>0</v>
      </c>
      <c r="N341" s="35">
        <f t="shared" si="170"/>
        <v>0</v>
      </c>
      <c r="O341" s="46">
        <f t="shared" si="165"/>
        <v>0</v>
      </c>
      <c r="P341" s="51">
        <v>0</v>
      </c>
      <c r="Q341" s="44">
        <f t="shared" si="150"/>
        <v>0</v>
      </c>
      <c r="R341" s="35">
        <f t="shared" si="166"/>
        <v>0</v>
      </c>
      <c r="S341" s="35">
        <f t="shared" si="171"/>
        <v>0</v>
      </c>
      <c r="T341" s="42">
        <v>0</v>
      </c>
      <c r="U341" s="35">
        <f t="shared" si="167"/>
        <v>0</v>
      </c>
      <c r="W341" s="35">
        <f t="shared" si="172"/>
        <v>0</v>
      </c>
      <c r="X341" s="35">
        <f t="shared" si="172"/>
        <v>0</v>
      </c>
      <c r="Y341" s="35">
        <f t="shared" si="172"/>
        <v>0</v>
      </c>
      <c r="Z341" s="35">
        <f t="shared" si="172"/>
        <v>0</v>
      </c>
      <c r="AA341" s="35">
        <f t="shared" si="172"/>
        <v>0</v>
      </c>
      <c r="AB341" s="35">
        <f t="shared" si="172"/>
        <v>0</v>
      </c>
      <c r="AC341" s="35">
        <f t="shared" si="172"/>
        <v>0</v>
      </c>
      <c r="AD341" s="35">
        <f t="shared" si="172"/>
        <v>0</v>
      </c>
      <c r="AE341" s="35">
        <f t="shared" si="172"/>
        <v>0</v>
      </c>
      <c r="AG341" s="35">
        <f t="shared" si="173"/>
        <v>0</v>
      </c>
      <c r="AH341" s="35">
        <f t="shared" si="173"/>
        <v>0</v>
      </c>
      <c r="AI341" s="35">
        <f t="shared" si="173"/>
        <v>0</v>
      </c>
      <c r="AJ341" s="35">
        <f t="shared" si="173"/>
        <v>0</v>
      </c>
      <c r="AK341" s="35">
        <f t="shared" si="173"/>
        <v>0</v>
      </c>
      <c r="AL341" s="35">
        <f t="shared" si="173"/>
        <v>0</v>
      </c>
      <c r="AN341" s="47">
        <f t="shared" si="148"/>
        <v>0</v>
      </c>
      <c r="AO341" s="18"/>
    </row>
    <row r="342" ht="15" spans="1:41">
      <c r="A342" s="45" t="s">
        <v>11142</v>
      </c>
      <c r="B342" s="33">
        <f t="shared" si="158"/>
        <v>0</v>
      </c>
      <c r="C342" s="41" t="s">
        <v>11143</v>
      </c>
      <c r="D342" s="96">
        <f t="shared" si="159"/>
        <v>0</v>
      </c>
      <c r="E342" s="35">
        <f t="shared" si="160"/>
        <v>0</v>
      </c>
      <c r="F342" s="46">
        <f t="shared" si="161"/>
        <v>0</v>
      </c>
      <c r="G342" s="37">
        <f t="shared" si="149"/>
        <v>0</v>
      </c>
      <c r="H342" s="42">
        <v>0</v>
      </c>
      <c r="I342" s="35">
        <f t="shared" si="162"/>
        <v>0</v>
      </c>
      <c r="J342" s="35">
        <f t="shared" si="162"/>
        <v>0</v>
      </c>
      <c r="K342" s="97">
        <f t="shared" si="147"/>
        <v>0</v>
      </c>
      <c r="L342" s="35">
        <f t="shared" si="163"/>
        <v>0</v>
      </c>
      <c r="M342" s="96">
        <f t="shared" si="164"/>
        <v>0</v>
      </c>
      <c r="N342" s="35">
        <f t="shared" si="170"/>
        <v>0</v>
      </c>
      <c r="O342" s="46">
        <f t="shared" si="165"/>
        <v>0</v>
      </c>
      <c r="P342" s="51">
        <v>0</v>
      </c>
      <c r="Q342" s="44">
        <f t="shared" si="150"/>
        <v>0</v>
      </c>
      <c r="R342" s="35">
        <f t="shared" si="166"/>
        <v>0</v>
      </c>
      <c r="S342" s="35">
        <f t="shared" si="171"/>
        <v>0</v>
      </c>
      <c r="T342" s="42">
        <v>0</v>
      </c>
      <c r="U342" s="35">
        <f t="shared" si="167"/>
        <v>0</v>
      </c>
      <c r="W342" s="35">
        <f t="shared" si="172"/>
        <v>0</v>
      </c>
      <c r="X342" s="35">
        <f t="shared" si="172"/>
        <v>0</v>
      </c>
      <c r="Y342" s="35">
        <f t="shared" si="172"/>
        <v>0</v>
      </c>
      <c r="Z342" s="35">
        <f t="shared" si="172"/>
        <v>0</v>
      </c>
      <c r="AA342" s="35">
        <f t="shared" si="172"/>
        <v>0</v>
      </c>
      <c r="AB342" s="35">
        <f t="shared" si="172"/>
        <v>0</v>
      </c>
      <c r="AC342" s="35">
        <f t="shared" si="172"/>
        <v>0</v>
      </c>
      <c r="AD342" s="35">
        <f t="shared" si="172"/>
        <v>0</v>
      </c>
      <c r="AE342" s="35">
        <f t="shared" si="172"/>
        <v>0</v>
      </c>
      <c r="AG342" s="35">
        <f t="shared" si="173"/>
        <v>0</v>
      </c>
      <c r="AH342" s="35">
        <f t="shared" si="173"/>
        <v>0</v>
      </c>
      <c r="AI342" s="35">
        <f t="shared" si="173"/>
        <v>0</v>
      </c>
      <c r="AJ342" s="35">
        <f t="shared" si="173"/>
        <v>0</v>
      </c>
      <c r="AK342" s="35">
        <f t="shared" si="173"/>
        <v>0</v>
      </c>
      <c r="AL342" s="35">
        <f t="shared" si="173"/>
        <v>0</v>
      </c>
      <c r="AN342" s="47">
        <f t="shared" si="148"/>
        <v>0</v>
      </c>
      <c r="AO342" s="6"/>
    </row>
    <row r="343" ht="15" spans="1:41">
      <c r="A343" s="45" t="s">
        <v>11144</v>
      </c>
      <c r="B343" s="33">
        <f t="shared" si="158"/>
        <v>0</v>
      </c>
      <c r="C343" s="41" t="s">
        <v>11145</v>
      </c>
      <c r="D343" s="96">
        <f t="shared" si="159"/>
        <v>0</v>
      </c>
      <c r="E343" s="35">
        <f t="shared" si="160"/>
        <v>0</v>
      </c>
      <c r="F343" s="46">
        <f t="shared" si="161"/>
        <v>0</v>
      </c>
      <c r="G343" s="37">
        <f t="shared" si="149"/>
        <v>0</v>
      </c>
      <c r="H343" s="42">
        <v>0</v>
      </c>
      <c r="I343" s="35">
        <f t="shared" si="162"/>
        <v>0</v>
      </c>
      <c r="J343" s="35">
        <f t="shared" si="162"/>
        <v>0</v>
      </c>
      <c r="K343" s="97">
        <f t="shared" si="147"/>
        <v>0</v>
      </c>
      <c r="L343" s="35">
        <f t="shared" si="163"/>
        <v>0</v>
      </c>
      <c r="M343" s="96">
        <f t="shared" si="164"/>
        <v>0</v>
      </c>
      <c r="N343" s="35">
        <f t="shared" si="170"/>
        <v>0</v>
      </c>
      <c r="O343" s="46">
        <f t="shared" si="165"/>
        <v>0</v>
      </c>
      <c r="P343" s="51">
        <v>0</v>
      </c>
      <c r="Q343" s="44">
        <f t="shared" si="150"/>
        <v>0</v>
      </c>
      <c r="R343" s="35">
        <f t="shared" si="166"/>
        <v>0</v>
      </c>
      <c r="S343" s="35">
        <f t="shared" si="171"/>
        <v>0</v>
      </c>
      <c r="T343" s="42">
        <v>0</v>
      </c>
      <c r="U343" s="35">
        <f t="shared" si="167"/>
        <v>0</v>
      </c>
      <c r="W343" s="35">
        <f t="shared" si="172"/>
        <v>0</v>
      </c>
      <c r="X343" s="35">
        <f t="shared" si="172"/>
        <v>0</v>
      </c>
      <c r="Y343" s="35">
        <f t="shared" si="172"/>
        <v>0</v>
      </c>
      <c r="Z343" s="35">
        <f t="shared" si="172"/>
        <v>0</v>
      </c>
      <c r="AA343" s="35">
        <f t="shared" si="172"/>
        <v>0</v>
      </c>
      <c r="AB343" s="35">
        <f t="shared" si="172"/>
        <v>0</v>
      </c>
      <c r="AC343" s="35">
        <f t="shared" si="172"/>
        <v>0</v>
      </c>
      <c r="AD343" s="35">
        <f t="shared" si="172"/>
        <v>0</v>
      </c>
      <c r="AE343" s="35">
        <f t="shared" si="172"/>
        <v>0</v>
      </c>
      <c r="AG343" s="35">
        <f t="shared" si="173"/>
        <v>0</v>
      </c>
      <c r="AH343" s="35">
        <f t="shared" si="173"/>
        <v>0</v>
      </c>
      <c r="AI343" s="35">
        <f t="shared" si="173"/>
        <v>0</v>
      </c>
      <c r="AJ343" s="35">
        <f t="shared" si="173"/>
        <v>0</v>
      </c>
      <c r="AK343" s="35">
        <f t="shared" si="173"/>
        <v>0</v>
      </c>
      <c r="AL343" s="35">
        <f t="shared" si="173"/>
        <v>0</v>
      </c>
      <c r="AN343" s="47">
        <f t="shared" si="148"/>
        <v>0</v>
      </c>
      <c r="AO343" s="6"/>
    </row>
    <row r="344" ht="15" spans="1:41">
      <c r="A344" s="45" t="s">
        <v>11146</v>
      </c>
      <c r="B344" s="33">
        <f t="shared" si="158"/>
        <v>0</v>
      </c>
      <c r="C344" s="41" t="s">
        <v>11147</v>
      </c>
      <c r="D344" s="96">
        <f t="shared" si="159"/>
        <v>0</v>
      </c>
      <c r="E344" s="35">
        <f t="shared" si="160"/>
        <v>0</v>
      </c>
      <c r="F344" s="46">
        <f t="shared" si="161"/>
        <v>0</v>
      </c>
      <c r="G344" s="37">
        <f t="shared" si="149"/>
        <v>0</v>
      </c>
      <c r="H344" s="38">
        <v>0</v>
      </c>
      <c r="I344" s="35">
        <f t="shared" si="162"/>
        <v>0</v>
      </c>
      <c r="J344" s="35">
        <f t="shared" si="162"/>
        <v>0</v>
      </c>
      <c r="K344" s="97">
        <f t="shared" si="147"/>
        <v>0</v>
      </c>
      <c r="L344" s="35">
        <f t="shared" si="163"/>
        <v>0</v>
      </c>
      <c r="M344" s="96">
        <f t="shared" si="164"/>
        <v>0</v>
      </c>
      <c r="N344" s="35">
        <f t="shared" si="170"/>
        <v>0</v>
      </c>
      <c r="O344" s="46">
        <f t="shared" si="165"/>
        <v>0</v>
      </c>
      <c r="P344" s="51">
        <v>0</v>
      </c>
      <c r="Q344" s="44">
        <f t="shared" si="150"/>
        <v>0</v>
      </c>
      <c r="R344" s="35">
        <f t="shared" si="166"/>
        <v>0</v>
      </c>
      <c r="S344" s="35">
        <f t="shared" si="171"/>
        <v>0</v>
      </c>
      <c r="T344" s="42">
        <v>0</v>
      </c>
      <c r="U344" s="35">
        <f t="shared" si="167"/>
        <v>0</v>
      </c>
      <c r="W344" s="35">
        <f t="shared" si="172"/>
        <v>0</v>
      </c>
      <c r="X344" s="35">
        <f t="shared" si="172"/>
        <v>0</v>
      </c>
      <c r="Y344" s="35">
        <f t="shared" si="172"/>
        <v>0</v>
      </c>
      <c r="Z344" s="35">
        <f t="shared" si="172"/>
        <v>0</v>
      </c>
      <c r="AA344" s="35">
        <f t="shared" si="172"/>
        <v>0</v>
      </c>
      <c r="AB344" s="35">
        <f t="shared" si="172"/>
        <v>0</v>
      </c>
      <c r="AC344" s="35">
        <f t="shared" si="172"/>
        <v>0</v>
      </c>
      <c r="AD344" s="35">
        <f t="shared" si="172"/>
        <v>0</v>
      </c>
      <c r="AE344" s="35">
        <f t="shared" si="172"/>
        <v>0</v>
      </c>
      <c r="AG344" s="35">
        <f t="shared" si="173"/>
        <v>0</v>
      </c>
      <c r="AH344" s="35">
        <f t="shared" si="173"/>
        <v>0</v>
      </c>
      <c r="AI344" s="35">
        <f t="shared" si="173"/>
        <v>0</v>
      </c>
      <c r="AJ344" s="35">
        <f t="shared" si="173"/>
        <v>0</v>
      </c>
      <c r="AK344" s="35">
        <f t="shared" si="173"/>
        <v>0</v>
      </c>
      <c r="AL344" s="35">
        <f t="shared" si="173"/>
        <v>0</v>
      </c>
      <c r="AN344" s="47">
        <f t="shared" si="148"/>
        <v>0</v>
      </c>
      <c r="AO344" s="18"/>
    </row>
    <row r="345" ht="15" spans="1:41">
      <c r="A345" s="45" t="s">
        <v>11148</v>
      </c>
      <c r="B345" s="33">
        <f t="shared" si="158"/>
        <v>0</v>
      </c>
      <c r="C345" s="41" t="s">
        <v>11149</v>
      </c>
      <c r="D345" s="96">
        <f t="shared" si="159"/>
        <v>0</v>
      </c>
      <c r="E345" s="35">
        <f t="shared" si="160"/>
        <v>0</v>
      </c>
      <c r="F345" s="46">
        <f t="shared" si="161"/>
        <v>0</v>
      </c>
      <c r="G345" s="37">
        <f t="shared" si="149"/>
        <v>0</v>
      </c>
      <c r="H345" s="42">
        <v>0</v>
      </c>
      <c r="I345" s="35">
        <f t="shared" si="162"/>
        <v>0</v>
      </c>
      <c r="J345" s="35">
        <f t="shared" si="162"/>
        <v>0</v>
      </c>
      <c r="K345" s="97">
        <f t="shared" si="147"/>
        <v>0</v>
      </c>
      <c r="L345" s="35">
        <f t="shared" si="163"/>
        <v>0</v>
      </c>
      <c r="M345" s="96">
        <f t="shared" si="164"/>
        <v>0</v>
      </c>
      <c r="N345" s="35">
        <f t="shared" si="170"/>
        <v>0</v>
      </c>
      <c r="O345" s="46">
        <f t="shared" si="165"/>
        <v>0</v>
      </c>
      <c r="P345" s="51">
        <v>0</v>
      </c>
      <c r="Q345" s="44">
        <f t="shared" si="150"/>
        <v>0</v>
      </c>
      <c r="R345" s="35">
        <f t="shared" si="166"/>
        <v>0</v>
      </c>
      <c r="S345" s="35">
        <f t="shared" si="171"/>
        <v>0</v>
      </c>
      <c r="T345" s="42">
        <v>0</v>
      </c>
      <c r="U345" s="35">
        <f t="shared" si="167"/>
        <v>0</v>
      </c>
      <c r="W345" s="35">
        <f t="shared" si="172"/>
        <v>0</v>
      </c>
      <c r="X345" s="35">
        <f t="shared" si="172"/>
        <v>0</v>
      </c>
      <c r="Y345" s="35">
        <f t="shared" si="172"/>
        <v>0</v>
      </c>
      <c r="Z345" s="35">
        <f t="shared" si="172"/>
        <v>0</v>
      </c>
      <c r="AA345" s="35">
        <f t="shared" si="172"/>
        <v>0</v>
      </c>
      <c r="AB345" s="35">
        <f t="shared" si="172"/>
        <v>0</v>
      </c>
      <c r="AC345" s="35">
        <f t="shared" si="172"/>
        <v>0</v>
      </c>
      <c r="AD345" s="35">
        <f t="shared" si="172"/>
        <v>0</v>
      </c>
      <c r="AE345" s="35">
        <f t="shared" si="172"/>
        <v>0</v>
      </c>
      <c r="AG345" s="35">
        <f t="shared" si="173"/>
        <v>0</v>
      </c>
      <c r="AH345" s="35">
        <f t="shared" si="173"/>
        <v>0</v>
      </c>
      <c r="AI345" s="35">
        <f t="shared" si="173"/>
        <v>0</v>
      </c>
      <c r="AJ345" s="35">
        <f t="shared" si="173"/>
        <v>0</v>
      </c>
      <c r="AK345" s="35">
        <f t="shared" si="173"/>
        <v>0</v>
      </c>
      <c r="AL345" s="35">
        <f t="shared" si="173"/>
        <v>0</v>
      </c>
      <c r="AN345" s="47">
        <f t="shared" si="148"/>
        <v>0</v>
      </c>
      <c r="AO345" s="18"/>
    </row>
    <row r="346" ht="15" spans="1:41">
      <c r="A346" s="45" t="s">
        <v>11150</v>
      </c>
      <c r="B346" s="33">
        <f t="shared" si="158"/>
        <v>0</v>
      </c>
      <c r="C346" s="41" t="s">
        <v>11151</v>
      </c>
      <c r="D346" s="96">
        <f t="shared" si="159"/>
        <v>0</v>
      </c>
      <c r="E346" s="35">
        <f t="shared" si="160"/>
        <v>0</v>
      </c>
      <c r="F346" s="46">
        <f t="shared" si="161"/>
        <v>0</v>
      </c>
      <c r="G346" s="37">
        <f t="shared" si="149"/>
        <v>0</v>
      </c>
      <c r="H346" s="42">
        <v>0</v>
      </c>
      <c r="I346" s="35">
        <f t="shared" si="162"/>
        <v>0</v>
      </c>
      <c r="J346" s="35">
        <f t="shared" si="162"/>
        <v>0</v>
      </c>
      <c r="K346" s="97">
        <f t="shared" si="147"/>
        <v>0</v>
      </c>
      <c r="L346" s="35">
        <f t="shared" si="163"/>
        <v>0</v>
      </c>
      <c r="M346" s="96">
        <f t="shared" si="164"/>
        <v>0</v>
      </c>
      <c r="N346" s="35">
        <f t="shared" si="170"/>
        <v>0</v>
      </c>
      <c r="O346" s="46">
        <f t="shared" si="165"/>
        <v>0</v>
      </c>
      <c r="P346" s="51">
        <v>0</v>
      </c>
      <c r="Q346" s="44">
        <f t="shared" si="150"/>
        <v>0</v>
      </c>
      <c r="R346" s="35">
        <f t="shared" si="166"/>
        <v>0</v>
      </c>
      <c r="S346" s="35">
        <f t="shared" si="171"/>
        <v>0</v>
      </c>
      <c r="T346" s="42">
        <v>0</v>
      </c>
      <c r="U346" s="35">
        <f t="shared" si="167"/>
        <v>0</v>
      </c>
      <c r="W346" s="35">
        <f t="shared" si="172"/>
        <v>0</v>
      </c>
      <c r="X346" s="35">
        <f t="shared" si="172"/>
        <v>0</v>
      </c>
      <c r="Y346" s="35">
        <f t="shared" si="172"/>
        <v>0</v>
      </c>
      <c r="Z346" s="35">
        <f t="shared" si="172"/>
        <v>0</v>
      </c>
      <c r="AA346" s="35">
        <f t="shared" si="172"/>
        <v>0</v>
      </c>
      <c r="AB346" s="35">
        <f t="shared" si="172"/>
        <v>0</v>
      </c>
      <c r="AC346" s="35">
        <f t="shared" si="172"/>
        <v>0</v>
      </c>
      <c r="AD346" s="35">
        <f t="shared" si="172"/>
        <v>0</v>
      </c>
      <c r="AE346" s="35">
        <f t="shared" si="172"/>
        <v>0</v>
      </c>
      <c r="AG346" s="35">
        <f t="shared" si="173"/>
        <v>0</v>
      </c>
      <c r="AH346" s="35">
        <f t="shared" si="173"/>
        <v>0</v>
      </c>
      <c r="AI346" s="35">
        <f t="shared" si="173"/>
        <v>0</v>
      </c>
      <c r="AJ346" s="35">
        <f t="shared" si="173"/>
        <v>0</v>
      </c>
      <c r="AK346" s="35">
        <f t="shared" si="173"/>
        <v>0</v>
      </c>
      <c r="AL346" s="35">
        <f t="shared" si="173"/>
        <v>0</v>
      </c>
      <c r="AN346" s="47">
        <f t="shared" si="148"/>
        <v>0</v>
      </c>
      <c r="AO346" s="6"/>
    </row>
    <row r="347" ht="15" spans="1:41">
      <c r="A347" s="45" t="s">
        <v>11152</v>
      </c>
      <c r="B347" s="33">
        <f t="shared" si="158"/>
        <v>0</v>
      </c>
      <c r="C347" s="41" t="s">
        <v>11153</v>
      </c>
      <c r="D347" s="96">
        <f t="shared" si="159"/>
        <v>0</v>
      </c>
      <c r="E347" s="35">
        <f t="shared" si="160"/>
        <v>0</v>
      </c>
      <c r="F347" s="46">
        <f t="shared" si="161"/>
        <v>0</v>
      </c>
      <c r="G347" s="37">
        <f t="shared" si="149"/>
        <v>0</v>
      </c>
      <c r="H347" s="42">
        <v>0</v>
      </c>
      <c r="I347" s="35">
        <f t="shared" si="162"/>
        <v>0</v>
      </c>
      <c r="J347" s="35">
        <f t="shared" si="162"/>
        <v>0</v>
      </c>
      <c r="K347" s="97">
        <f t="shared" si="147"/>
        <v>0</v>
      </c>
      <c r="L347" s="35">
        <f t="shared" si="163"/>
        <v>0</v>
      </c>
      <c r="M347" s="96">
        <f t="shared" si="164"/>
        <v>0</v>
      </c>
      <c r="N347" s="35">
        <f t="shared" si="170"/>
        <v>0</v>
      </c>
      <c r="O347" s="46">
        <f t="shared" si="165"/>
        <v>0</v>
      </c>
      <c r="P347" s="51">
        <v>0</v>
      </c>
      <c r="Q347" s="44">
        <f t="shared" si="150"/>
        <v>0</v>
      </c>
      <c r="R347" s="35">
        <f t="shared" si="166"/>
        <v>0</v>
      </c>
      <c r="S347" s="35">
        <f t="shared" si="171"/>
        <v>0</v>
      </c>
      <c r="T347" s="42">
        <v>0</v>
      </c>
      <c r="U347" s="35">
        <f t="shared" si="167"/>
        <v>0</v>
      </c>
      <c r="W347" s="35">
        <f t="shared" si="172"/>
        <v>0</v>
      </c>
      <c r="X347" s="35">
        <f t="shared" si="172"/>
        <v>0</v>
      </c>
      <c r="Y347" s="35">
        <f t="shared" si="172"/>
        <v>0</v>
      </c>
      <c r="Z347" s="35">
        <f t="shared" si="172"/>
        <v>0</v>
      </c>
      <c r="AA347" s="35">
        <f t="shared" si="172"/>
        <v>0</v>
      </c>
      <c r="AB347" s="35">
        <f t="shared" si="172"/>
        <v>0</v>
      </c>
      <c r="AC347" s="35">
        <f t="shared" si="172"/>
        <v>0</v>
      </c>
      <c r="AD347" s="35">
        <f t="shared" si="172"/>
        <v>0</v>
      </c>
      <c r="AE347" s="35">
        <f t="shared" si="172"/>
        <v>0</v>
      </c>
      <c r="AG347" s="35">
        <f t="shared" si="173"/>
        <v>0</v>
      </c>
      <c r="AH347" s="35">
        <f t="shared" si="173"/>
        <v>0</v>
      </c>
      <c r="AI347" s="35">
        <f t="shared" si="173"/>
        <v>0</v>
      </c>
      <c r="AJ347" s="35">
        <f t="shared" si="173"/>
        <v>0</v>
      </c>
      <c r="AK347" s="35">
        <f t="shared" si="173"/>
        <v>0</v>
      </c>
      <c r="AL347" s="35">
        <f t="shared" si="173"/>
        <v>0</v>
      </c>
      <c r="AN347" s="47">
        <f t="shared" si="148"/>
        <v>0</v>
      </c>
      <c r="AO347" s="6"/>
    </row>
    <row r="348" ht="15" spans="1:41">
      <c r="A348" s="45" t="s">
        <v>11154</v>
      </c>
      <c r="B348" s="33">
        <f t="shared" si="158"/>
        <v>0</v>
      </c>
      <c r="C348" s="41" t="s">
        <v>11155</v>
      </c>
      <c r="D348" s="96">
        <f t="shared" si="159"/>
        <v>0</v>
      </c>
      <c r="E348" s="35">
        <f t="shared" si="160"/>
        <v>0</v>
      </c>
      <c r="F348" s="46">
        <f t="shared" si="161"/>
        <v>0</v>
      </c>
      <c r="G348" s="37">
        <f t="shared" si="149"/>
        <v>0</v>
      </c>
      <c r="H348" s="42">
        <v>0</v>
      </c>
      <c r="I348" s="35">
        <f t="shared" ref="I348:J367" si="174">SUMPRODUCT(I$374:I$599*(LEFT($A$374:$A$599,LEN($A348))=$A348))</f>
        <v>0</v>
      </c>
      <c r="J348" s="35">
        <f t="shared" si="174"/>
        <v>0</v>
      </c>
      <c r="K348" s="97">
        <f t="shared" si="147"/>
        <v>0</v>
      </c>
      <c r="L348" s="35">
        <f t="shared" si="163"/>
        <v>0</v>
      </c>
      <c r="M348" s="96">
        <f t="shared" si="164"/>
        <v>0</v>
      </c>
      <c r="N348" s="35">
        <f t="shared" si="170"/>
        <v>0</v>
      </c>
      <c r="O348" s="46">
        <f t="shared" si="165"/>
        <v>0</v>
      </c>
      <c r="P348" s="51">
        <v>0</v>
      </c>
      <c r="Q348" s="44">
        <f t="shared" si="150"/>
        <v>0</v>
      </c>
      <c r="R348" s="35">
        <f t="shared" si="166"/>
        <v>0</v>
      </c>
      <c r="S348" s="35">
        <f t="shared" si="171"/>
        <v>0</v>
      </c>
      <c r="T348" s="42">
        <v>0</v>
      </c>
      <c r="U348" s="35">
        <f t="shared" si="167"/>
        <v>0</v>
      </c>
      <c r="W348" s="35">
        <f t="shared" ref="W348:AE357" si="175">SUMPRODUCT(W$374:W$599*(LEFT($A$374:$A$599,LEN($A348))=$A348))</f>
        <v>0</v>
      </c>
      <c r="X348" s="35">
        <f t="shared" si="175"/>
        <v>0</v>
      </c>
      <c r="Y348" s="35">
        <f t="shared" si="175"/>
        <v>0</v>
      </c>
      <c r="Z348" s="35">
        <f t="shared" si="175"/>
        <v>0</v>
      </c>
      <c r="AA348" s="35">
        <f t="shared" si="175"/>
        <v>0</v>
      </c>
      <c r="AB348" s="35">
        <f t="shared" si="175"/>
        <v>0</v>
      </c>
      <c r="AC348" s="35">
        <f t="shared" si="175"/>
        <v>0</v>
      </c>
      <c r="AD348" s="35">
        <f t="shared" si="175"/>
        <v>0</v>
      </c>
      <c r="AE348" s="35">
        <f t="shared" si="175"/>
        <v>0</v>
      </c>
      <c r="AG348" s="35">
        <f t="shared" ref="AG348:AL357" si="176">SUMPRODUCT(AG$374:AG$599*(LEFT($A$374:$A$599,LEN($A348))=$A348))</f>
        <v>0</v>
      </c>
      <c r="AH348" s="35">
        <f t="shared" si="176"/>
        <v>0</v>
      </c>
      <c r="AI348" s="35">
        <f t="shared" si="176"/>
        <v>0</v>
      </c>
      <c r="AJ348" s="35">
        <f t="shared" si="176"/>
        <v>0</v>
      </c>
      <c r="AK348" s="35">
        <f t="shared" si="176"/>
        <v>0</v>
      </c>
      <c r="AL348" s="35">
        <f t="shared" si="176"/>
        <v>0</v>
      </c>
      <c r="AN348" s="47">
        <f t="shared" si="148"/>
        <v>0</v>
      </c>
      <c r="AO348" s="18"/>
    </row>
    <row r="349" ht="15" spans="1:41">
      <c r="A349" s="45" t="s">
        <v>11156</v>
      </c>
      <c r="B349" s="33">
        <f t="shared" si="158"/>
        <v>0</v>
      </c>
      <c r="C349" s="41" t="s">
        <v>11157</v>
      </c>
      <c r="D349" s="96">
        <f t="shared" si="159"/>
        <v>0</v>
      </c>
      <c r="E349" s="35">
        <f t="shared" si="160"/>
        <v>0</v>
      </c>
      <c r="F349" s="46">
        <f t="shared" si="161"/>
        <v>0</v>
      </c>
      <c r="G349" s="37">
        <f t="shared" si="149"/>
        <v>0</v>
      </c>
      <c r="H349" s="42">
        <v>0</v>
      </c>
      <c r="I349" s="35">
        <f t="shared" si="174"/>
        <v>0</v>
      </c>
      <c r="J349" s="35">
        <f t="shared" si="174"/>
        <v>0</v>
      </c>
      <c r="K349" s="97">
        <f t="shared" si="147"/>
        <v>0</v>
      </c>
      <c r="L349" s="35">
        <f t="shared" si="163"/>
        <v>0</v>
      </c>
      <c r="M349" s="96">
        <f t="shared" si="164"/>
        <v>0</v>
      </c>
      <c r="N349" s="35">
        <f t="shared" si="170"/>
        <v>0</v>
      </c>
      <c r="O349" s="46">
        <f t="shared" si="165"/>
        <v>0</v>
      </c>
      <c r="P349" s="51">
        <v>0</v>
      </c>
      <c r="Q349" s="44">
        <f t="shared" si="150"/>
        <v>0</v>
      </c>
      <c r="R349" s="35">
        <f t="shared" si="166"/>
        <v>0</v>
      </c>
      <c r="S349" s="35">
        <f t="shared" si="171"/>
        <v>0</v>
      </c>
      <c r="T349" s="42">
        <v>0</v>
      </c>
      <c r="U349" s="35">
        <f t="shared" si="167"/>
        <v>0</v>
      </c>
      <c r="W349" s="35">
        <f t="shared" si="175"/>
        <v>0</v>
      </c>
      <c r="X349" s="35">
        <f t="shared" si="175"/>
        <v>0</v>
      </c>
      <c r="Y349" s="35">
        <f t="shared" si="175"/>
        <v>0</v>
      </c>
      <c r="Z349" s="35">
        <f t="shared" si="175"/>
        <v>0</v>
      </c>
      <c r="AA349" s="35">
        <f t="shared" si="175"/>
        <v>0</v>
      </c>
      <c r="AB349" s="35">
        <f t="shared" si="175"/>
        <v>0</v>
      </c>
      <c r="AC349" s="35">
        <f t="shared" si="175"/>
        <v>0</v>
      </c>
      <c r="AD349" s="35">
        <f t="shared" si="175"/>
        <v>0</v>
      </c>
      <c r="AE349" s="35">
        <f t="shared" si="175"/>
        <v>0</v>
      </c>
      <c r="AG349" s="35">
        <f t="shared" si="176"/>
        <v>0</v>
      </c>
      <c r="AH349" s="35">
        <f t="shared" si="176"/>
        <v>0</v>
      </c>
      <c r="AI349" s="35">
        <f t="shared" si="176"/>
        <v>0</v>
      </c>
      <c r="AJ349" s="35">
        <f t="shared" si="176"/>
        <v>0</v>
      </c>
      <c r="AK349" s="35">
        <f t="shared" si="176"/>
        <v>0</v>
      </c>
      <c r="AL349" s="35">
        <f t="shared" si="176"/>
        <v>0</v>
      </c>
      <c r="AN349" s="47">
        <f t="shared" si="148"/>
        <v>0</v>
      </c>
      <c r="AO349" s="18"/>
    </row>
    <row r="350" ht="15" spans="1:41">
      <c r="A350" s="45" t="s">
        <v>11158</v>
      </c>
      <c r="B350" s="33">
        <f t="shared" si="158"/>
        <v>0</v>
      </c>
      <c r="C350" s="41" t="s">
        <v>11159</v>
      </c>
      <c r="D350" s="96">
        <f t="shared" si="159"/>
        <v>0</v>
      </c>
      <c r="E350" s="35">
        <f t="shared" si="160"/>
        <v>0</v>
      </c>
      <c r="F350" s="46">
        <f t="shared" si="161"/>
        <v>0</v>
      </c>
      <c r="G350" s="37">
        <f t="shared" si="149"/>
        <v>0</v>
      </c>
      <c r="H350" s="42">
        <v>0</v>
      </c>
      <c r="I350" s="35">
        <f t="shared" si="174"/>
        <v>0</v>
      </c>
      <c r="J350" s="35">
        <f t="shared" si="174"/>
        <v>0</v>
      </c>
      <c r="K350" s="97">
        <f t="shared" si="147"/>
        <v>0</v>
      </c>
      <c r="L350" s="35">
        <f t="shared" si="163"/>
        <v>0</v>
      </c>
      <c r="M350" s="96">
        <f t="shared" si="164"/>
        <v>0</v>
      </c>
      <c r="N350" s="35">
        <f t="shared" si="170"/>
        <v>0</v>
      </c>
      <c r="O350" s="46">
        <f t="shared" si="165"/>
        <v>0</v>
      </c>
      <c r="P350" s="51">
        <v>0</v>
      </c>
      <c r="Q350" s="44">
        <f t="shared" si="150"/>
        <v>0</v>
      </c>
      <c r="R350" s="35">
        <f t="shared" si="166"/>
        <v>0</v>
      </c>
      <c r="S350" s="35">
        <f t="shared" si="171"/>
        <v>0</v>
      </c>
      <c r="T350" s="42">
        <v>0</v>
      </c>
      <c r="U350" s="35">
        <f t="shared" si="167"/>
        <v>0</v>
      </c>
      <c r="W350" s="35">
        <f t="shared" si="175"/>
        <v>0</v>
      </c>
      <c r="X350" s="35">
        <f t="shared" si="175"/>
        <v>0</v>
      </c>
      <c r="Y350" s="35">
        <f t="shared" si="175"/>
        <v>0</v>
      </c>
      <c r="Z350" s="35">
        <f t="shared" si="175"/>
        <v>0</v>
      </c>
      <c r="AA350" s="35">
        <f t="shared" si="175"/>
        <v>0</v>
      </c>
      <c r="AB350" s="35">
        <f t="shared" si="175"/>
        <v>0</v>
      </c>
      <c r="AC350" s="35">
        <f t="shared" si="175"/>
        <v>0</v>
      </c>
      <c r="AD350" s="35">
        <f t="shared" si="175"/>
        <v>0</v>
      </c>
      <c r="AE350" s="35">
        <f t="shared" si="175"/>
        <v>0</v>
      </c>
      <c r="AG350" s="35">
        <f t="shared" si="176"/>
        <v>0</v>
      </c>
      <c r="AH350" s="35">
        <f t="shared" si="176"/>
        <v>0</v>
      </c>
      <c r="AI350" s="35">
        <f t="shared" si="176"/>
        <v>0</v>
      </c>
      <c r="AJ350" s="35">
        <f t="shared" si="176"/>
        <v>0</v>
      </c>
      <c r="AK350" s="35">
        <f t="shared" si="176"/>
        <v>0</v>
      </c>
      <c r="AL350" s="35">
        <f t="shared" si="176"/>
        <v>0</v>
      </c>
      <c r="AN350" s="47">
        <f t="shared" si="148"/>
        <v>0</v>
      </c>
      <c r="AO350" s="6"/>
    </row>
    <row r="351" ht="15" spans="1:41">
      <c r="A351" s="45" t="s">
        <v>11160</v>
      </c>
      <c r="B351" s="33">
        <f t="shared" si="158"/>
        <v>0</v>
      </c>
      <c r="C351" s="41" t="s">
        <v>11161</v>
      </c>
      <c r="D351" s="96">
        <f t="shared" si="159"/>
        <v>0</v>
      </c>
      <c r="E351" s="35">
        <f t="shared" si="160"/>
        <v>0</v>
      </c>
      <c r="F351" s="46">
        <f t="shared" si="161"/>
        <v>0</v>
      </c>
      <c r="G351" s="37">
        <f t="shared" si="149"/>
        <v>0</v>
      </c>
      <c r="H351" s="42">
        <v>0</v>
      </c>
      <c r="I351" s="35">
        <f t="shared" si="174"/>
        <v>0</v>
      </c>
      <c r="J351" s="35">
        <f t="shared" si="174"/>
        <v>0</v>
      </c>
      <c r="K351" s="97">
        <f t="shared" si="147"/>
        <v>0</v>
      </c>
      <c r="L351" s="35">
        <f t="shared" si="163"/>
        <v>0</v>
      </c>
      <c r="M351" s="96">
        <f t="shared" si="164"/>
        <v>0</v>
      </c>
      <c r="N351" s="35">
        <f t="shared" si="170"/>
        <v>0</v>
      </c>
      <c r="O351" s="46">
        <f t="shared" si="165"/>
        <v>0</v>
      </c>
      <c r="P351" s="51">
        <v>0</v>
      </c>
      <c r="Q351" s="44">
        <f t="shared" si="150"/>
        <v>0</v>
      </c>
      <c r="R351" s="35">
        <f t="shared" si="166"/>
        <v>0</v>
      </c>
      <c r="S351" s="35">
        <f t="shared" si="171"/>
        <v>0</v>
      </c>
      <c r="T351" s="42">
        <v>0</v>
      </c>
      <c r="U351" s="35">
        <f t="shared" si="167"/>
        <v>0</v>
      </c>
      <c r="W351" s="35">
        <f t="shared" si="175"/>
        <v>0</v>
      </c>
      <c r="X351" s="35">
        <f t="shared" si="175"/>
        <v>0</v>
      </c>
      <c r="Y351" s="35">
        <f t="shared" si="175"/>
        <v>0</v>
      </c>
      <c r="Z351" s="35">
        <f t="shared" si="175"/>
        <v>0</v>
      </c>
      <c r="AA351" s="35">
        <f t="shared" si="175"/>
        <v>0</v>
      </c>
      <c r="AB351" s="35">
        <f t="shared" si="175"/>
        <v>0</v>
      </c>
      <c r="AC351" s="35">
        <f t="shared" si="175"/>
        <v>0</v>
      </c>
      <c r="AD351" s="35">
        <f t="shared" si="175"/>
        <v>0</v>
      </c>
      <c r="AE351" s="35">
        <f t="shared" si="175"/>
        <v>0</v>
      </c>
      <c r="AG351" s="35">
        <f t="shared" si="176"/>
        <v>0</v>
      </c>
      <c r="AH351" s="35">
        <f t="shared" si="176"/>
        <v>0</v>
      </c>
      <c r="AI351" s="35">
        <f t="shared" si="176"/>
        <v>0</v>
      </c>
      <c r="AJ351" s="35">
        <f t="shared" si="176"/>
        <v>0</v>
      </c>
      <c r="AK351" s="35">
        <f t="shared" si="176"/>
        <v>0</v>
      </c>
      <c r="AL351" s="35">
        <f t="shared" si="176"/>
        <v>0</v>
      </c>
      <c r="AN351" s="47">
        <f t="shared" si="148"/>
        <v>0</v>
      </c>
      <c r="AO351" s="6"/>
    </row>
    <row r="352" ht="15" spans="1:41">
      <c r="A352" s="45" t="s">
        <v>11162</v>
      </c>
      <c r="B352" s="33">
        <f t="shared" si="158"/>
        <v>0</v>
      </c>
      <c r="C352" s="41" t="s">
        <v>11163</v>
      </c>
      <c r="D352" s="96">
        <f t="shared" si="159"/>
        <v>0</v>
      </c>
      <c r="E352" s="35">
        <f t="shared" si="160"/>
        <v>0</v>
      </c>
      <c r="F352" s="46">
        <f t="shared" si="161"/>
        <v>0</v>
      </c>
      <c r="G352" s="37">
        <f t="shared" si="149"/>
        <v>0</v>
      </c>
      <c r="H352" s="42">
        <v>0</v>
      </c>
      <c r="I352" s="35">
        <f t="shared" si="174"/>
        <v>0</v>
      </c>
      <c r="J352" s="35">
        <f t="shared" si="174"/>
        <v>0</v>
      </c>
      <c r="K352" s="97">
        <f t="shared" si="147"/>
        <v>0</v>
      </c>
      <c r="L352" s="35">
        <f t="shared" si="163"/>
        <v>0</v>
      </c>
      <c r="M352" s="96">
        <f t="shared" si="164"/>
        <v>0</v>
      </c>
      <c r="N352" s="35">
        <f t="shared" si="170"/>
        <v>0</v>
      </c>
      <c r="O352" s="46">
        <f t="shared" si="165"/>
        <v>0</v>
      </c>
      <c r="P352" s="51">
        <v>0</v>
      </c>
      <c r="Q352" s="44">
        <f t="shared" si="150"/>
        <v>0</v>
      </c>
      <c r="R352" s="35">
        <f t="shared" si="166"/>
        <v>0</v>
      </c>
      <c r="S352" s="35">
        <f t="shared" si="171"/>
        <v>0</v>
      </c>
      <c r="T352" s="42">
        <v>0</v>
      </c>
      <c r="U352" s="35">
        <f t="shared" si="167"/>
        <v>0</v>
      </c>
      <c r="W352" s="35">
        <f t="shared" si="175"/>
        <v>0</v>
      </c>
      <c r="X352" s="35">
        <f t="shared" si="175"/>
        <v>0</v>
      </c>
      <c r="Y352" s="35">
        <f t="shared" si="175"/>
        <v>0</v>
      </c>
      <c r="Z352" s="35">
        <f t="shared" si="175"/>
        <v>0</v>
      </c>
      <c r="AA352" s="35">
        <f t="shared" si="175"/>
        <v>0</v>
      </c>
      <c r="AB352" s="35">
        <f t="shared" si="175"/>
        <v>0</v>
      </c>
      <c r="AC352" s="35">
        <f t="shared" si="175"/>
        <v>0</v>
      </c>
      <c r="AD352" s="35">
        <f t="shared" si="175"/>
        <v>0</v>
      </c>
      <c r="AE352" s="35">
        <f t="shared" si="175"/>
        <v>0</v>
      </c>
      <c r="AG352" s="35">
        <f t="shared" si="176"/>
        <v>0</v>
      </c>
      <c r="AH352" s="35">
        <f t="shared" si="176"/>
        <v>0</v>
      </c>
      <c r="AI352" s="35">
        <f t="shared" si="176"/>
        <v>0</v>
      </c>
      <c r="AJ352" s="35">
        <f t="shared" si="176"/>
        <v>0</v>
      </c>
      <c r="AK352" s="35">
        <f t="shared" si="176"/>
        <v>0</v>
      </c>
      <c r="AL352" s="35">
        <f t="shared" si="176"/>
        <v>0</v>
      </c>
      <c r="AN352" s="47">
        <f t="shared" si="148"/>
        <v>0</v>
      </c>
      <c r="AO352" s="18"/>
    </row>
    <row r="353" ht="15" spans="1:41">
      <c r="A353" s="45" t="s">
        <v>11164</v>
      </c>
      <c r="B353" s="33">
        <f t="shared" si="158"/>
        <v>0</v>
      </c>
      <c r="C353" s="41" t="s">
        <v>11165</v>
      </c>
      <c r="D353" s="96">
        <f t="shared" si="159"/>
        <v>0</v>
      </c>
      <c r="E353" s="35">
        <f t="shared" si="160"/>
        <v>0</v>
      </c>
      <c r="F353" s="46">
        <f t="shared" si="161"/>
        <v>0</v>
      </c>
      <c r="G353" s="37">
        <f t="shared" si="149"/>
        <v>0</v>
      </c>
      <c r="H353" s="42">
        <v>0</v>
      </c>
      <c r="I353" s="35">
        <f t="shared" si="174"/>
        <v>0</v>
      </c>
      <c r="J353" s="35">
        <f t="shared" si="174"/>
        <v>0</v>
      </c>
      <c r="K353" s="97">
        <f t="shared" si="147"/>
        <v>0</v>
      </c>
      <c r="L353" s="35">
        <f t="shared" si="163"/>
        <v>0</v>
      </c>
      <c r="M353" s="96">
        <f t="shared" si="164"/>
        <v>0</v>
      </c>
      <c r="N353" s="35">
        <f t="shared" si="170"/>
        <v>0</v>
      </c>
      <c r="O353" s="46">
        <f t="shared" si="165"/>
        <v>0</v>
      </c>
      <c r="P353" s="51">
        <v>0</v>
      </c>
      <c r="Q353" s="44">
        <f t="shared" si="150"/>
        <v>0</v>
      </c>
      <c r="R353" s="35">
        <f t="shared" si="166"/>
        <v>0</v>
      </c>
      <c r="S353" s="35">
        <f t="shared" si="171"/>
        <v>0</v>
      </c>
      <c r="T353" s="42">
        <v>0</v>
      </c>
      <c r="U353" s="35">
        <f t="shared" si="167"/>
        <v>0</v>
      </c>
      <c r="W353" s="35">
        <f t="shared" si="175"/>
        <v>0</v>
      </c>
      <c r="X353" s="35">
        <f t="shared" si="175"/>
        <v>0</v>
      </c>
      <c r="Y353" s="35">
        <f t="shared" si="175"/>
        <v>0</v>
      </c>
      <c r="Z353" s="35">
        <f t="shared" si="175"/>
        <v>0</v>
      </c>
      <c r="AA353" s="35">
        <f t="shared" si="175"/>
        <v>0</v>
      </c>
      <c r="AB353" s="35">
        <f t="shared" si="175"/>
        <v>0</v>
      </c>
      <c r="AC353" s="35">
        <f t="shared" si="175"/>
        <v>0</v>
      </c>
      <c r="AD353" s="35">
        <f t="shared" si="175"/>
        <v>0</v>
      </c>
      <c r="AE353" s="35">
        <f t="shared" si="175"/>
        <v>0</v>
      </c>
      <c r="AG353" s="35">
        <f t="shared" si="176"/>
        <v>0</v>
      </c>
      <c r="AH353" s="35">
        <f t="shared" si="176"/>
        <v>0</v>
      </c>
      <c r="AI353" s="35">
        <f t="shared" si="176"/>
        <v>0</v>
      </c>
      <c r="AJ353" s="35">
        <f t="shared" si="176"/>
        <v>0</v>
      </c>
      <c r="AK353" s="35">
        <f t="shared" si="176"/>
        <v>0</v>
      </c>
      <c r="AL353" s="35">
        <f t="shared" si="176"/>
        <v>0</v>
      </c>
      <c r="AN353" s="47">
        <f t="shared" si="148"/>
        <v>0</v>
      </c>
      <c r="AO353" s="18"/>
    </row>
    <row r="354" ht="15" spans="1:41">
      <c r="A354" s="45" t="s">
        <v>11166</v>
      </c>
      <c r="B354" s="33">
        <f t="shared" si="158"/>
        <v>0</v>
      </c>
      <c r="C354" s="41" t="s">
        <v>11167</v>
      </c>
      <c r="D354" s="96">
        <f t="shared" si="159"/>
        <v>0</v>
      </c>
      <c r="E354" s="35">
        <f t="shared" si="160"/>
        <v>0</v>
      </c>
      <c r="F354" s="46">
        <f t="shared" si="161"/>
        <v>0</v>
      </c>
      <c r="G354" s="37">
        <f t="shared" si="149"/>
        <v>0</v>
      </c>
      <c r="H354" s="42">
        <v>0</v>
      </c>
      <c r="I354" s="35">
        <f t="shared" si="174"/>
        <v>0</v>
      </c>
      <c r="J354" s="35">
        <f t="shared" si="174"/>
        <v>0</v>
      </c>
      <c r="K354" s="97">
        <f t="shared" si="147"/>
        <v>0</v>
      </c>
      <c r="L354" s="35">
        <f t="shared" si="163"/>
        <v>0</v>
      </c>
      <c r="M354" s="96">
        <f t="shared" si="164"/>
        <v>0</v>
      </c>
      <c r="N354" s="35">
        <f t="shared" si="170"/>
        <v>0</v>
      </c>
      <c r="O354" s="46">
        <f t="shared" si="165"/>
        <v>0</v>
      </c>
      <c r="P354" s="51">
        <v>0</v>
      </c>
      <c r="Q354" s="44">
        <f t="shared" si="150"/>
        <v>0</v>
      </c>
      <c r="R354" s="35">
        <f t="shared" si="166"/>
        <v>0</v>
      </c>
      <c r="S354" s="35">
        <f t="shared" si="171"/>
        <v>0</v>
      </c>
      <c r="T354" s="42">
        <v>0</v>
      </c>
      <c r="U354" s="35">
        <f t="shared" si="167"/>
        <v>0</v>
      </c>
      <c r="W354" s="35">
        <f t="shared" si="175"/>
        <v>0</v>
      </c>
      <c r="X354" s="35">
        <f t="shared" si="175"/>
        <v>0</v>
      </c>
      <c r="Y354" s="35">
        <f t="shared" si="175"/>
        <v>0</v>
      </c>
      <c r="Z354" s="35">
        <f t="shared" si="175"/>
        <v>0</v>
      </c>
      <c r="AA354" s="35">
        <f t="shared" si="175"/>
        <v>0</v>
      </c>
      <c r="AB354" s="35">
        <f t="shared" si="175"/>
        <v>0</v>
      </c>
      <c r="AC354" s="35">
        <f t="shared" si="175"/>
        <v>0</v>
      </c>
      <c r="AD354" s="35">
        <f t="shared" si="175"/>
        <v>0</v>
      </c>
      <c r="AE354" s="35">
        <f t="shared" si="175"/>
        <v>0</v>
      </c>
      <c r="AG354" s="35">
        <f t="shared" si="176"/>
        <v>0</v>
      </c>
      <c r="AH354" s="35">
        <f t="shared" si="176"/>
        <v>0</v>
      </c>
      <c r="AI354" s="35">
        <f t="shared" si="176"/>
        <v>0</v>
      </c>
      <c r="AJ354" s="35">
        <f t="shared" si="176"/>
        <v>0</v>
      </c>
      <c r="AK354" s="35">
        <f t="shared" si="176"/>
        <v>0</v>
      </c>
      <c r="AL354" s="35">
        <f t="shared" si="176"/>
        <v>0</v>
      </c>
      <c r="AN354" s="47">
        <f t="shared" si="148"/>
        <v>0</v>
      </c>
      <c r="AO354" s="6"/>
    </row>
    <row r="355" ht="15" spans="1:41">
      <c r="A355" s="45" t="s">
        <v>11168</v>
      </c>
      <c r="B355" s="33">
        <f t="shared" si="158"/>
        <v>0</v>
      </c>
      <c r="C355" s="41" t="s">
        <v>11169</v>
      </c>
      <c r="D355" s="96">
        <f t="shared" si="159"/>
        <v>0</v>
      </c>
      <c r="E355" s="35">
        <f t="shared" si="160"/>
        <v>0</v>
      </c>
      <c r="F355" s="46">
        <f t="shared" si="161"/>
        <v>0</v>
      </c>
      <c r="G355" s="37">
        <f t="shared" si="149"/>
        <v>0</v>
      </c>
      <c r="H355" s="42">
        <v>0</v>
      </c>
      <c r="I355" s="35">
        <f t="shared" si="174"/>
        <v>0</v>
      </c>
      <c r="J355" s="35">
        <f t="shared" si="174"/>
        <v>0</v>
      </c>
      <c r="K355" s="97">
        <f t="shared" si="147"/>
        <v>0</v>
      </c>
      <c r="L355" s="35">
        <f t="shared" si="163"/>
        <v>0</v>
      </c>
      <c r="M355" s="96">
        <f t="shared" si="164"/>
        <v>0</v>
      </c>
      <c r="N355" s="35">
        <f t="shared" si="170"/>
        <v>0</v>
      </c>
      <c r="O355" s="46">
        <f t="shared" si="165"/>
        <v>0</v>
      </c>
      <c r="P355" s="51">
        <v>0</v>
      </c>
      <c r="Q355" s="44">
        <f t="shared" si="150"/>
        <v>0</v>
      </c>
      <c r="R355" s="35">
        <f t="shared" si="166"/>
        <v>0</v>
      </c>
      <c r="S355" s="35">
        <f t="shared" si="171"/>
        <v>0</v>
      </c>
      <c r="T355" s="42">
        <v>0</v>
      </c>
      <c r="U355" s="35">
        <f t="shared" si="167"/>
        <v>0</v>
      </c>
      <c r="W355" s="35">
        <f t="shared" si="175"/>
        <v>0</v>
      </c>
      <c r="X355" s="35">
        <f t="shared" si="175"/>
        <v>0</v>
      </c>
      <c r="Y355" s="35">
        <f t="shared" si="175"/>
        <v>0</v>
      </c>
      <c r="Z355" s="35">
        <f t="shared" si="175"/>
        <v>0</v>
      </c>
      <c r="AA355" s="35">
        <f t="shared" si="175"/>
        <v>0</v>
      </c>
      <c r="AB355" s="35">
        <f t="shared" si="175"/>
        <v>0</v>
      </c>
      <c r="AC355" s="35">
        <f t="shared" si="175"/>
        <v>0</v>
      </c>
      <c r="AD355" s="35">
        <f t="shared" si="175"/>
        <v>0</v>
      </c>
      <c r="AE355" s="35">
        <f t="shared" si="175"/>
        <v>0</v>
      </c>
      <c r="AG355" s="35">
        <f t="shared" si="176"/>
        <v>0</v>
      </c>
      <c r="AH355" s="35">
        <f t="shared" si="176"/>
        <v>0</v>
      </c>
      <c r="AI355" s="35">
        <f t="shared" si="176"/>
        <v>0</v>
      </c>
      <c r="AJ355" s="35">
        <f t="shared" si="176"/>
        <v>0</v>
      </c>
      <c r="AK355" s="35">
        <f t="shared" si="176"/>
        <v>0</v>
      </c>
      <c r="AL355" s="35">
        <f t="shared" si="176"/>
        <v>0</v>
      </c>
      <c r="AN355" s="47">
        <f t="shared" si="148"/>
        <v>0</v>
      </c>
      <c r="AO355" s="6"/>
    </row>
    <row r="356" ht="15" spans="1:41">
      <c r="A356" s="45" t="s">
        <v>11170</v>
      </c>
      <c r="B356" s="33">
        <f t="shared" si="158"/>
        <v>0</v>
      </c>
      <c r="C356" s="41" t="s">
        <v>11171</v>
      </c>
      <c r="D356" s="96">
        <f t="shared" si="159"/>
        <v>0</v>
      </c>
      <c r="E356" s="35">
        <f t="shared" si="160"/>
        <v>0</v>
      </c>
      <c r="F356" s="46">
        <f t="shared" si="161"/>
        <v>0</v>
      </c>
      <c r="G356" s="37">
        <f t="shared" si="149"/>
        <v>0</v>
      </c>
      <c r="H356" s="42">
        <v>0</v>
      </c>
      <c r="I356" s="35">
        <f t="shared" si="174"/>
        <v>0</v>
      </c>
      <c r="J356" s="35">
        <f t="shared" si="174"/>
        <v>0</v>
      </c>
      <c r="K356" s="97">
        <f t="shared" si="147"/>
        <v>0</v>
      </c>
      <c r="L356" s="35">
        <f t="shared" si="163"/>
        <v>0</v>
      </c>
      <c r="M356" s="96">
        <f t="shared" si="164"/>
        <v>0</v>
      </c>
      <c r="N356" s="35">
        <f t="shared" si="170"/>
        <v>0</v>
      </c>
      <c r="O356" s="46">
        <f t="shared" si="165"/>
        <v>0</v>
      </c>
      <c r="P356" s="51">
        <v>0</v>
      </c>
      <c r="Q356" s="44">
        <f t="shared" si="150"/>
        <v>0</v>
      </c>
      <c r="R356" s="35">
        <f t="shared" si="166"/>
        <v>0</v>
      </c>
      <c r="S356" s="35">
        <f t="shared" si="171"/>
        <v>0</v>
      </c>
      <c r="T356" s="42">
        <v>0</v>
      </c>
      <c r="U356" s="35">
        <f t="shared" si="167"/>
        <v>0</v>
      </c>
      <c r="W356" s="35">
        <f t="shared" si="175"/>
        <v>0</v>
      </c>
      <c r="X356" s="35">
        <f t="shared" si="175"/>
        <v>0</v>
      </c>
      <c r="Y356" s="35">
        <f t="shared" si="175"/>
        <v>0</v>
      </c>
      <c r="Z356" s="35">
        <f t="shared" si="175"/>
        <v>0</v>
      </c>
      <c r="AA356" s="35">
        <f t="shared" si="175"/>
        <v>0</v>
      </c>
      <c r="AB356" s="35">
        <f t="shared" si="175"/>
        <v>0</v>
      </c>
      <c r="AC356" s="35">
        <f t="shared" si="175"/>
        <v>0</v>
      </c>
      <c r="AD356" s="35">
        <f t="shared" si="175"/>
        <v>0</v>
      </c>
      <c r="AE356" s="35">
        <f t="shared" si="175"/>
        <v>0</v>
      </c>
      <c r="AG356" s="35">
        <f t="shared" si="176"/>
        <v>0</v>
      </c>
      <c r="AH356" s="35">
        <f t="shared" si="176"/>
        <v>0</v>
      </c>
      <c r="AI356" s="35">
        <f t="shared" si="176"/>
        <v>0</v>
      </c>
      <c r="AJ356" s="35">
        <f t="shared" si="176"/>
        <v>0</v>
      </c>
      <c r="AK356" s="35">
        <f t="shared" si="176"/>
        <v>0</v>
      </c>
      <c r="AL356" s="35">
        <f t="shared" si="176"/>
        <v>0</v>
      </c>
      <c r="AN356" s="47">
        <f t="shared" si="148"/>
        <v>0</v>
      </c>
      <c r="AO356" s="18"/>
    </row>
    <row r="357" ht="15" spans="1:41">
      <c r="A357" s="45" t="s">
        <v>11172</v>
      </c>
      <c r="B357" s="33">
        <f t="shared" si="158"/>
        <v>0</v>
      </c>
      <c r="C357" s="41" t="s">
        <v>11173</v>
      </c>
      <c r="D357" s="96">
        <f t="shared" si="159"/>
        <v>0</v>
      </c>
      <c r="E357" s="35">
        <f t="shared" si="160"/>
        <v>0</v>
      </c>
      <c r="F357" s="46">
        <f t="shared" si="161"/>
        <v>0</v>
      </c>
      <c r="G357" s="37">
        <f t="shared" si="149"/>
        <v>0</v>
      </c>
      <c r="H357" s="42">
        <v>0</v>
      </c>
      <c r="I357" s="35">
        <f t="shared" si="174"/>
        <v>0</v>
      </c>
      <c r="J357" s="35">
        <f t="shared" si="174"/>
        <v>0</v>
      </c>
      <c r="K357" s="97">
        <f t="shared" si="147"/>
        <v>0</v>
      </c>
      <c r="L357" s="35">
        <f t="shared" si="163"/>
        <v>0</v>
      </c>
      <c r="M357" s="96">
        <f t="shared" si="164"/>
        <v>0</v>
      </c>
      <c r="N357" s="35">
        <f t="shared" si="170"/>
        <v>0</v>
      </c>
      <c r="O357" s="46">
        <f t="shared" si="165"/>
        <v>0</v>
      </c>
      <c r="P357" s="51">
        <v>0</v>
      </c>
      <c r="Q357" s="44">
        <f t="shared" si="150"/>
        <v>0</v>
      </c>
      <c r="R357" s="35">
        <f t="shared" si="166"/>
        <v>0</v>
      </c>
      <c r="S357" s="35">
        <f t="shared" si="171"/>
        <v>0</v>
      </c>
      <c r="T357" s="42">
        <v>0</v>
      </c>
      <c r="U357" s="35">
        <f t="shared" si="167"/>
        <v>0</v>
      </c>
      <c r="W357" s="35">
        <f t="shared" si="175"/>
        <v>0</v>
      </c>
      <c r="X357" s="35">
        <f t="shared" si="175"/>
        <v>0</v>
      </c>
      <c r="Y357" s="35">
        <f t="shared" si="175"/>
        <v>0</v>
      </c>
      <c r="Z357" s="35">
        <f t="shared" si="175"/>
        <v>0</v>
      </c>
      <c r="AA357" s="35">
        <f t="shared" si="175"/>
        <v>0</v>
      </c>
      <c r="AB357" s="35">
        <f t="shared" si="175"/>
        <v>0</v>
      </c>
      <c r="AC357" s="35">
        <f t="shared" si="175"/>
        <v>0</v>
      </c>
      <c r="AD357" s="35">
        <f t="shared" si="175"/>
        <v>0</v>
      </c>
      <c r="AE357" s="35">
        <f t="shared" si="175"/>
        <v>0</v>
      </c>
      <c r="AG357" s="35">
        <f t="shared" si="176"/>
        <v>0</v>
      </c>
      <c r="AH357" s="35">
        <f t="shared" si="176"/>
        <v>0</v>
      </c>
      <c r="AI357" s="35">
        <f t="shared" si="176"/>
        <v>0</v>
      </c>
      <c r="AJ357" s="35">
        <f t="shared" si="176"/>
        <v>0</v>
      </c>
      <c r="AK357" s="35">
        <f t="shared" si="176"/>
        <v>0</v>
      </c>
      <c r="AL357" s="35">
        <f t="shared" si="176"/>
        <v>0</v>
      </c>
      <c r="AN357" s="47">
        <f t="shared" si="148"/>
        <v>0</v>
      </c>
      <c r="AO357" s="18"/>
    </row>
    <row r="358" ht="15" spans="1:41">
      <c r="A358" s="45" t="s">
        <v>11174</v>
      </c>
      <c r="B358" s="33">
        <f t="shared" si="158"/>
        <v>0</v>
      </c>
      <c r="C358" s="41" t="s">
        <v>11175</v>
      </c>
      <c r="D358" s="96">
        <f t="shared" si="159"/>
        <v>0</v>
      </c>
      <c r="E358" s="35">
        <f t="shared" si="160"/>
        <v>0</v>
      </c>
      <c r="F358" s="46">
        <f t="shared" si="161"/>
        <v>0</v>
      </c>
      <c r="G358" s="37">
        <f t="shared" si="149"/>
        <v>0</v>
      </c>
      <c r="H358" s="42">
        <v>0</v>
      </c>
      <c r="I358" s="35">
        <f t="shared" si="174"/>
        <v>0</v>
      </c>
      <c r="J358" s="35">
        <f t="shared" si="174"/>
        <v>0</v>
      </c>
      <c r="K358" s="97">
        <f t="shared" si="147"/>
        <v>0</v>
      </c>
      <c r="L358" s="35">
        <f t="shared" si="163"/>
        <v>0</v>
      </c>
      <c r="M358" s="96">
        <f t="shared" si="164"/>
        <v>0</v>
      </c>
      <c r="N358" s="35">
        <f t="shared" si="170"/>
        <v>0</v>
      </c>
      <c r="O358" s="46">
        <f t="shared" si="165"/>
        <v>0</v>
      </c>
      <c r="P358" s="51">
        <v>0</v>
      </c>
      <c r="Q358" s="44">
        <f t="shared" si="150"/>
        <v>0</v>
      </c>
      <c r="R358" s="35">
        <f t="shared" si="166"/>
        <v>0</v>
      </c>
      <c r="S358" s="35">
        <f t="shared" si="171"/>
        <v>0</v>
      </c>
      <c r="T358" s="42">
        <v>0</v>
      </c>
      <c r="U358" s="35">
        <f t="shared" si="167"/>
        <v>0</v>
      </c>
      <c r="W358" s="35">
        <f t="shared" ref="W358:AE367" si="177">SUMPRODUCT(W$374:W$599*(LEFT($A$374:$A$599,LEN($A358))=$A358))</f>
        <v>0</v>
      </c>
      <c r="X358" s="35">
        <f t="shared" si="177"/>
        <v>0</v>
      </c>
      <c r="Y358" s="35">
        <f t="shared" si="177"/>
        <v>0</v>
      </c>
      <c r="Z358" s="35">
        <f t="shared" si="177"/>
        <v>0</v>
      </c>
      <c r="AA358" s="35">
        <f t="shared" si="177"/>
        <v>0</v>
      </c>
      <c r="AB358" s="35">
        <f t="shared" si="177"/>
        <v>0</v>
      </c>
      <c r="AC358" s="35">
        <f t="shared" si="177"/>
        <v>0</v>
      </c>
      <c r="AD358" s="35">
        <f t="shared" si="177"/>
        <v>0</v>
      </c>
      <c r="AE358" s="35">
        <f t="shared" si="177"/>
        <v>0</v>
      </c>
      <c r="AG358" s="35">
        <f t="shared" ref="AG358:AL367" si="178">SUMPRODUCT(AG$374:AG$599*(LEFT($A$374:$A$599,LEN($A358))=$A358))</f>
        <v>0</v>
      </c>
      <c r="AH358" s="35">
        <f t="shared" si="178"/>
        <v>0</v>
      </c>
      <c r="AI358" s="35">
        <f t="shared" si="178"/>
        <v>0</v>
      </c>
      <c r="AJ358" s="35">
        <f t="shared" si="178"/>
        <v>0</v>
      </c>
      <c r="AK358" s="35">
        <f t="shared" si="178"/>
        <v>0</v>
      </c>
      <c r="AL358" s="35">
        <f t="shared" si="178"/>
        <v>0</v>
      </c>
      <c r="AN358" s="47">
        <f t="shared" si="148"/>
        <v>0</v>
      </c>
      <c r="AO358" s="6"/>
    </row>
    <row r="359" ht="15" spans="1:41">
      <c r="A359" s="45" t="s">
        <v>11176</v>
      </c>
      <c r="B359" s="33">
        <f t="shared" si="158"/>
        <v>0</v>
      </c>
      <c r="C359" s="41" t="s">
        <v>11177</v>
      </c>
      <c r="D359" s="96">
        <f t="shared" si="159"/>
        <v>0</v>
      </c>
      <c r="E359" s="35">
        <f t="shared" si="160"/>
        <v>0</v>
      </c>
      <c r="F359" s="46">
        <f t="shared" si="161"/>
        <v>0</v>
      </c>
      <c r="G359" s="37">
        <f t="shared" si="149"/>
        <v>0</v>
      </c>
      <c r="H359" s="42">
        <v>0</v>
      </c>
      <c r="I359" s="35">
        <f t="shared" si="174"/>
        <v>0</v>
      </c>
      <c r="J359" s="35">
        <f t="shared" si="174"/>
        <v>0</v>
      </c>
      <c r="K359" s="97">
        <f t="shared" si="147"/>
        <v>0</v>
      </c>
      <c r="L359" s="35">
        <f t="shared" si="163"/>
        <v>0</v>
      </c>
      <c r="M359" s="96">
        <f t="shared" si="164"/>
        <v>0</v>
      </c>
      <c r="N359" s="35">
        <f t="shared" si="170"/>
        <v>0</v>
      </c>
      <c r="O359" s="46">
        <f t="shared" si="165"/>
        <v>0</v>
      </c>
      <c r="P359" s="51">
        <v>0</v>
      </c>
      <c r="Q359" s="44">
        <f t="shared" si="150"/>
        <v>0</v>
      </c>
      <c r="R359" s="35">
        <f t="shared" si="166"/>
        <v>0</v>
      </c>
      <c r="S359" s="35">
        <f t="shared" si="171"/>
        <v>0</v>
      </c>
      <c r="T359" s="42">
        <v>0</v>
      </c>
      <c r="U359" s="35">
        <f t="shared" si="167"/>
        <v>0</v>
      </c>
      <c r="W359" s="35">
        <f t="shared" si="177"/>
        <v>0</v>
      </c>
      <c r="X359" s="35">
        <f t="shared" si="177"/>
        <v>0</v>
      </c>
      <c r="Y359" s="35">
        <f t="shared" si="177"/>
        <v>0</v>
      </c>
      <c r="Z359" s="35">
        <f t="shared" si="177"/>
        <v>0</v>
      </c>
      <c r="AA359" s="35">
        <f t="shared" si="177"/>
        <v>0</v>
      </c>
      <c r="AB359" s="35">
        <f t="shared" si="177"/>
        <v>0</v>
      </c>
      <c r="AC359" s="35">
        <f t="shared" si="177"/>
        <v>0</v>
      </c>
      <c r="AD359" s="35">
        <f t="shared" si="177"/>
        <v>0</v>
      </c>
      <c r="AE359" s="35">
        <f t="shared" si="177"/>
        <v>0</v>
      </c>
      <c r="AG359" s="35">
        <f t="shared" si="178"/>
        <v>0</v>
      </c>
      <c r="AH359" s="35">
        <f t="shared" si="178"/>
        <v>0</v>
      </c>
      <c r="AI359" s="35">
        <f t="shared" si="178"/>
        <v>0</v>
      </c>
      <c r="AJ359" s="35">
        <f t="shared" si="178"/>
        <v>0</v>
      </c>
      <c r="AK359" s="35">
        <f t="shared" si="178"/>
        <v>0</v>
      </c>
      <c r="AL359" s="35">
        <f t="shared" si="178"/>
        <v>0</v>
      </c>
      <c r="AN359" s="47">
        <f t="shared" si="148"/>
        <v>0</v>
      </c>
      <c r="AO359" s="6"/>
    </row>
    <row r="360" ht="15" spans="1:41">
      <c r="A360" s="45" t="s">
        <v>11178</v>
      </c>
      <c r="B360" s="33">
        <f t="shared" si="158"/>
        <v>0</v>
      </c>
      <c r="C360" s="41" t="s">
        <v>11179</v>
      </c>
      <c r="D360" s="96">
        <f t="shared" si="159"/>
        <v>0</v>
      </c>
      <c r="E360" s="35">
        <f t="shared" si="160"/>
        <v>0</v>
      </c>
      <c r="F360" s="46">
        <f t="shared" si="161"/>
        <v>0</v>
      </c>
      <c r="G360" s="37">
        <f t="shared" si="149"/>
        <v>0</v>
      </c>
      <c r="H360" s="42">
        <v>0</v>
      </c>
      <c r="I360" s="35">
        <f t="shared" si="174"/>
        <v>0</v>
      </c>
      <c r="J360" s="35">
        <f t="shared" si="174"/>
        <v>0</v>
      </c>
      <c r="K360" s="97">
        <f t="shared" ref="K360:K373" si="179">AA360</f>
        <v>0</v>
      </c>
      <c r="L360" s="35">
        <f t="shared" si="163"/>
        <v>0</v>
      </c>
      <c r="M360" s="96">
        <f t="shared" si="164"/>
        <v>0</v>
      </c>
      <c r="N360" s="35">
        <f t="shared" si="170"/>
        <v>0</v>
      </c>
      <c r="O360" s="46">
        <f t="shared" si="165"/>
        <v>0</v>
      </c>
      <c r="P360" s="51">
        <v>0</v>
      </c>
      <c r="Q360" s="44">
        <f t="shared" si="150"/>
        <v>0</v>
      </c>
      <c r="R360" s="35">
        <f t="shared" si="166"/>
        <v>0</v>
      </c>
      <c r="S360" s="35">
        <f t="shared" si="171"/>
        <v>0</v>
      </c>
      <c r="T360" s="42">
        <v>0</v>
      </c>
      <c r="U360" s="35">
        <f t="shared" si="167"/>
        <v>0</v>
      </c>
      <c r="W360" s="35">
        <f t="shared" si="177"/>
        <v>0</v>
      </c>
      <c r="X360" s="35">
        <f t="shared" si="177"/>
        <v>0</v>
      </c>
      <c r="Y360" s="35">
        <f t="shared" si="177"/>
        <v>0</v>
      </c>
      <c r="Z360" s="35">
        <f t="shared" si="177"/>
        <v>0</v>
      </c>
      <c r="AA360" s="35">
        <f t="shared" si="177"/>
        <v>0</v>
      </c>
      <c r="AB360" s="35">
        <f t="shared" si="177"/>
        <v>0</v>
      </c>
      <c r="AC360" s="35">
        <f t="shared" si="177"/>
        <v>0</v>
      </c>
      <c r="AD360" s="35">
        <f t="shared" si="177"/>
        <v>0</v>
      </c>
      <c r="AE360" s="35">
        <f t="shared" si="177"/>
        <v>0</v>
      </c>
      <c r="AG360" s="35">
        <f t="shared" si="178"/>
        <v>0</v>
      </c>
      <c r="AH360" s="35">
        <f t="shared" si="178"/>
        <v>0</v>
      </c>
      <c r="AI360" s="35">
        <f t="shared" si="178"/>
        <v>0</v>
      </c>
      <c r="AJ360" s="35">
        <f t="shared" si="178"/>
        <v>0</v>
      </c>
      <c r="AK360" s="35">
        <f t="shared" si="178"/>
        <v>0</v>
      </c>
      <c r="AL360" s="35">
        <f t="shared" si="178"/>
        <v>0</v>
      </c>
      <c r="AN360" s="47">
        <f t="shared" ref="AN360:AN373" si="180">+(AJ360-Y360)+(AL360-AB360)+(AD360-AH360)</f>
        <v>0</v>
      </c>
      <c r="AO360" s="18"/>
    </row>
    <row r="361" ht="15" spans="1:41">
      <c r="A361" s="45" t="s">
        <v>11180</v>
      </c>
      <c r="B361" s="33">
        <f t="shared" si="158"/>
        <v>0</v>
      </c>
      <c r="C361" s="41" t="s">
        <v>11181</v>
      </c>
      <c r="D361" s="96">
        <f t="shared" si="159"/>
        <v>0</v>
      </c>
      <c r="E361" s="35">
        <f t="shared" si="160"/>
        <v>0</v>
      </c>
      <c r="F361" s="46">
        <f t="shared" si="161"/>
        <v>0</v>
      </c>
      <c r="G361" s="37">
        <f t="shared" ref="G361:G373" si="181">Z361+X361</f>
        <v>0</v>
      </c>
      <c r="H361" s="42">
        <v>0</v>
      </c>
      <c r="I361" s="35">
        <f t="shared" si="174"/>
        <v>0</v>
      </c>
      <c r="J361" s="35">
        <f t="shared" si="174"/>
        <v>0</v>
      </c>
      <c r="K361" s="97">
        <f t="shared" si="179"/>
        <v>0</v>
      </c>
      <c r="L361" s="35">
        <f t="shared" si="163"/>
        <v>0</v>
      </c>
      <c r="M361" s="96">
        <f t="shared" si="164"/>
        <v>0</v>
      </c>
      <c r="N361" s="35">
        <f t="shared" si="170"/>
        <v>0</v>
      </c>
      <c r="O361" s="46">
        <f t="shared" si="165"/>
        <v>0</v>
      </c>
      <c r="P361" s="51">
        <v>0</v>
      </c>
      <c r="Q361" s="44">
        <f t="shared" ref="Q361:Q373" si="182">AC361+AE361</f>
        <v>0</v>
      </c>
      <c r="R361" s="35">
        <f t="shared" si="166"/>
        <v>0</v>
      </c>
      <c r="S361" s="35">
        <f t="shared" si="171"/>
        <v>0</v>
      </c>
      <c r="T361" s="42">
        <v>0</v>
      </c>
      <c r="U361" s="35">
        <f t="shared" si="167"/>
        <v>0</v>
      </c>
      <c r="W361" s="35">
        <f t="shared" si="177"/>
        <v>0</v>
      </c>
      <c r="X361" s="35">
        <f t="shared" si="177"/>
        <v>0</v>
      </c>
      <c r="Y361" s="35">
        <f t="shared" si="177"/>
        <v>0</v>
      </c>
      <c r="Z361" s="35">
        <f t="shared" si="177"/>
        <v>0</v>
      </c>
      <c r="AA361" s="35">
        <f t="shared" si="177"/>
        <v>0</v>
      </c>
      <c r="AB361" s="35">
        <f t="shared" si="177"/>
        <v>0</v>
      </c>
      <c r="AC361" s="35">
        <f t="shared" si="177"/>
        <v>0</v>
      </c>
      <c r="AD361" s="35">
        <f t="shared" si="177"/>
        <v>0</v>
      </c>
      <c r="AE361" s="35">
        <f t="shared" si="177"/>
        <v>0</v>
      </c>
      <c r="AG361" s="35">
        <f t="shared" si="178"/>
        <v>0</v>
      </c>
      <c r="AH361" s="35">
        <f t="shared" si="178"/>
        <v>0</v>
      </c>
      <c r="AI361" s="35">
        <f t="shared" si="178"/>
        <v>0</v>
      </c>
      <c r="AJ361" s="35">
        <f t="shared" si="178"/>
        <v>0</v>
      </c>
      <c r="AK361" s="35">
        <f t="shared" si="178"/>
        <v>0</v>
      </c>
      <c r="AL361" s="35">
        <f t="shared" si="178"/>
        <v>0</v>
      </c>
      <c r="AN361" s="47">
        <f t="shared" si="180"/>
        <v>0</v>
      </c>
      <c r="AO361" s="18"/>
    </row>
    <row r="362" ht="15" spans="1:41">
      <c r="A362" s="45" t="s">
        <v>11182</v>
      </c>
      <c r="B362" s="33">
        <f t="shared" si="158"/>
        <v>0</v>
      </c>
      <c r="C362" s="41" t="s">
        <v>11183</v>
      </c>
      <c r="D362" s="96">
        <f t="shared" si="159"/>
        <v>0</v>
      </c>
      <c r="E362" s="35">
        <f t="shared" si="160"/>
        <v>0</v>
      </c>
      <c r="F362" s="46">
        <f t="shared" si="161"/>
        <v>0</v>
      </c>
      <c r="G362" s="37">
        <f t="shared" si="181"/>
        <v>0</v>
      </c>
      <c r="H362" s="42">
        <v>0</v>
      </c>
      <c r="I362" s="35">
        <f t="shared" si="174"/>
        <v>0</v>
      </c>
      <c r="J362" s="35">
        <f t="shared" si="174"/>
        <v>0</v>
      </c>
      <c r="K362" s="97">
        <f t="shared" si="179"/>
        <v>0</v>
      </c>
      <c r="L362" s="35">
        <f t="shared" si="163"/>
        <v>0</v>
      </c>
      <c r="M362" s="96">
        <f t="shared" si="164"/>
        <v>0</v>
      </c>
      <c r="N362" s="35">
        <f t="shared" si="170"/>
        <v>0</v>
      </c>
      <c r="O362" s="46">
        <f t="shared" si="165"/>
        <v>0</v>
      </c>
      <c r="P362" s="51">
        <v>0</v>
      </c>
      <c r="Q362" s="44">
        <f t="shared" si="182"/>
        <v>0</v>
      </c>
      <c r="R362" s="35">
        <f t="shared" si="166"/>
        <v>0</v>
      </c>
      <c r="S362" s="35">
        <f t="shared" si="171"/>
        <v>0</v>
      </c>
      <c r="T362" s="42">
        <v>0</v>
      </c>
      <c r="U362" s="35">
        <f t="shared" si="167"/>
        <v>0</v>
      </c>
      <c r="W362" s="35">
        <f t="shared" si="177"/>
        <v>0</v>
      </c>
      <c r="X362" s="35">
        <f t="shared" si="177"/>
        <v>0</v>
      </c>
      <c r="Y362" s="35">
        <f t="shared" si="177"/>
        <v>0</v>
      </c>
      <c r="Z362" s="35">
        <f t="shared" si="177"/>
        <v>0</v>
      </c>
      <c r="AA362" s="35">
        <f t="shared" si="177"/>
        <v>0</v>
      </c>
      <c r="AB362" s="35">
        <f t="shared" si="177"/>
        <v>0</v>
      </c>
      <c r="AC362" s="35">
        <f t="shared" si="177"/>
        <v>0</v>
      </c>
      <c r="AD362" s="35">
        <f t="shared" si="177"/>
        <v>0</v>
      </c>
      <c r="AE362" s="35">
        <f t="shared" si="177"/>
        <v>0</v>
      </c>
      <c r="AG362" s="35">
        <f t="shared" si="178"/>
        <v>0</v>
      </c>
      <c r="AH362" s="35">
        <f t="shared" si="178"/>
        <v>0</v>
      </c>
      <c r="AI362" s="35">
        <f t="shared" si="178"/>
        <v>0</v>
      </c>
      <c r="AJ362" s="35">
        <f t="shared" si="178"/>
        <v>0</v>
      </c>
      <c r="AK362" s="35">
        <f t="shared" si="178"/>
        <v>0</v>
      </c>
      <c r="AL362" s="35">
        <f t="shared" si="178"/>
        <v>0</v>
      </c>
      <c r="AN362" s="47">
        <f t="shared" si="180"/>
        <v>0</v>
      </c>
      <c r="AO362" s="6"/>
    </row>
    <row r="363" ht="15" spans="1:41">
      <c r="A363" s="45" t="s">
        <v>11184</v>
      </c>
      <c r="B363" s="33">
        <f t="shared" si="158"/>
        <v>0</v>
      </c>
      <c r="C363" s="41" t="s">
        <v>11185</v>
      </c>
      <c r="D363" s="96">
        <f t="shared" si="159"/>
        <v>0</v>
      </c>
      <c r="E363" s="35">
        <f t="shared" si="160"/>
        <v>0</v>
      </c>
      <c r="F363" s="46">
        <f t="shared" si="161"/>
        <v>0</v>
      </c>
      <c r="G363" s="37">
        <f t="shared" si="181"/>
        <v>0</v>
      </c>
      <c r="H363" s="38">
        <v>0</v>
      </c>
      <c r="I363" s="35">
        <f t="shared" si="174"/>
        <v>0</v>
      </c>
      <c r="J363" s="35">
        <f t="shared" si="174"/>
        <v>0</v>
      </c>
      <c r="K363" s="97">
        <f t="shared" si="179"/>
        <v>0</v>
      </c>
      <c r="L363" s="35">
        <f t="shared" si="163"/>
        <v>0</v>
      </c>
      <c r="M363" s="96">
        <f t="shared" si="164"/>
        <v>0</v>
      </c>
      <c r="N363" s="35">
        <f t="shared" si="170"/>
        <v>0</v>
      </c>
      <c r="O363" s="46">
        <f t="shared" si="165"/>
        <v>0</v>
      </c>
      <c r="P363" s="51">
        <v>0</v>
      </c>
      <c r="Q363" s="44">
        <f t="shared" si="182"/>
        <v>0</v>
      </c>
      <c r="R363" s="35">
        <f t="shared" si="166"/>
        <v>0</v>
      </c>
      <c r="S363" s="35">
        <f t="shared" si="171"/>
        <v>0</v>
      </c>
      <c r="T363" s="42">
        <v>0</v>
      </c>
      <c r="U363" s="35">
        <f t="shared" si="167"/>
        <v>0</v>
      </c>
      <c r="W363" s="35">
        <f t="shared" si="177"/>
        <v>0</v>
      </c>
      <c r="X363" s="35">
        <f t="shared" si="177"/>
        <v>0</v>
      </c>
      <c r="Y363" s="35">
        <f t="shared" si="177"/>
        <v>0</v>
      </c>
      <c r="Z363" s="35">
        <f t="shared" si="177"/>
        <v>0</v>
      </c>
      <c r="AA363" s="35">
        <f t="shared" si="177"/>
        <v>0</v>
      </c>
      <c r="AB363" s="35">
        <f t="shared" si="177"/>
        <v>0</v>
      </c>
      <c r="AC363" s="35">
        <f t="shared" si="177"/>
        <v>0</v>
      </c>
      <c r="AD363" s="35">
        <f t="shared" si="177"/>
        <v>0</v>
      </c>
      <c r="AE363" s="35">
        <f t="shared" si="177"/>
        <v>0</v>
      </c>
      <c r="AG363" s="35">
        <f t="shared" si="178"/>
        <v>0</v>
      </c>
      <c r="AH363" s="35">
        <f t="shared" si="178"/>
        <v>0</v>
      </c>
      <c r="AI363" s="35">
        <f t="shared" si="178"/>
        <v>0</v>
      </c>
      <c r="AJ363" s="35">
        <f t="shared" si="178"/>
        <v>0</v>
      </c>
      <c r="AK363" s="35">
        <f t="shared" si="178"/>
        <v>0</v>
      </c>
      <c r="AL363" s="35">
        <f t="shared" si="178"/>
        <v>0</v>
      </c>
      <c r="AN363" s="47">
        <f t="shared" si="180"/>
        <v>0</v>
      </c>
      <c r="AO363" s="6"/>
    </row>
    <row r="364" ht="15" spans="1:41">
      <c r="A364" s="45" t="s">
        <v>11186</v>
      </c>
      <c r="B364" s="33">
        <f t="shared" si="158"/>
        <v>0</v>
      </c>
      <c r="C364" s="41" t="s">
        <v>11187</v>
      </c>
      <c r="D364" s="96">
        <f t="shared" si="159"/>
        <v>0</v>
      </c>
      <c r="E364" s="35">
        <f t="shared" si="160"/>
        <v>0</v>
      </c>
      <c r="F364" s="46">
        <f t="shared" si="161"/>
        <v>0</v>
      </c>
      <c r="G364" s="37">
        <f t="shared" si="181"/>
        <v>0</v>
      </c>
      <c r="H364" s="42">
        <v>0</v>
      </c>
      <c r="I364" s="35">
        <f t="shared" si="174"/>
        <v>0</v>
      </c>
      <c r="J364" s="35">
        <f t="shared" si="174"/>
        <v>0</v>
      </c>
      <c r="K364" s="97">
        <f t="shared" si="179"/>
        <v>0</v>
      </c>
      <c r="L364" s="35">
        <f t="shared" si="163"/>
        <v>0</v>
      </c>
      <c r="M364" s="96">
        <f t="shared" si="164"/>
        <v>0</v>
      </c>
      <c r="N364" s="35">
        <f t="shared" si="170"/>
        <v>0</v>
      </c>
      <c r="O364" s="46">
        <f t="shared" si="165"/>
        <v>0</v>
      </c>
      <c r="P364" s="51">
        <v>0</v>
      </c>
      <c r="Q364" s="44">
        <f t="shared" si="182"/>
        <v>0</v>
      </c>
      <c r="R364" s="35">
        <f t="shared" si="166"/>
        <v>0</v>
      </c>
      <c r="S364" s="35">
        <f t="shared" si="171"/>
        <v>0</v>
      </c>
      <c r="T364" s="42">
        <v>0</v>
      </c>
      <c r="U364" s="35">
        <f t="shared" si="167"/>
        <v>0</v>
      </c>
      <c r="W364" s="35">
        <f t="shared" si="177"/>
        <v>0</v>
      </c>
      <c r="X364" s="35">
        <f t="shared" si="177"/>
        <v>0</v>
      </c>
      <c r="Y364" s="35">
        <f t="shared" si="177"/>
        <v>0</v>
      </c>
      <c r="Z364" s="35">
        <f t="shared" si="177"/>
        <v>0</v>
      </c>
      <c r="AA364" s="35">
        <f t="shared" si="177"/>
        <v>0</v>
      </c>
      <c r="AB364" s="35">
        <f t="shared" si="177"/>
        <v>0</v>
      </c>
      <c r="AC364" s="35">
        <f t="shared" si="177"/>
        <v>0</v>
      </c>
      <c r="AD364" s="35">
        <f t="shared" si="177"/>
        <v>0</v>
      </c>
      <c r="AE364" s="35">
        <f t="shared" si="177"/>
        <v>0</v>
      </c>
      <c r="AG364" s="35">
        <f t="shared" si="178"/>
        <v>0</v>
      </c>
      <c r="AH364" s="35">
        <f t="shared" si="178"/>
        <v>0</v>
      </c>
      <c r="AI364" s="35">
        <f t="shared" si="178"/>
        <v>0</v>
      </c>
      <c r="AJ364" s="35">
        <f t="shared" si="178"/>
        <v>0</v>
      </c>
      <c r="AK364" s="35">
        <f t="shared" si="178"/>
        <v>0</v>
      </c>
      <c r="AL364" s="35">
        <f t="shared" si="178"/>
        <v>0</v>
      </c>
      <c r="AN364" s="47">
        <f t="shared" si="180"/>
        <v>0</v>
      </c>
      <c r="AO364" s="18"/>
    </row>
    <row r="365" ht="15" spans="1:41">
      <c r="A365" s="45" t="s">
        <v>11188</v>
      </c>
      <c r="B365" s="33">
        <f t="shared" si="158"/>
        <v>0</v>
      </c>
      <c r="C365" s="41" t="s">
        <v>11189</v>
      </c>
      <c r="D365" s="96">
        <f t="shared" si="159"/>
        <v>0</v>
      </c>
      <c r="E365" s="35">
        <f t="shared" si="160"/>
        <v>0</v>
      </c>
      <c r="F365" s="46">
        <f t="shared" si="161"/>
        <v>0</v>
      </c>
      <c r="G365" s="37">
        <f t="shared" si="181"/>
        <v>0</v>
      </c>
      <c r="H365" s="42">
        <v>0</v>
      </c>
      <c r="I365" s="35">
        <f t="shared" si="174"/>
        <v>0</v>
      </c>
      <c r="J365" s="35">
        <f t="shared" si="174"/>
        <v>0</v>
      </c>
      <c r="K365" s="97">
        <f t="shared" si="179"/>
        <v>0</v>
      </c>
      <c r="L365" s="35">
        <f t="shared" si="163"/>
        <v>0</v>
      </c>
      <c r="M365" s="96">
        <f t="shared" si="164"/>
        <v>0</v>
      </c>
      <c r="N365" s="35">
        <f t="shared" si="170"/>
        <v>0</v>
      </c>
      <c r="O365" s="46">
        <f t="shared" si="165"/>
        <v>0</v>
      </c>
      <c r="P365" s="51">
        <v>0</v>
      </c>
      <c r="Q365" s="44">
        <f t="shared" si="182"/>
        <v>0</v>
      </c>
      <c r="R365" s="35">
        <f t="shared" si="166"/>
        <v>0</v>
      </c>
      <c r="S365" s="35">
        <f t="shared" si="171"/>
        <v>0</v>
      </c>
      <c r="T365" s="42">
        <v>0</v>
      </c>
      <c r="U365" s="35">
        <f t="shared" si="167"/>
        <v>0</v>
      </c>
      <c r="W365" s="35">
        <f t="shared" si="177"/>
        <v>0</v>
      </c>
      <c r="X365" s="35">
        <f t="shared" si="177"/>
        <v>0</v>
      </c>
      <c r="Y365" s="35">
        <f t="shared" si="177"/>
        <v>0</v>
      </c>
      <c r="Z365" s="35">
        <f t="shared" si="177"/>
        <v>0</v>
      </c>
      <c r="AA365" s="35">
        <f t="shared" si="177"/>
        <v>0</v>
      </c>
      <c r="AB365" s="35">
        <f t="shared" si="177"/>
        <v>0</v>
      </c>
      <c r="AC365" s="35">
        <f t="shared" si="177"/>
        <v>0</v>
      </c>
      <c r="AD365" s="35">
        <f t="shared" si="177"/>
        <v>0</v>
      </c>
      <c r="AE365" s="35">
        <f t="shared" si="177"/>
        <v>0</v>
      </c>
      <c r="AG365" s="35">
        <f t="shared" si="178"/>
        <v>0</v>
      </c>
      <c r="AH365" s="35">
        <f t="shared" si="178"/>
        <v>0</v>
      </c>
      <c r="AI365" s="35">
        <f t="shared" si="178"/>
        <v>0</v>
      </c>
      <c r="AJ365" s="35">
        <f t="shared" si="178"/>
        <v>0</v>
      </c>
      <c r="AK365" s="35">
        <f t="shared" si="178"/>
        <v>0</v>
      </c>
      <c r="AL365" s="35">
        <f t="shared" si="178"/>
        <v>0</v>
      </c>
      <c r="AN365" s="47">
        <f t="shared" si="180"/>
        <v>0</v>
      </c>
      <c r="AO365" s="18"/>
    </row>
    <row r="366" ht="15" spans="1:41">
      <c r="A366" s="45" t="s">
        <v>11190</v>
      </c>
      <c r="B366" s="33">
        <f t="shared" si="158"/>
        <v>0</v>
      </c>
      <c r="C366" s="41" t="s">
        <v>11191</v>
      </c>
      <c r="D366" s="96">
        <f t="shared" si="159"/>
        <v>0</v>
      </c>
      <c r="E366" s="35">
        <f t="shared" si="160"/>
        <v>0</v>
      </c>
      <c r="F366" s="46">
        <f t="shared" si="161"/>
        <v>0</v>
      </c>
      <c r="G366" s="37">
        <f t="shared" si="181"/>
        <v>0</v>
      </c>
      <c r="H366" s="42">
        <v>0</v>
      </c>
      <c r="I366" s="35">
        <f t="shared" si="174"/>
        <v>0</v>
      </c>
      <c r="J366" s="35">
        <f t="shared" si="174"/>
        <v>0</v>
      </c>
      <c r="K366" s="97">
        <f t="shared" si="179"/>
        <v>0</v>
      </c>
      <c r="L366" s="35">
        <f t="shared" si="163"/>
        <v>0</v>
      </c>
      <c r="M366" s="96">
        <f t="shared" si="164"/>
        <v>0</v>
      </c>
      <c r="N366" s="35">
        <f t="shared" si="170"/>
        <v>0</v>
      </c>
      <c r="O366" s="46">
        <f t="shared" si="165"/>
        <v>0</v>
      </c>
      <c r="P366" s="51">
        <v>0</v>
      </c>
      <c r="Q366" s="44">
        <f t="shared" si="182"/>
        <v>0</v>
      </c>
      <c r="R366" s="35">
        <f t="shared" si="166"/>
        <v>0</v>
      </c>
      <c r="S366" s="35">
        <f t="shared" si="171"/>
        <v>0</v>
      </c>
      <c r="T366" s="42">
        <v>0</v>
      </c>
      <c r="U366" s="35">
        <f t="shared" si="167"/>
        <v>0</v>
      </c>
      <c r="W366" s="35">
        <f t="shared" si="177"/>
        <v>0</v>
      </c>
      <c r="X366" s="35">
        <f t="shared" si="177"/>
        <v>0</v>
      </c>
      <c r="Y366" s="35">
        <f t="shared" si="177"/>
        <v>0</v>
      </c>
      <c r="Z366" s="35">
        <f t="shared" si="177"/>
        <v>0</v>
      </c>
      <c r="AA366" s="35">
        <f t="shared" si="177"/>
        <v>0</v>
      </c>
      <c r="AB366" s="35">
        <f t="shared" si="177"/>
        <v>0</v>
      </c>
      <c r="AC366" s="35">
        <f t="shared" si="177"/>
        <v>0</v>
      </c>
      <c r="AD366" s="35">
        <f t="shared" si="177"/>
        <v>0</v>
      </c>
      <c r="AE366" s="35">
        <f t="shared" si="177"/>
        <v>0</v>
      </c>
      <c r="AG366" s="35">
        <f t="shared" si="178"/>
        <v>0</v>
      </c>
      <c r="AH366" s="35">
        <f t="shared" si="178"/>
        <v>0</v>
      </c>
      <c r="AI366" s="35">
        <f t="shared" si="178"/>
        <v>0</v>
      </c>
      <c r="AJ366" s="35">
        <f t="shared" si="178"/>
        <v>0</v>
      </c>
      <c r="AK366" s="35">
        <f t="shared" si="178"/>
        <v>0</v>
      </c>
      <c r="AL366" s="35">
        <f t="shared" si="178"/>
        <v>0</v>
      </c>
      <c r="AN366" s="47">
        <f t="shared" si="180"/>
        <v>0</v>
      </c>
      <c r="AO366" s="6"/>
    </row>
    <row r="367" ht="15" spans="1:41">
      <c r="A367" s="45" t="s">
        <v>11192</v>
      </c>
      <c r="B367" s="33">
        <f t="shared" si="158"/>
        <v>0</v>
      </c>
      <c r="C367" s="41" t="s">
        <v>11193</v>
      </c>
      <c r="D367" s="96">
        <f t="shared" si="159"/>
        <v>0</v>
      </c>
      <c r="E367" s="35">
        <f t="shared" si="160"/>
        <v>0</v>
      </c>
      <c r="F367" s="46">
        <f t="shared" si="161"/>
        <v>0</v>
      </c>
      <c r="G367" s="37">
        <f t="shared" si="181"/>
        <v>0</v>
      </c>
      <c r="H367" s="42">
        <v>0</v>
      </c>
      <c r="I367" s="35">
        <f t="shared" si="174"/>
        <v>0</v>
      </c>
      <c r="J367" s="35">
        <f t="shared" si="174"/>
        <v>0</v>
      </c>
      <c r="K367" s="97">
        <f t="shared" si="179"/>
        <v>0</v>
      </c>
      <c r="L367" s="35">
        <f t="shared" si="163"/>
        <v>0</v>
      </c>
      <c r="M367" s="96">
        <f t="shared" si="164"/>
        <v>0</v>
      </c>
      <c r="N367" s="35">
        <f t="shared" si="170"/>
        <v>0</v>
      </c>
      <c r="O367" s="46">
        <f t="shared" si="165"/>
        <v>0</v>
      </c>
      <c r="P367" s="51">
        <v>0</v>
      </c>
      <c r="Q367" s="44">
        <f t="shared" si="182"/>
        <v>0</v>
      </c>
      <c r="R367" s="35">
        <f t="shared" si="166"/>
        <v>0</v>
      </c>
      <c r="S367" s="35">
        <f t="shared" si="171"/>
        <v>0</v>
      </c>
      <c r="T367" s="42">
        <v>0</v>
      </c>
      <c r="U367" s="35">
        <f t="shared" si="167"/>
        <v>0</v>
      </c>
      <c r="W367" s="35">
        <f t="shared" si="177"/>
        <v>0</v>
      </c>
      <c r="X367" s="35">
        <f t="shared" si="177"/>
        <v>0</v>
      </c>
      <c r="Y367" s="35">
        <f t="shared" si="177"/>
        <v>0</v>
      </c>
      <c r="Z367" s="35">
        <f t="shared" si="177"/>
        <v>0</v>
      </c>
      <c r="AA367" s="35">
        <f t="shared" si="177"/>
        <v>0</v>
      </c>
      <c r="AB367" s="35">
        <f t="shared" si="177"/>
        <v>0</v>
      </c>
      <c r="AC367" s="35">
        <f t="shared" si="177"/>
        <v>0</v>
      </c>
      <c r="AD367" s="35">
        <f t="shared" si="177"/>
        <v>0</v>
      </c>
      <c r="AE367" s="35">
        <f t="shared" si="177"/>
        <v>0</v>
      </c>
      <c r="AG367" s="35">
        <f t="shared" si="178"/>
        <v>0</v>
      </c>
      <c r="AH367" s="35">
        <f t="shared" si="178"/>
        <v>0</v>
      </c>
      <c r="AI367" s="35">
        <f t="shared" si="178"/>
        <v>0</v>
      </c>
      <c r="AJ367" s="35">
        <f t="shared" si="178"/>
        <v>0</v>
      </c>
      <c r="AK367" s="35">
        <f t="shared" si="178"/>
        <v>0</v>
      </c>
      <c r="AL367" s="35">
        <f t="shared" si="178"/>
        <v>0</v>
      </c>
      <c r="AN367" s="47">
        <f t="shared" si="180"/>
        <v>0</v>
      </c>
      <c r="AO367" s="6"/>
    </row>
    <row r="368" ht="15" spans="1:41">
      <c r="A368" s="45" t="s">
        <v>11194</v>
      </c>
      <c r="B368" s="33">
        <f t="shared" si="158"/>
        <v>0</v>
      </c>
      <c r="C368" s="41" t="s">
        <v>11195</v>
      </c>
      <c r="D368" s="96">
        <f t="shared" si="159"/>
        <v>0</v>
      </c>
      <c r="E368" s="35">
        <f t="shared" si="160"/>
        <v>0</v>
      </c>
      <c r="F368" s="46">
        <f t="shared" si="161"/>
        <v>0</v>
      </c>
      <c r="G368" s="37">
        <f t="shared" si="181"/>
        <v>0</v>
      </c>
      <c r="H368" s="42">
        <v>0</v>
      </c>
      <c r="I368" s="35">
        <f t="shared" ref="I368:J373" si="183">SUMPRODUCT(I$374:I$599*(LEFT($A$374:$A$599,LEN($A368))=$A368))</f>
        <v>0</v>
      </c>
      <c r="J368" s="35">
        <f t="shared" si="183"/>
        <v>0</v>
      </c>
      <c r="K368" s="97">
        <f t="shared" si="179"/>
        <v>0</v>
      </c>
      <c r="L368" s="35">
        <f t="shared" si="163"/>
        <v>0</v>
      </c>
      <c r="M368" s="96">
        <f t="shared" si="164"/>
        <v>0</v>
      </c>
      <c r="N368" s="35">
        <f t="shared" si="170"/>
        <v>0</v>
      </c>
      <c r="O368" s="46">
        <f t="shared" si="165"/>
        <v>0</v>
      </c>
      <c r="P368" s="51">
        <v>0</v>
      </c>
      <c r="Q368" s="44">
        <f t="shared" si="182"/>
        <v>0</v>
      </c>
      <c r="R368" s="35">
        <f t="shared" si="166"/>
        <v>0</v>
      </c>
      <c r="S368" s="35">
        <f t="shared" si="171"/>
        <v>0</v>
      </c>
      <c r="T368" s="42">
        <v>0</v>
      </c>
      <c r="U368" s="35">
        <f t="shared" si="167"/>
        <v>0</v>
      </c>
      <c r="W368" s="35">
        <f t="shared" ref="W368:AE373" si="184">SUMPRODUCT(W$374:W$599*(LEFT($A$374:$A$599,LEN($A368))=$A368))</f>
        <v>0</v>
      </c>
      <c r="X368" s="35">
        <f t="shared" si="184"/>
        <v>0</v>
      </c>
      <c r="Y368" s="35">
        <f t="shared" si="184"/>
        <v>0</v>
      </c>
      <c r="Z368" s="35">
        <f t="shared" si="184"/>
        <v>0</v>
      </c>
      <c r="AA368" s="35">
        <f t="shared" si="184"/>
        <v>0</v>
      </c>
      <c r="AB368" s="35">
        <f t="shared" si="184"/>
        <v>0</v>
      </c>
      <c r="AC368" s="35">
        <f t="shared" si="184"/>
        <v>0</v>
      </c>
      <c r="AD368" s="35">
        <f t="shared" si="184"/>
        <v>0</v>
      </c>
      <c r="AE368" s="35">
        <f t="shared" si="184"/>
        <v>0</v>
      </c>
      <c r="AG368" s="35">
        <f t="shared" ref="AG368:AL373" si="185">SUMPRODUCT(AG$374:AG$599*(LEFT($A$374:$A$599,LEN($A368))=$A368))</f>
        <v>0</v>
      </c>
      <c r="AH368" s="35">
        <f t="shared" si="185"/>
        <v>0</v>
      </c>
      <c r="AI368" s="35">
        <f t="shared" si="185"/>
        <v>0</v>
      </c>
      <c r="AJ368" s="35">
        <f t="shared" si="185"/>
        <v>0</v>
      </c>
      <c r="AK368" s="35">
        <f t="shared" si="185"/>
        <v>0</v>
      </c>
      <c r="AL368" s="35">
        <f t="shared" si="185"/>
        <v>0</v>
      </c>
      <c r="AN368" s="47">
        <f t="shared" si="180"/>
        <v>0</v>
      </c>
      <c r="AO368" s="18"/>
    </row>
    <row r="369" ht="15" spans="1:41">
      <c r="A369" s="45" t="s">
        <v>11196</v>
      </c>
      <c r="B369" s="33">
        <f t="shared" si="158"/>
        <v>0</v>
      </c>
      <c r="C369" s="41" t="s">
        <v>11197</v>
      </c>
      <c r="D369" s="96">
        <f t="shared" si="159"/>
        <v>0</v>
      </c>
      <c r="E369" s="35">
        <f t="shared" si="160"/>
        <v>0</v>
      </c>
      <c r="F369" s="46">
        <f t="shared" si="161"/>
        <v>0</v>
      </c>
      <c r="G369" s="37">
        <f t="shared" si="181"/>
        <v>0</v>
      </c>
      <c r="H369" s="42">
        <v>0</v>
      </c>
      <c r="I369" s="35">
        <f t="shared" si="183"/>
        <v>0</v>
      </c>
      <c r="J369" s="35">
        <f t="shared" si="183"/>
        <v>0</v>
      </c>
      <c r="K369" s="97">
        <f t="shared" si="179"/>
        <v>0</v>
      </c>
      <c r="L369" s="35">
        <f t="shared" si="163"/>
        <v>0</v>
      </c>
      <c r="M369" s="96">
        <f t="shared" si="164"/>
        <v>0</v>
      </c>
      <c r="N369" s="35">
        <f t="shared" si="170"/>
        <v>0</v>
      </c>
      <c r="O369" s="46">
        <f t="shared" si="165"/>
        <v>0</v>
      </c>
      <c r="P369" s="51">
        <v>0</v>
      </c>
      <c r="Q369" s="44">
        <f t="shared" si="182"/>
        <v>0</v>
      </c>
      <c r="R369" s="35">
        <f t="shared" si="166"/>
        <v>0</v>
      </c>
      <c r="S369" s="35">
        <f t="shared" si="171"/>
        <v>0</v>
      </c>
      <c r="T369" s="42">
        <v>0</v>
      </c>
      <c r="U369" s="35">
        <f t="shared" si="167"/>
        <v>0</v>
      </c>
      <c r="W369" s="35">
        <f t="shared" si="184"/>
        <v>0</v>
      </c>
      <c r="X369" s="35">
        <f t="shared" si="184"/>
        <v>0</v>
      </c>
      <c r="Y369" s="35">
        <f t="shared" si="184"/>
        <v>0</v>
      </c>
      <c r="Z369" s="35">
        <f t="shared" si="184"/>
        <v>0</v>
      </c>
      <c r="AA369" s="35">
        <f t="shared" si="184"/>
        <v>0</v>
      </c>
      <c r="AB369" s="35">
        <f t="shared" si="184"/>
        <v>0</v>
      </c>
      <c r="AC369" s="35">
        <f t="shared" si="184"/>
        <v>0</v>
      </c>
      <c r="AD369" s="35">
        <f t="shared" si="184"/>
        <v>0</v>
      </c>
      <c r="AE369" s="35">
        <f t="shared" si="184"/>
        <v>0</v>
      </c>
      <c r="AG369" s="35">
        <f t="shared" si="185"/>
        <v>0</v>
      </c>
      <c r="AH369" s="35">
        <f t="shared" si="185"/>
        <v>0</v>
      </c>
      <c r="AI369" s="35">
        <f t="shared" si="185"/>
        <v>0</v>
      </c>
      <c r="AJ369" s="35">
        <f t="shared" si="185"/>
        <v>0</v>
      </c>
      <c r="AK369" s="35">
        <f t="shared" si="185"/>
        <v>0</v>
      </c>
      <c r="AL369" s="35">
        <f t="shared" si="185"/>
        <v>0</v>
      </c>
      <c r="AN369" s="47">
        <f t="shared" si="180"/>
        <v>0</v>
      </c>
      <c r="AO369" s="18"/>
    </row>
    <row r="370" ht="15" spans="1:41">
      <c r="A370" s="45" t="s">
        <v>11198</v>
      </c>
      <c r="B370" s="33">
        <f t="shared" si="158"/>
        <v>0</v>
      </c>
      <c r="C370" s="41" t="s">
        <v>11199</v>
      </c>
      <c r="D370" s="96">
        <f t="shared" si="159"/>
        <v>0</v>
      </c>
      <c r="E370" s="35">
        <f t="shared" si="160"/>
        <v>0</v>
      </c>
      <c r="F370" s="46">
        <f t="shared" si="161"/>
        <v>0</v>
      </c>
      <c r="G370" s="37">
        <f t="shared" si="181"/>
        <v>0</v>
      </c>
      <c r="H370" s="42">
        <v>0</v>
      </c>
      <c r="I370" s="35">
        <f t="shared" si="183"/>
        <v>0</v>
      </c>
      <c r="J370" s="35">
        <f t="shared" si="183"/>
        <v>0</v>
      </c>
      <c r="K370" s="97">
        <f t="shared" si="179"/>
        <v>0</v>
      </c>
      <c r="L370" s="35">
        <f t="shared" si="163"/>
        <v>0</v>
      </c>
      <c r="M370" s="96">
        <f t="shared" si="164"/>
        <v>0</v>
      </c>
      <c r="N370" s="35">
        <f t="shared" si="170"/>
        <v>0</v>
      </c>
      <c r="O370" s="46">
        <f t="shared" si="165"/>
        <v>0</v>
      </c>
      <c r="P370" s="51">
        <v>0</v>
      </c>
      <c r="Q370" s="44">
        <f t="shared" si="182"/>
        <v>0</v>
      </c>
      <c r="R370" s="35">
        <f t="shared" si="166"/>
        <v>0</v>
      </c>
      <c r="S370" s="35">
        <f t="shared" si="171"/>
        <v>0</v>
      </c>
      <c r="T370" s="42">
        <v>0</v>
      </c>
      <c r="U370" s="35">
        <f t="shared" si="167"/>
        <v>0</v>
      </c>
      <c r="W370" s="35">
        <f t="shared" si="184"/>
        <v>0</v>
      </c>
      <c r="X370" s="35">
        <f t="shared" si="184"/>
        <v>0</v>
      </c>
      <c r="Y370" s="35">
        <f t="shared" si="184"/>
        <v>0</v>
      </c>
      <c r="Z370" s="35">
        <f t="shared" si="184"/>
        <v>0</v>
      </c>
      <c r="AA370" s="35">
        <f t="shared" si="184"/>
        <v>0</v>
      </c>
      <c r="AB370" s="35">
        <f t="shared" si="184"/>
        <v>0</v>
      </c>
      <c r="AC370" s="35">
        <f t="shared" si="184"/>
        <v>0</v>
      </c>
      <c r="AD370" s="35">
        <f t="shared" si="184"/>
        <v>0</v>
      </c>
      <c r="AE370" s="35">
        <f t="shared" si="184"/>
        <v>0</v>
      </c>
      <c r="AG370" s="35">
        <f t="shared" si="185"/>
        <v>0</v>
      </c>
      <c r="AH370" s="35">
        <f t="shared" si="185"/>
        <v>0</v>
      </c>
      <c r="AI370" s="35">
        <f t="shared" si="185"/>
        <v>0</v>
      </c>
      <c r="AJ370" s="35">
        <f t="shared" si="185"/>
        <v>0</v>
      </c>
      <c r="AK370" s="35">
        <f t="shared" si="185"/>
        <v>0</v>
      </c>
      <c r="AL370" s="35">
        <f t="shared" si="185"/>
        <v>0</v>
      </c>
      <c r="AN370" s="47">
        <f t="shared" si="180"/>
        <v>0</v>
      </c>
      <c r="AO370" s="6"/>
    </row>
    <row r="371" ht="15" spans="1:41">
      <c r="A371" s="45" t="s">
        <v>11200</v>
      </c>
      <c r="B371" s="33">
        <f t="shared" si="158"/>
        <v>0</v>
      </c>
      <c r="C371" s="41" t="s">
        <v>11201</v>
      </c>
      <c r="D371" s="96">
        <f t="shared" si="159"/>
        <v>0</v>
      </c>
      <c r="E371" s="35">
        <f t="shared" si="160"/>
        <v>0</v>
      </c>
      <c r="F371" s="46">
        <f t="shared" si="161"/>
        <v>0</v>
      </c>
      <c r="G371" s="37">
        <f t="shared" si="181"/>
        <v>0</v>
      </c>
      <c r="H371" s="42">
        <v>0</v>
      </c>
      <c r="I371" s="35">
        <f t="shared" si="183"/>
        <v>0</v>
      </c>
      <c r="J371" s="35">
        <f t="shared" si="183"/>
        <v>0</v>
      </c>
      <c r="K371" s="97">
        <f t="shared" si="179"/>
        <v>0</v>
      </c>
      <c r="L371" s="35">
        <f t="shared" si="163"/>
        <v>0</v>
      </c>
      <c r="M371" s="96">
        <f t="shared" si="164"/>
        <v>0</v>
      </c>
      <c r="N371" s="35">
        <f t="shared" si="170"/>
        <v>0</v>
      </c>
      <c r="O371" s="46">
        <f t="shared" si="165"/>
        <v>0</v>
      </c>
      <c r="P371" s="51">
        <v>0</v>
      </c>
      <c r="Q371" s="44">
        <f t="shared" si="182"/>
        <v>0</v>
      </c>
      <c r="R371" s="35">
        <f t="shared" si="166"/>
        <v>0</v>
      </c>
      <c r="S371" s="35">
        <f t="shared" si="171"/>
        <v>0</v>
      </c>
      <c r="T371" s="42">
        <v>0</v>
      </c>
      <c r="U371" s="35">
        <f t="shared" si="167"/>
        <v>0</v>
      </c>
      <c r="W371" s="35">
        <f t="shared" si="184"/>
        <v>0</v>
      </c>
      <c r="X371" s="35">
        <f t="shared" si="184"/>
        <v>0</v>
      </c>
      <c r="Y371" s="35">
        <f t="shared" si="184"/>
        <v>0</v>
      </c>
      <c r="Z371" s="35">
        <f t="shared" si="184"/>
        <v>0</v>
      </c>
      <c r="AA371" s="35">
        <f t="shared" si="184"/>
        <v>0</v>
      </c>
      <c r="AB371" s="35">
        <f t="shared" si="184"/>
        <v>0</v>
      </c>
      <c r="AC371" s="35">
        <f t="shared" si="184"/>
        <v>0</v>
      </c>
      <c r="AD371" s="35">
        <f t="shared" si="184"/>
        <v>0</v>
      </c>
      <c r="AE371" s="35">
        <f t="shared" si="184"/>
        <v>0</v>
      </c>
      <c r="AG371" s="35">
        <f t="shared" si="185"/>
        <v>0</v>
      </c>
      <c r="AH371" s="35">
        <f t="shared" si="185"/>
        <v>0</v>
      </c>
      <c r="AI371" s="35">
        <f t="shared" si="185"/>
        <v>0</v>
      </c>
      <c r="AJ371" s="35">
        <f t="shared" si="185"/>
        <v>0</v>
      </c>
      <c r="AK371" s="35">
        <f t="shared" si="185"/>
        <v>0</v>
      </c>
      <c r="AL371" s="35">
        <f t="shared" si="185"/>
        <v>0</v>
      </c>
      <c r="AN371" s="47">
        <f t="shared" si="180"/>
        <v>0</v>
      </c>
      <c r="AO371" s="6"/>
    </row>
    <row r="372" ht="15" spans="1:41">
      <c r="A372" s="45" t="s">
        <v>11202</v>
      </c>
      <c r="B372" s="33">
        <f t="shared" si="158"/>
        <v>0</v>
      </c>
      <c r="C372" s="41" t="s">
        <v>11203</v>
      </c>
      <c r="D372" s="96">
        <f t="shared" si="159"/>
        <v>0</v>
      </c>
      <c r="E372" s="35">
        <f t="shared" si="160"/>
        <v>0</v>
      </c>
      <c r="F372" s="46">
        <f t="shared" si="161"/>
        <v>0</v>
      </c>
      <c r="G372" s="37">
        <f t="shared" si="181"/>
        <v>0</v>
      </c>
      <c r="H372" s="42">
        <v>0</v>
      </c>
      <c r="I372" s="35">
        <f t="shared" si="183"/>
        <v>0</v>
      </c>
      <c r="J372" s="35">
        <f t="shared" si="183"/>
        <v>0</v>
      </c>
      <c r="K372" s="97">
        <f t="shared" si="179"/>
        <v>0</v>
      </c>
      <c r="L372" s="35">
        <f t="shared" si="163"/>
        <v>0</v>
      </c>
      <c r="M372" s="96">
        <f t="shared" si="164"/>
        <v>0</v>
      </c>
      <c r="N372" s="35">
        <f t="shared" si="170"/>
        <v>0</v>
      </c>
      <c r="O372" s="46">
        <f t="shared" si="165"/>
        <v>0</v>
      </c>
      <c r="P372" s="51">
        <v>0</v>
      </c>
      <c r="Q372" s="44">
        <f t="shared" si="182"/>
        <v>0</v>
      </c>
      <c r="R372" s="35">
        <f t="shared" si="166"/>
        <v>0</v>
      </c>
      <c r="S372" s="35">
        <f t="shared" si="171"/>
        <v>0</v>
      </c>
      <c r="T372" s="42">
        <v>0</v>
      </c>
      <c r="U372" s="35">
        <f t="shared" si="167"/>
        <v>0</v>
      </c>
      <c r="W372" s="35">
        <f t="shared" si="184"/>
        <v>0</v>
      </c>
      <c r="X372" s="35">
        <f t="shared" si="184"/>
        <v>0</v>
      </c>
      <c r="Y372" s="35">
        <f t="shared" si="184"/>
        <v>0</v>
      </c>
      <c r="Z372" s="35">
        <f t="shared" si="184"/>
        <v>0</v>
      </c>
      <c r="AA372" s="35">
        <f t="shared" si="184"/>
        <v>0</v>
      </c>
      <c r="AB372" s="35">
        <f t="shared" si="184"/>
        <v>0</v>
      </c>
      <c r="AC372" s="35">
        <f t="shared" si="184"/>
        <v>0</v>
      </c>
      <c r="AD372" s="35">
        <f t="shared" si="184"/>
        <v>0</v>
      </c>
      <c r="AE372" s="35">
        <f t="shared" si="184"/>
        <v>0</v>
      </c>
      <c r="AG372" s="35">
        <f t="shared" si="185"/>
        <v>0</v>
      </c>
      <c r="AH372" s="35">
        <f t="shared" si="185"/>
        <v>0</v>
      </c>
      <c r="AI372" s="35">
        <f t="shared" si="185"/>
        <v>0</v>
      </c>
      <c r="AJ372" s="35">
        <f t="shared" si="185"/>
        <v>0</v>
      </c>
      <c r="AK372" s="35">
        <f t="shared" si="185"/>
        <v>0</v>
      </c>
      <c r="AL372" s="35">
        <f t="shared" si="185"/>
        <v>0</v>
      </c>
      <c r="AN372" s="47">
        <f t="shared" si="180"/>
        <v>0</v>
      </c>
      <c r="AO372" s="18"/>
    </row>
    <row r="373" ht="15" spans="1:41">
      <c r="A373" s="45" t="s">
        <v>11204</v>
      </c>
      <c r="B373" s="33">
        <f t="shared" si="158"/>
        <v>0</v>
      </c>
      <c r="C373" s="41" t="s">
        <v>11205</v>
      </c>
      <c r="D373" s="96">
        <f t="shared" si="159"/>
        <v>0</v>
      </c>
      <c r="E373" s="35">
        <f t="shared" si="160"/>
        <v>0</v>
      </c>
      <c r="F373" s="46">
        <f t="shared" si="161"/>
        <v>0</v>
      </c>
      <c r="G373" s="37">
        <f t="shared" si="181"/>
        <v>0</v>
      </c>
      <c r="H373" s="42">
        <v>0</v>
      </c>
      <c r="I373" s="35">
        <f t="shared" si="183"/>
        <v>0</v>
      </c>
      <c r="J373" s="35">
        <f t="shared" si="183"/>
        <v>0</v>
      </c>
      <c r="K373" s="97">
        <f t="shared" si="179"/>
        <v>0</v>
      </c>
      <c r="L373" s="35">
        <f t="shared" si="163"/>
        <v>0</v>
      </c>
      <c r="M373" s="96">
        <f t="shared" si="164"/>
        <v>0</v>
      </c>
      <c r="N373" s="35">
        <f t="shared" si="170"/>
        <v>0</v>
      </c>
      <c r="O373" s="46">
        <f t="shared" si="165"/>
        <v>0</v>
      </c>
      <c r="P373" s="51">
        <v>0</v>
      </c>
      <c r="Q373" s="44">
        <f t="shared" si="182"/>
        <v>0</v>
      </c>
      <c r="R373" s="35">
        <f t="shared" si="166"/>
        <v>0</v>
      </c>
      <c r="S373" s="35">
        <f t="shared" si="171"/>
        <v>0</v>
      </c>
      <c r="T373" s="42">
        <v>0</v>
      </c>
      <c r="U373" s="35">
        <f t="shared" si="167"/>
        <v>0</v>
      </c>
      <c r="W373" s="35">
        <f t="shared" si="184"/>
        <v>0</v>
      </c>
      <c r="X373" s="35">
        <f t="shared" si="184"/>
        <v>0</v>
      </c>
      <c r="Y373" s="35">
        <f t="shared" si="184"/>
        <v>0</v>
      </c>
      <c r="Z373" s="35">
        <f t="shared" si="184"/>
        <v>0</v>
      </c>
      <c r="AA373" s="35">
        <f t="shared" si="184"/>
        <v>0</v>
      </c>
      <c r="AB373" s="35">
        <f t="shared" si="184"/>
        <v>0</v>
      </c>
      <c r="AC373" s="35">
        <f t="shared" si="184"/>
        <v>0</v>
      </c>
      <c r="AD373" s="35">
        <f t="shared" si="184"/>
        <v>0</v>
      </c>
      <c r="AE373" s="35">
        <f t="shared" si="184"/>
        <v>0</v>
      </c>
      <c r="AG373" s="35">
        <f t="shared" si="185"/>
        <v>0</v>
      </c>
      <c r="AH373" s="35">
        <f t="shared" si="185"/>
        <v>0</v>
      </c>
      <c r="AI373" s="35">
        <f t="shared" si="185"/>
        <v>0</v>
      </c>
      <c r="AJ373" s="35">
        <f t="shared" si="185"/>
        <v>0</v>
      </c>
      <c r="AK373" s="35">
        <f t="shared" si="185"/>
        <v>0</v>
      </c>
      <c r="AL373" s="35">
        <f t="shared" si="185"/>
        <v>0</v>
      </c>
      <c r="AN373" s="47">
        <f t="shared" si="180"/>
        <v>0</v>
      </c>
      <c r="AO373" s="18"/>
    </row>
    <row r="374" s="1" customFormat="1" ht="15" spans="1:41">
      <c r="A374" s="53"/>
      <c r="B374" s="54"/>
      <c r="C374" s="54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6"/>
      <c r="W374" s="55"/>
      <c r="X374" s="55"/>
      <c r="Y374" s="55"/>
      <c r="Z374" s="55"/>
      <c r="AA374" s="55"/>
      <c r="AB374" s="55"/>
      <c r="AC374" s="55"/>
      <c r="AD374" s="55"/>
      <c r="AE374" s="55"/>
      <c r="AF374" s="56"/>
      <c r="AG374" s="55"/>
      <c r="AH374" s="55"/>
      <c r="AI374" s="55"/>
      <c r="AJ374" s="55"/>
      <c r="AK374" s="55"/>
      <c r="AL374" s="55"/>
      <c r="AO374" s="6"/>
    </row>
    <row r="375" s="1" customFormat="1" ht="15" spans="1:41">
      <c r="A375" s="53"/>
      <c r="B375" s="54"/>
      <c r="C375" s="54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6"/>
      <c r="W375" s="55"/>
      <c r="X375" s="55"/>
      <c r="Y375" s="55"/>
      <c r="Z375" s="55"/>
      <c r="AA375" s="55"/>
      <c r="AB375" s="55"/>
      <c r="AC375" s="55"/>
      <c r="AD375" s="55"/>
      <c r="AE375" s="55"/>
      <c r="AF375" s="56"/>
      <c r="AG375" s="55"/>
      <c r="AH375" s="55"/>
      <c r="AI375" s="55"/>
      <c r="AJ375" s="55"/>
      <c r="AK375" s="55"/>
      <c r="AL375" s="55"/>
      <c r="AO375" s="6"/>
    </row>
    <row r="376" s="1" customFormat="1" ht="15" spans="1:41">
      <c r="A376" s="53"/>
      <c r="B376" s="54"/>
      <c r="C376" s="54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6"/>
      <c r="W376" s="55"/>
      <c r="X376" s="55"/>
      <c r="Y376" s="55"/>
      <c r="Z376" s="55"/>
      <c r="AA376" s="55"/>
      <c r="AB376" s="55"/>
      <c r="AC376" s="55"/>
      <c r="AD376" s="55"/>
      <c r="AE376" s="55"/>
      <c r="AF376" s="56"/>
      <c r="AG376" s="55"/>
      <c r="AH376" s="55"/>
      <c r="AI376" s="55"/>
      <c r="AJ376" s="55"/>
      <c r="AK376" s="55"/>
      <c r="AL376" s="55"/>
      <c r="AO376" s="18"/>
    </row>
    <row r="377" s="1" customFormat="1" ht="15" spans="1:41">
      <c r="A377" s="53"/>
      <c r="B377" s="54"/>
      <c r="C377" s="54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6"/>
      <c r="W377" s="55"/>
      <c r="X377" s="55"/>
      <c r="Y377" s="55"/>
      <c r="Z377" s="55"/>
      <c r="AA377" s="55"/>
      <c r="AB377" s="55"/>
      <c r="AC377" s="55"/>
      <c r="AD377" s="55"/>
      <c r="AE377" s="55"/>
      <c r="AF377" s="56"/>
      <c r="AG377" s="55"/>
      <c r="AH377" s="55"/>
      <c r="AI377" s="55"/>
      <c r="AJ377" s="55"/>
      <c r="AK377" s="55"/>
      <c r="AL377" s="55"/>
      <c r="AO377" s="18"/>
    </row>
    <row r="378" s="1" customFormat="1" ht="15" spans="1:41">
      <c r="A378" s="53"/>
      <c r="B378" s="54"/>
      <c r="C378" s="54"/>
      <c r="D378" s="55"/>
      <c r="E378" s="55"/>
      <c r="F378" s="55"/>
      <c r="G378" s="55"/>
      <c r="H378" s="57"/>
      <c r="I378" s="55"/>
      <c r="J378" s="55"/>
      <c r="K378" s="57"/>
      <c r="L378" s="55"/>
      <c r="M378" s="55"/>
      <c r="N378" s="55"/>
      <c r="O378" s="55"/>
      <c r="P378" s="57"/>
      <c r="Q378" s="57"/>
      <c r="R378" s="55"/>
      <c r="S378" s="55"/>
      <c r="T378" s="57"/>
      <c r="U378" s="55"/>
      <c r="V378" s="56"/>
      <c r="W378" s="55"/>
      <c r="X378" s="55"/>
      <c r="Y378" s="55"/>
      <c r="Z378" s="55"/>
      <c r="AA378" s="55"/>
      <c r="AB378" s="55"/>
      <c r="AC378" s="55"/>
      <c r="AD378" s="55"/>
      <c r="AE378" s="55"/>
      <c r="AF378" s="56"/>
      <c r="AG378" s="55"/>
      <c r="AH378" s="55"/>
      <c r="AI378" s="55"/>
      <c r="AJ378" s="55"/>
      <c r="AK378" s="55"/>
      <c r="AL378" s="55"/>
      <c r="AO378" s="6"/>
    </row>
    <row r="379" s="1" customFormat="1" ht="15" spans="1:41">
      <c r="A379" s="53"/>
      <c r="B379" s="54"/>
      <c r="C379" s="54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6"/>
      <c r="W379" s="55"/>
      <c r="X379" s="55"/>
      <c r="Y379" s="55"/>
      <c r="Z379" s="55"/>
      <c r="AA379" s="55"/>
      <c r="AB379" s="55"/>
      <c r="AC379" s="55"/>
      <c r="AD379" s="55"/>
      <c r="AE379" s="55"/>
      <c r="AF379" s="56"/>
      <c r="AG379" s="55"/>
      <c r="AH379" s="55"/>
      <c r="AI379" s="55"/>
      <c r="AJ379" s="55"/>
      <c r="AK379" s="55"/>
      <c r="AL379" s="55"/>
      <c r="AO379" s="6"/>
    </row>
    <row r="380" s="1" customFormat="1" ht="15" spans="1:41">
      <c r="A380" s="53"/>
      <c r="B380" s="54"/>
      <c r="C380" s="54"/>
      <c r="D380" s="55"/>
      <c r="E380" s="55"/>
      <c r="F380" s="55"/>
      <c r="G380" s="55"/>
      <c r="H380" s="57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6"/>
      <c r="W380" s="55"/>
      <c r="X380" s="55"/>
      <c r="Y380" s="55"/>
      <c r="Z380" s="55"/>
      <c r="AA380" s="55"/>
      <c r="AB380" s="55"/>
      <c r="AC380" s="55"/>
      <c r="AD380" s="55"/>
      <c r="AE380" s="55"/>
      <c r="AF380" s="56"/>
      <c r="AG380" s="55"/>
      <c r="AH380" s="55"/>
      <c r="AI380" s="55"/>
      <c r="AJ380" s="55"/>
      <c r="AK380" s="55"/>
      <c r="AL380" s="55"/>
      <c r="AO380" s="18"/>
    </row>
    <row r="381" s="1" customFormat="1" ht="15" spans="1:41">
      <c r="A381" s="53"/>
      <c r="B381" s="54"/>
      <c r="C381" s="54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6"/>
      <c r="W381" s="55"/>
      <c r="X381" s="55"/>
      <c r="Y381" s="55"/>
      <c r="Z381" s="55"/>
      <c r="AA381" s="55"/>
      <c r="AB381" s="55"/>
      <c r="AC381" s="55"/>
      <c r="AD381" s="55"/>
      <c r="AE381" s="55"/>
      <c r="AF381" s="56"/>
      <c r="AG381" s="55"/>
      <c r="AH381" s="55"/>
      <c r="AI381" s="55"/>
      <c r="AJ381" s="55"/>
      <c r="AK381" s="55"/>
      <c r="AL381" s="55"/>
      <c r="AO381" s="18"/>
    </row>
    <row r="382" s="1" customFormat="1" ht="15" spans="1:41">
      <c r="A382" s="53"/>
      <c r="B382" s="54"/>
      <c r="C382" s="54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6"/>
      <c r="W382" s="55"/>
      <c r="X382" s="55"/>
      <c r="Y382" s="55"/>
      <c r="Z382" s="55"/>
      <c r="AA382" s="55"/>
      <c r="AB382" s="55"/>
      <c r="AC382" s="55"/>
      <c r="AD382" s="55"/>
      <c r="AE382" s="55"/>
      <c r="AF382" s="56"/>
      <c r="AG382" s="55"/>
      <c r="AH382" s="55"/>
      <c r="AI382" s="55"/>
      <c r="AJ382" s="55"/>
      <c r="AK382" s="55"/>
      <c r="AL382" s="55"/>
      <c r="AO382" s="6"/>
    </row>
    <row r="383" s="1" customFormat="1" ht="15" spans="1:41">
      <c r="A383" s="53"/>
      <c r="B383" s="54"/>
      <c r="C383" s="54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6"/>
      <c r="W383" s="55"/>
      <c r="X383" s="55"/>
      <c r="Y383" s="55"/>
      <c r="Z383" s="55"/>
      <c r="AA383" s="55"/>
      <c r="AB383" s="55"/>
      <c r="AC383" s="55"/>
      <c r="AD383" s="55"/>
      <c r="AE383" s="55"/>
      <c r="AF383" s="56"/>
      <c r="AG383" s="55"/>
      <c r="AH383" s="55"/>
      <c r="AI383" s="55"/>
      <c r="AJ383" s="55"/>
      <c r="AK383" s="55"/>
      <c r="AL383" s="55"/>
      <c r="AO383" s="6"/>
    </row>
    <row r="384" s="1" customFormat="1" ht="15" spans="1:41">
      <c r="A384" s="53"/>
      <c r="B384" s="54"/>
      <c r="C384" s="54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6"/>
      <c r="W384" s="55"/>
      <c r="X384" s="55"/>
      <c r="Y384" s="55"/>
      <c r="Z384" s="55"/>
      <c r="AA384" s="55"/>
      <c r="AB384" s="55"/>
      <c r="AC384" s="55"/>
      <c r="AD384" s="55"/>
      <c r="AE384" s="55"/>
      <c r="AF384" s="56"/>
      <c r="AG384" s="55"/>
      <c r="AH384" s="55"/>
      <c r="AI384" s="55"/>
      <c r="AJ384" s="55"/>
      <c r="AK384" s="55"/>
      <c r="AL384" s="55"/>
      <c r="AO384" s="18"/>
    </row>
    <row r="385" s="1" customFormat="1" ht="15" spans="1:41">
      <c r="A385" s="53"/>
      <c r="B385" s="54"/>
      <c r="C385" s="54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6"/>
      <c r="W385" s="55"/>
      <c r="X385" s="55"/>
      <c r="Y385" s="55"/>
      <c r="Z385" s="55"/>
      <c r="AA385" s="55"/>
      <c r="AB385" s="55"/>
      <c r="AC385" s="55"/>
      <c r="AD385" s="55"/>
      <c r="AE385" s="55"/>
      <c r="AF385" s="56"/>
      <c r="AG385" s="55"/>
      <c r="AH385" s="55"/>
      <c r="AI385" s="55"/>
      <c r="AJ385" s="55"/>
      <c r="AK385" s="55"/>
      <c r="AL385" s="55"/>
      <c r="AO385" s="18"/>
    </row>
    <row r="386" s="1" customFormat="1" ht="15" spans="1:41">
      <c r="A386" s="53"/>
      <c r="B386" s="54"/>
      <c r="C386" s="54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6"/>
      <c r="W386" s="55"/>
      <c r="X386" s="55"/>
      <c r="Y386" s="55"/>
      <c r="Z386" s="55"/>
      <c r="AA386" s="55"/>
      <c r="AB386" s="55"/>
      <c r="AC386" s="55"/>
      <c r="AD386" s="55"/>
      <c r="AE386" s="55"/>
      <c r="AF386" s="56"/>
      <c r="AG386" s="55"/>
      <c r="AH386" s="55"/>
      <c r="AI386" s="55"/>
      <c r="AJ386" s="55"/>
      <c r="AK386" s="55"/>
      <c r="AL386" s="55"/>
      <c r="AO386" s="6"/>
    </row>
    <row r="387" s="1" customFormat="1" ht="15" spans="1:41">
      <c r="A387" s="53"/>
      <c r="B387" s="54"/>
      <c r="C387" s="54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6"/>
      <c r="W387" s="55"/>
      <c r="X387" s="55"/>
      <c r="Y387" s="55"/>
      <c r="Z387" s="55"/>
      <c r="AA387" s="55"/>
      <c r="AB387" s="55"/>
      <c r="AC387" s="55"/>
      <c r="AD387" s="55"/>
      <c r="AE387" s="55"/>
      <c r="AF387" s="56"/>
      <c r="AG387" s="55"/>
      <c r="AH387" s="55"/>
      <c r="AI387" s="55"/>
      <c r="AJ387" s="55"/>
      <c r="AK387" s="55"/>
      <c r="AL387" s="55"/>
      <c r="AO387" s="6"/>
    </row>
    <row r="388" s="1" customFormat="1" ht="15" spans="1:41">
      <c r="A388" s="53"/>
      <c r="B388" s="54"/>
      <c r="C388" s="54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6"/>
      <c r="W388" s="55"/>
      <c r="X388" s="55"/>
      <c r="Y388" s="55"/>
      <c r="Z388" s="55"/>
      <c r="AA388" s="55"/>
      <c r="AB388" s="55"/>
      <c r="AC388" s="55"/>
      <c r="AD388" s="55"/>
      <c r="AE388" s="55"/>
      <c r="AF388" s="56"/>
      <c r="AG388" s="55"/>
      <c r="AH388" s="55"/>
      <c r="AI388" s="55"/>
      <c r="AJ388" s="55"/>
      <c r="AK388" s="55"/>
      <c r="AL388" s="55"/>
      <c r="AO388" s="18"/>
    </row>
    <row r="389" s="1" customFormat="1" ht="15" spans="1:41">
      <c r="A389" s="53"/>
      <c r="B389" s="54"/>
      <c r="C389" s="54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6"/>
      <c r="W389" s="55"/>
      <c r="X389" s="55"/>
      <c r="Y389" s="55"/>
      <c r="Z389" s="55"/>
      <c r="AA389" s="55"/>
      <c r="AB389" s="55"/>
      <c r="AC389" s="55"/>
      <c r="AD389" s="55"/>
      <c r="AE389" s="55"/>
      <c r="AF389" s="56"/>
      <c r="AG389" s="55"/>
      <c r="AH389" s="55"/>
      <c r="AI389" s="55"/>
      <c r="AJ389" s="55"/>
      <c r="AK389" s="55"/>
      <c r="AL389" s="55"/>
      <c r="AO389" s="18"/>
    </row>
    <row r="390" s="1" customFormat="1" ht="15" spans="1:41">
      <c r="A390" s="53"/>
      <c r="B390" s="54"/>
      <c r="C390" s="54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6"/>
      <c r="W390" s="55"/>
      <c r="X390" s="55"/>
      <c r="Y390" s="55"/>
      <c r="Z390" s="55"/>
      <c r="AA390" s="55"/>
      <c r="AB390" s="55"/>
      <c r="AC390" s="55"/>
      <c r="AD390" s="55"/>
      <c r="AE390" s="55"/>
      <c r="AF390" s="56"/>
      <c r="AG390" s="55"/>
      <c r="AH390" s="55"/>
      <c r="AI390" s="55"/>
      <c r="AJ390" s="55"/>
      <c r="AK390" s="55"/>
      <c r="AL390" s="55"/>
      <c r="AO390" s="6"/>
    </row>
    <row r="391" s="1" customFormat="1" ht="15" spans="1:41">
      <c r="A391" s="53"/>
      <c r="B391" s="54"/>
      <c r="C391" s="54"/>
      <c r="D391" s="55"/>
      <c r="E391" s="55"/>
      <c r="F391" s="55"/>
      <c r="G391" s="55"/>
      <c r="H391" s="57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6"/>
      <c r="W391" s="55"/>
      <c r="X391" s="55"/>
      <c r="Y391" s="55"/>
      <c r="Z391" s="55"/>
      <c r="AA391" s="55"/>
      <c r="AB391" s="55"/>
      <c r="AC391" s="55"/>
      <c r="AD391" s="55"/>
      <c r="AE391" s="55"/>
      <c r="AF391" s="56"/>
      <c r="AG391" s="55"/>
      <c r="AH391" s="55"/>
      <c r="AI391" s="55"/>
      <c r="AJ391" s="55"/>
      <c r="AK391" s="55"/>
      <c r="AL391" s="55"/>
      <c r="AO391" s="6"/>
    </row>
    <row r="392" s="1" customFormat="1" ht="15" spans="1:41">
      <c r="A392" s="53"/>
      <c r="B392" s="54"/>
      <c r="C392" s="54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6"/>
      <c r="W392" s="55"/>
      <c r="X392" s="55"/>
      <c r="Y392" s="55"/>
      <c r="Z392" s="55"/>
      <c r="AA392" s="55"/>
      <c r="AB392" s="55"/>
      <c r="AC392" s="55"/>
      <c r="AD392" s="55"/>
      <c r="AE392" s="55"/>
      <c r="AF392" s="56"/>
      <c r="AG392" s="55"/>
      <c r="AH392" s="55"/>
      <c r="AI392" s="55"/>
      <c r="AJ392" s="55"/>
      <c r="AK392" s="55"/>
      <c r="AL392" s="55"/>
      <c r="AO392" s="18"/>
    </row>
    <row r="393" s="1" customFormat="1" ht="15" spans="1:41">
      <c r="A393" s="53"/>
      <c r="B393" s="54"/>
      <c r="C393" s="54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6"/>
      <c r="W393" s="55"/>
      <c r="X393" s="55"/>
      <c r="Y393" s="55"/>
      <c r="Z393" s="55"/>
      <c r="AA393" s="55"/>
      <c r="AB393" s="55"/>
      <c r="AC393" s="55"/>
      <c r="AD393" s="55"/>
      <c r="AE393" s="55"/>
      <c r="AF393" s="56"/>
      <c r="AG393" s="55"/>
      <c r="AH393" s="55"/>
      <c r="AI393" s="55"/>
      <c r="AJ393" s="55"/>
      <c r="AK393" s="55"/>
      <c r="AL393" s="55"/>
      <c r="AO393" s="18"/>
    </row>
    <row r="394" s="1" customFormat="1" ht="15" spans="1:41">
      <c r="A394" s="53"/>
      <c r="B394" s="54"/>
      <c r="C394" s="54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6"/>
      <c r="W394" s="55"/>
      <c r="X394" s="55"/>
      <c r="Y394" s="55"/>
      <c r="Z394" s="55"/>
      <c r="AA394" s="55"/>
      <c r="AB394" s="55"/>
      <c r="AC394" s="55"/>
      <c r="AD394" s="55"/>
      <c r="AE394" s="55"/>
      <c r="AF394" s="56"/>
      <c r="AG394" s="55"/>
      <c r="AH394" s="55"/>
      <c r="AI394" s="55"/>
      <c r="AJ394" s="55"/>
      <c r="AK394" s="55"/>
      <c r="AL394" s="55"/>
      <c r="AO394" s="6"/>
    </row>
    <row r="395" s="1" customFormat="1" ht="15" spans="1:41">
      <c r="A395" s="58"/>
      <c r="B395" s="54"/>
      <c r="C395" s="54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6"/>
      <c r="W395" s="55"/>
      <c r="X395" s="55"/>
      <c r="Y395" s="55"/>
      <c r="Z395" s="55"/>
      <c r="AA395" s="55"/>
      <c r="AB395" s="55"/>
      <c r="AC395" s="55"/>
      <c r="AD395" s="55"/>
      <c r="AE395" s="55"/>
      <c r="AF395" s="56"/>
      <c r="AG395" s="55"/>
      <c r="AH395" s="55"/>
      <c r="AI395" s="55"/>
      <c r="AJ395" s="55"/>
      <c r="AK395" s="55"/>
      <c r="AL395" s="55"/>
      <c r="AO395" s="6"/>
    </row>
    <row r="396" s="1" customFormat="1" ht="15" spans="1:41">
      <c r="A396" s="53"/>
      <c r="B396" s="54"/>
      <c r="C396" s="54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6"/>
      <c r="W396" s="55"/>
      <c r="X396" s="55"/>
      <c r="Y396" s="55"/>
      <c r="Z396" s="55"/>
      <c r="AA396" s="55"/>
      <c r="AB396" s="55"/>
      <c r="AC396" s="55"/>
      <c r="AD396" s="55"/>
      <c r="AE396" s="55"/>
      <c r="AF396" s="56"/>
      <c r="AG396" s="55"/>
      <c r="AH396" s="55"/>
      <c r="AI396" s="55"/>
      <c r="AJ396" s="55"/>
      <c r="AK396" s="55"/>
      <c r="AL396" s="55"/>
      <c r="AO396" s="18"/>
    </row>
    <row r="397" s="1" customFormat="1" ht="15" spans="1:41">
      <c r="A397" s="58"/>
      <c r="B397" s="54"/>
      <c r="C397" s="54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6"/>
      <c r="W397" s="55"/>
      <c r="X397" s="55"/>
      <c r="Y397" s="55"/>
      <c r="Z397" s="55"/>
      <c r="AA397" s="55"/>
      <c r="AB397" s="55"/>
      <c r="AC397" s="55"/>
      <c r="AD397" s="55"/>
      <c r="AE397" s="55"/>
      <c r="AF397" s="56"/>
      <c r="AG397" s="55"/>
      <c r="AH397" s="55"/>
      <c r="AI397" s="55"/>
      <c r="AJ397" s="55"/>
      <c r="AK397" s="55"/>
      <c r="AL397" s="55"/>
      <c r="AO397" s="18"/>
    </row>
    <row r="398" s="1" customFormat="1" ht="15" spans="1:41">
      <c r="A398" s="58"/>
      <c r="B398" s="54"/>
      <c r="C398" s="54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6"/>
      <c r="W398" s="55"/>
      <c r="X398" s="55"/>
      <c r="Y398" s="55"/>
      <c r="Z398" s="55"/>
      <c r="AA398" s="55"/>
      <c r="AB398" s="55"/>
      <c r="AC398" s="55"/>
      <c r="AD398" s="55"/>
      <c r="AE398" s="55"/>
      <c r="AF398" s="56"/>
      <c r="AG398" s="55"/>
      <c r="AH398" s="55"/>
      <c r="AI398" s="55"/>
      <c r="AJ398" s="55"/>
      <c r="AK398" s="55"/>
      <c r="AL398" s="55"/>
      <c r="AO398" s="6"/>
    </row>
    <row r="399" s="1" customFormat="1" ht="15" spans="1:41">
      <c r="A399" s="58"/>
      <c r="B399" s="54"/>
      <c r="C399" s="54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6"/>
      <c r="W399" s="55"/>
      <c r="X399" s="55"/>
      <c r="Y399" s="55"/>
      <c r="Z399" s="55"/>
      <c r="AA399" s="55"/>
      <c r="AB399" s="55"/>
      <c r="AC399" s="55"/>
      <c r="AD399" s="55"/>
      <c r="AE399" s="55"/>
      <c r="AF399" s="56"/>
      <c r="AG399" s="55"/>
      <c r="AH399" s="55"/>
      <c r="AI399" s="55"/>
      <c r="AJ399" s="55"/>
      <c r="AK399" s="55"/>
      <c r="AL399" s="55"/>
      <c r="AO399" s="6"/>
    </row>
    <row r="400" s="1" customFormat="1" ht="15" spans="1:41">
      <c r="A400" s="58"/>
      <c r="B400" s="54"/>
      <c r="C400" s="54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6"/>
      <c r="W400" s="55"/>
      <c r="X400" s="55"/>
      <c r="Y400" s="55"/>
      <c r="Z400" s="55"/>
      <c r="AA400" s="55"/>
      <c r="AB400" s="55"/>
      <c r="AC400" s="55"/>
      <c r="AD400" s="55"/>
      <c r="AE400" s="55"/>
      <c r="AF400" s="56"/>
      <c r="AG400" s="55"/>
      <c r="AH400" s="55"/>
      <c r="AI400" s="55"/>
      <c r="AJ400" s="55"/>
      <c r="AK400" s="55"/>
      <c r="AL400" s="55"/>
      <c r="AO400" s="18"/>
    </row>
    <row r="401" s="1" customFormat="1" ht="15" spans="1:41">
      <c r="A401" s="58"/>
      <c r="B401" s="54"/>
      <c r="C401" s="54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6"/>
      <c r="W401" s="55"/>
      <c r="X401" s="55"/>
      <c r="Y401" s="55"/>
      <c r="Z401" s="55"/>
      <c r="AA401" s="55"/>
      <c r="AB401" s="55"/>
      <c r="AC401" s="55"/>
      <c r="AD401" s="55"/>
      <c r="AE401" s="55"/>
      <c r="AF401" s="56"/>
      <c r="AG401" s="55"/>
      <c r="AH401" s="55"/>
      <c r="AI401" s="55"/>
      <c r="AJ401" s="55"/>
      <c r="AK401" s="55"/>
      <c r="AL401" s="55"/>
      <c r="AO401" s="18"/>
    </row>
    <row r="402" s="1" customFormat="1" ht="15" spans="1:41">
      <c r="A402" s="58"/>
      <c r="B402" s="54"/>
      <c r="C402" s="54"/>
      <c r="D402" s="55"/>
      <c r="E402" s="55"/>
      <c r="F402" s="55"/>
      <c r="G402" s="55"/>
      <c r="H402" s="57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6"/>
      <c r="W402" s="55"/>
      <c r="X402" s="55"/>
      <c r="Y402" s="55"/>
      <c r="Z402" s="55"/>
      <c r="AA402" s="55"/>
      <c r="AB402" s="55"/>
      <c r="AC402" s="55"/>
      <c r="AD402" s="55"/>
      <c r="AE402" s="55"/>
      <c r="AF402" s="56"/>
      <c r="AG402" s="55"/>
      <c r="AH402" s="55"/>
      <c r="AI402" s="55"/>
      <c r="AJ402" s="55"/>
      <c r="AK402" s="55"/>
      <c r="AL402" s="55"/>
      <c r="AO402" s="6"/>
    </row>
    <row r="403" s="1" customFormat="1" ht="15" spans="1:41">
      <c r="A403" s="53"/>
      <c r="B403" s="54"/>
      <c r="C403" s="54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6"/>
      <c r="W403" s="55"/>
      <c r="X403" s="55"/>
      <c r="Y403" s="55"/>
      <c r="Z403" s="55"/>
      <c r="AA403" s="55"/>
      <c r="AB403" s="55"/>
      <c r="AC403" s="55"/>
      <c r="AD403" s="55"/>
      <c r="AE403" s="55"/>
      <c r="AF403" s="56"/>
      <c r="AG403" s="55"/>
      <c r="AH403" s="55"/>
      <c r="AI403" s="55"/>
      <c r="AJ403" s="55"/>
      <c r="AK403" s="55"/>
      <c r="AL403" s="55"/>
      <c r="AO403" s="6"/>
    </row>
    <row r="404" s="1" customFormat="1" ht="15" spans="1:41">
      <c r="A404" s="53"/>
      <c r="B404" s="54"/>
      <c r="C404" s="54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6"/>
      <c r="W404" s="55"/>
      <c r="X404" s="55"/>
      <c r="Y404" s="55"/>
      <c r="Z404" s="55"/>
      <c r="AA404" s="55"/>
      <c r="AB404" s="55"/>
      <c r="AC404" s="55"/>
      <c r="AD404" s="55"/>
      <c r="AE404" s="55"/>
      <c r="AF404" s="56"/>
      <c r="AG404" s="55"/>
      <c r="AH404" s="55"/>
      <c r="AI404" s="55"/>
      <c r="AJ404" s="55"/>
      <c r="AK404" s="55"/>
      <c r="AL404" s="55"/>
      <c r="AO404" s="18"/>
    </row>
    <row r="405" s="1" customFormat="1" ht="15" spans="1:41">
      <c r="A405" s="53"/>
      <c r="B405" s="54"/>
      <c r="C405" s="54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6"/>
      <c r="W405" s="55"/>
      <c r="X405" s="55"/>
      <c r="Y405" s="55"/>
      <c r="Z405" s="55"/>
      <c r="AA405" s="55"/>
      <c r="AB405" s="55"/>
      <c r="AC405" s="55"/>
      <c r="AD405" s="55"/>
      <c r="AE405" s="55"/>
      <c r="AF405" s="56"/>
      <c r="AG405" s="55"/>
      <c r="AH405" s="55"/>
      <c r="AI405" s="55"/>
      <c r="AJ405" s="55"/>
      <c r="AK405" s="55"/>
      <c r="AL405" s="55"/>
      <c r="AO405" s="18"/>
    </row>
    <row r="406" s="1" customFormat="1" ht="15" spans="1:41">
      <c r="A406" s="53"/>
      <c r="B406" s="54"/>
      <c r="C406" s="54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6"/>
      <c r="W406" s="55"/>
      <c r="X406" s="55"/>
      <c r="Y406" s="55"/>
      <c r="Z406" s="55"/>
      <c r="AA406" s="55"/>
      <c r="AB406" s="55"/>
      <c r="AC406" s="55"/>
      <c r="AD406" s="55"/>
      <c r="AE406" s="55"/>
      <c r="AF406" s="56"/>
      <c r="AG406" s="55"/>
      <c r="AH406" s="55"/>
      <c r="AI406" s="55"/>
      <c r="AJ406" s="55"/>
      <c r="AK406" s="55"/>
      <c r="AL406" s="55"/>
      <c r="AO406" s="6"/>
    </row>
    <row r="407" s="1" customFormat="1" ht="15" spans="1:41">
      <c r="A407" s="53"/>
      <c r="B407" s="54"/>
      <c r="C407" s="54"/>
      <c r="D407" s="55"/>
      <c r="E407" s="55"/>
      <c r="F407" s="55"/>
      <c r="G407" s="55"/>
      <c r="H407" s="57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6"/>
      <c r="W407" s="55"/>
      <c r="X407" s="55"/>
      <c r="Y407" s="55"/>
      <c r="Z407" s="55"/>
      <c r="AA407" s="55"/>
      <c r="AB407" s="55"/>
      <c r="AC407" s="55"/>
      <c r="AD407" s="55"/>
      <c r="AE407" s="55"/>
      <c r="AF407" s="56"/>
      <c r="AG407" s="55"/>
      <c r="AH407" s="55"/>
      <c r="AI407" s="55"/>
      <c r="AJ407" s="55"/>
      <c r="AK407" s="55"/>
      <c r="AL407" s="55"/>
      <c r="AO407" s="6"/>
    </row>
    <row r="408" s="1" customFormat="1" ht="15" spans="1:41">
      <c r="A408" s="53"/>
      <c r="B408" s="54"/>
      <c r="C408" s="54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6"/>
      <c r="W408" s="55"/>
      <c r="X408" s="55"/>
      <c r="Y408" s="55"/>
      <c r="Z408" s="55"/>
      <c r="AA408" s="55"/>
      <c r="AB408" s="55"/>
      <c r="AC408" s="55"/>
      <c r="AD408" s="55"/>
      <c r="AE408" s="55"/>
      <c r="AF408" s="56"/>
      <c r="AG408" s="55"/>
      <c r="AH408" s="55"/>
      <c r="AI408" s="55"/>
      <c r="AJ408" s="55"/>
      <c r="AK408" s="55"/>
      <c r="AL408" s="55"/>
      <c r="AO408" s="18"/>
    </row>
    <row r="409" s="1" customFormat="1" ht="15" spans="1:41">
      <c r="A409" s="53"/>
      <c r="B409" s="54"/>
      <c r="C409" s="54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6"/>
      <c r="W409" s="55"/>
      <c r="X409" s="55"/>
      <c r="Y409" s="55"/>
      <c r="Z409" s="55"/>
      <c r="AA409" s="55"/>
      <c r="AB409" s="55"/>
      <c r="AC409" s="55"/>
      <c r="AD409" s="55"/>
      <c r="AE409" s="55"/>
      <c r="AF409" s="56"/>
      <c r="AG409" s="55"/>
      <c r="AH409" s="55"/>
      <c r="AI409" s="55"/>
      <c r="AJ409" s="55"/>
      <c r="AK409" s="55"/>
      <c r="AL409" s="55"/>
      <c r="AO409" s="18"/>
    </row>
    <row r="410" s="1" customFormat="1" ht="15" spans="1:41">
      <c r="A410" s="53"/>
      <c r="B410" s="54"/>
      <c r="C410" s="54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6"/>
      <c r="W410" s="55"/>
      <c r="X410" s="55"/>
      <c r="Y410" s="55"/>
      <c r="Z410" s="55"/>
      <c r="AA410" s="55"/>
      <c r="AB410" s="55"/>
      <c r="AC410" s="55"/>
      <c r="AD410" s="55"/>
      <c r="AE410" s="55"/>
      <c r="AF410" s="56"/>
      <c r="AG410" s="55"/>
      <c r="AH410" s="55"/>
      <c r="AI410" s="55"/>
      <c r="AJ410" s="55"/>
      <c r="AK410" s="55"/>
      <c r="AL410" s="55"/>
      <c r="AO410" s="6"/>
    </row>
    <row r="411" s="1" customFormat="1" ht="15" spans="1:41">
      <c r="A411" s="53"/>
      <c r="B411" s="54"/>
      <c r="C411" s="54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6"/>
      <c r="W411" s="55"/>
      <c r="X411" s="55"/>
      <c r="Y411" s="55"/>
      <c r="Z411" s="55"/>
      <c r="AA411" s="55"/>
      <c r="AB411" s="55"/>
      <c r="AC411" s="55"/>
      <c r="AD411" s="55"/>
      <c r="AE411" s="55"/>
      <c r="AF411" s="56"/>
      <c r="AG411" s="55"/>
      <c r="AH411" s="55"/>
      <c r="AI411" s="55"/>
      <c r="AJ411" s="55"/>
      <c r="AK411" s="55"/>
      <c r="AL411" s="55"/>
      <c r="AO411" s="6"/>
    </row>
    <row r="412" s="1" customFormat="1" ht="15" spans="1:41">
      <c r="A412" s="53"/>
      <c r="B412" s="54"/>
      <c r="C412" s="54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6"/>
      <c r="W412" s="55"/>
      <c r="X412" s="55"/>
      <c r="Y412" s="55"/>
      <c r="Z412" s="55"/>
      <c r="AA412" s="55"/>
      <c r="AB412" s="55"/>
      <c r="AC412" s="55"/>
      <c r="AD412" s="55"/>
      <c r="AE412" s="55"/>
      <c r="AF412" s="56"/>
      <c r="AG412" s="55"/>
      <c r="AH412" s="55"/>
      <c r="AI412" s="55"/>
      <c r="AJ412" s="55"/>
      <c r="AK412" s="55"/>
      <c r="AL412" s="55"/>
      <c r="AO412" s="18"/>
    </row>
    <row r="413" s="1" customFormat="1" ht="15" spans="1:41">
      <c r="A413" s="53"/>
      <c r="B413" s="54"/>
      <c r="C413" s="54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6"/>
      <c r="W413" s="55"/>
      <c r="X413" s="55"/>
      <c r="Y413" s="55"/>
      <c r="Z413" s="55"/>
      <c r="AA413" s="55"/>
      <c r="AB413" s="55"/>
      <c r="AC413" s="55"/>
      <c r="AD413" s="55"/>
      <c r="AE413" s="55"/>
      <c r="AF413" s="56"/>
      <c r="AG413" s="55"/>
      <c r="AH413" s="55"/>
      <c r="AI413" s="55"/>
      <c r="AJ413" s="55"/>
      <c r="AK413" s="55"/>
      <c r="AL413" s="55"/>
      <c r="AO413" s="18"/>
    </row>
    <row r="414" s="1" customFormat="1" ht="15" spans="1:41">
      <c r="A414" s="53"/>
      <c r="B414" s="54"/>
      <c r="C414" s="54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6"/>
      <c r="W414" s="55"/>
      <c r="X414" s="55"/>
      <c r="Y414" s="55"/>
      <c r="Z414" s="55"/>
      <c r="AA414" s="55"/>
      <c r="AB414" s="55"/>
      <c r="AC414" s="55"/>
      <c r="AD414" s="55"/>
      <c r="AE414" s="55"/>
      <c r="AF414" s="56"/>
      <c r="AG414" s="55"/>
      <c r="AH414" s="55"/>
      <c r="AI414" s="55"/>
      <c r="AJ414" s="55"/>
      <c r="AK414" s="55"/>
      <c r="AL414" s="55"/>
      <c r="AO414" s="6"/>
    </row>
    <row r="415" s="1" customFormat="1" ht="15" spans="1:41">
      <c r="A415" s="53"/>
      <c r="B415" s="54"/>
      <c r="C415" s="54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6"/>
      <c r="W415" s="55"/>
      <c r="X415" s="55"/>
      <c r="Y415" s="55"/>
      <c r="Z415" s="55"/>
      <c r="AA415" s="55"/>
      <c r="AB415" s="55"/>
      <c r="AC415" s="55"/>
      <c r="AD415" s="55"/>
      <c r="AE415" s="55"/>
      <c r="AF415" s="56"/>
      <c r="AG415" s="55"/>
      <c r="AH415" s="55"/>
      <c r="AI415" s="55"/>
      <c r="AJ415" s="55"/>
      <c r="AK415" s="55"/>
      <c r="AL415" s="55"/>
      <c r="AO415" s="6"/>
    </row>
    <row r="416" s="1" customFormat="1" ht="15" spans="1:41">
      <c r="A416" s="53"/>
      <c r="B416" s="54"/>
      <c r="C416" s="54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6"/>
      <c r="W416" s="55"/>
      <c r="X416" s="55"/>
      <c r="Y416" s="55"/>
      <c r="Z416" s="55"/>
      <c r="AA416" s="55"/>
      <c r="AB416" s="55"/>
      <c r="AC416" s="55"/>
      <c r="AD416" s="55"/>
      <c r="AE416" s="55"/>
      <c r="AF416" s="56"/>
      <c r="AG416" s="55"/>
      <c r="AH416" s="55"/>
      <c r="AI416" s="55"/>
      <c r="AJ416" s="55"/>
      <c r="AK416" s="55"/>
      <c r="AL416" s="55"/>
      <c r="AO416" s="18"/>
    </row>
    <row r="417" s="1" customFormat="1" ht="15" spans="1:41">
      <c r="A417" s="53"/>
      <c r="B417" s="54"/>
      <c r="C417" s="54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6"/>
      <c r="W417" s="55"/>
      <c r="X417" s="55"/>
      <c r="Y417" s="55"/>
      <c r="Z417" s="55"/>
      <c r="AA417" s="55"/>
      <c r="AB417" s="55"/>
      <c r="AC417" s="55"/>
      <c r="AD417" s="55"/>
      <c r="AE417" s="55"/>
      <c r="AF417" s="56"/>
      <c r="AG417" s="55"/>
      <c r="AH417" s="55"/>
      <c r="AI417" s="55"/>
      <c r="AJ417" s="55"/>
      <c r="AK417" s="55"/>
      <c r="AL417" s="55"/>
      <c r="AO417" s="18"/>
    </row>
    <row r="418" s="1" customFormat="1" ht="15" spans="1:41">
      <c r="A418" s="53"/>
      <c r="B418" s="54"/>
      <c r="C418" s="54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6"/>
      <c r="W418" s="55"/>
      <c r="X418" s="55"/>
      <c r="Y418" s="55"/>
      <c r="Z418" s="55"/>
      <c r="AA418" s="55"/>
      <c r="AB418" s="55"/>
      <c r="AC418" s="55"/>
      <c r="AD418" s="55"/>
      <c r="AE418" s="55"/>
      <c r="AF418" s="56"/>
      <c r="AG418" s="55"/>
      <c r="AH418" s="55"/>
      <c r="AI418" s="55"/>
      <c r="AJ418" s="55"/>
      <c r="AK418" s="55"/>
      <c r="AL418" s="55"/>
      <c r="AO418" s="6"/>
    </row>
    <row r="419" s="1" customFormat="1" ht="15" spans="1:41">
      <c r="A419" s="53"/>
      <c r="B419" s="54"/>
      <c r="C419" s="54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6"/>
      <c r="W419" s="55"/>
      <c r="X419" s="55"/>
      <c r="Y419" s="55"/>
      <c r="Z419" s="55"/>
      <c r="AA419" s="55"/>
      <c r="AB419" s="55"/>
      <c r="AC419" s="55"/>
      <c r="AD419" s="55"/>
      <c r="AE419" s="55"/>
      <c r="AF419" s="56"/>
      <c r="AG419" s="55"/>
      <c r="AH419" s="55"/>
      <c r="AI419" s="55"/>
      <c r="AJ419" s="55"/>
      <c r="AK419" s="55"/>
      <c r="AL419" s="55"/>
      <c r="AO419" s="6"/>
    </row>
    <row r="420" s="1" customFormat="1" ht="15" spans="1:41">
      <c r="A420" s="53"/>
      <c r="B420" s="54"/>
      <c r="C420" s="54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6"/>
      <c r="W420" s="55"/>
      <c r="X420" s="55"/>
      <c r="Y420" s="55"/>
      <c r="Z420" s="55"/>
      <c r="AA420" s="55"/>
      <c r="AB420" s="55"/>
      <c r="AC420" s="55"/>
      <c r="AD420" s="55"/>
      <c r="AE420" s="55"/>
      <c r="AF420" s="56"/>
      <c r="AG420" s="55"/>
      <c r="AH420" s="55"/>
      <c r="AI420" s="55"/>
      <c r="AJ420" s="55"/>
      <c r="AK420" s="55"/>
      <c r="AL420" s="55"/>
      <c r="AO420" s="18"/>
    </row>
    <row r="421" s="1" customFormat="1" ht="15" spans="1:41">
      <c r="A421" s="58"/>
      <c r="B421" s="54"/>
      <c r="C421" s="54"/>
      <c r="D421" s="55"/>
      <c r="E421" s="55"/>
      <c r="F421" s="55"/>
      <c r="G421" s="55"/>
      <c r="H421" s="57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6"/>
      <c r="W421" s="55"/>
      <c r="X421" s="55"/>
      <c r="Y421" s="55"/>
      <c r="Z421" s="55"/>
      <c r="AA421" s="55"/>
      <c r="AB421" s="55"/>
      <c r="AC421" s="55"/>
      <c r="AD421" s="55"/>
      <c r="AE421" s="55"/>
      <c r="AF421" s="56"/>
      <c r="AG421" s="55"/>
      <c r="AH421" s="55"/>
      <c r="AI421" s="55"/>
      <c r="AJ421" s="55"/>
      <c r="AK421" s="55"/>
      <c r="AL421" s="55"/>
      <c r="AO421" s="18"/>
    </row>
    <row r="422" s="1" customFormat="1" ht="15" spans="1:41">
      <c r="A422" s="53"/>
      <c r="B422" s="54"/>
      <c r="C422" s="54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6"/>
      <c r="W422" s="55"/>
      <c r="X422" s="55"/>
      <c r="Y422" s="55"/>
      <c r="Z422" s="55"/>
      <c r="AA422" s="55"/>
      <c r="AB422" s="55"/>
      <c r="AC422" s="55"/>
      <c r="AD422" s="55"/>
      <c r="AE422" s="55"/>
      <c r="AF422" s="56"/>
      <c r="AG422" s="55"/>
      <c r="AH422" s="55"/>
      <c r="AI422" s="55"/>
      <c r="AJ422" s="55"/>
      <c r="AK422" s="55"/>
      <c r="AL422" s="55"/>
      <c r="AO422" s="6"/>
    </row>
    <row r="423" s="1" customFormat="1" ht="15" spans="1:41">
      <c r="A423" s="58"/>
      <c r="B423" s="54"/>
      <c r="C423" s="54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6"/>
      <c r="W423" s="55"/>
      <c r="X423" s="55"/>
      <c r="Y423" s="55"/>
      <c r="Z423" s="55"/>
      <c r="AA423" s="55"/>
      <c r="AB423" s="55"/>
      <c r="AC423" s="55"/>
      <c r="AD423" s="55"/>
      <c r="AE423" s="55"/>
      <c r="AF423" s="56"/>
      <c r="AG423" s="55"/>
      <c r="AH423" s="55"/>
      <c r="AI423" s="55"/>
      <c r="AJ423" s="55"/>
      <c r="AK423" s="55"/>
      <c r="AL423" s="55"/>
      <c r="AO423" s="6"/>
    </row>
    <row r="424" s="1" customFormat="1" ht="15" spans="1:41">
      <c r="A424" s="58"/>
      <c r="B424" s="54"/>
      <c r="C424" s="54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6"/>
      <c r="W424" s="55"/>
      <c r="X424" s="55"/>
      <c r="Y424" s="55"/>
      <c r="Z424" s="55"/>
      <c r="AA424" s="55"/>
      <c r="AB424" s="55"/>
      <c r="AC424" s="55"/>
      <c r="AD424" s="55"/>
      <c r="AE424" s="55"/>
      <c r="AF424" s="56"/>
      <c r="AG424" s="55"/>
      <c r="AH424" s="55"/>
      <c r="AI424" s="55"/>
      <c r="AJ424" s="55"/>
      <c r="AK424" s="55"/>
      <c r="AL424" s="55"/>
      <c r="AO424" s="18"/>
    </row>
    <row r="425" s="1" customFormat="1" ht="15" spans="1:41">
      <c r="A425" s="58"/>
      <c r="B425" s="54"/>
      <c r="C425" s="54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6"/>
      <c r="W425" s="55"/>
      <c r="X425" s="55"/>
      <c r="Y425" s="55"/>
      <c r="Z425" s="55"/>
      <c r="AA425" s="55"/>
      <c r="AB425" s="55"/>
      <c r="AC425" s="55"/>
      <c r="AD425" s="55"/>
      <c r="AE425" s="55"/>
      <c r="AF425" s="56"/>
      <c r="AG425" s="55"/>
      <c r="AH425" s="55"/>
      <c r="AI425" s="55"/>
      <c r="AJ425" s="55"/>
      <c r="AK425" s="55"/>
      <c r="AL425" s="55"/>
      <c r="AO425" s="18"/>
    </row>
    <row r="426" s="1" customFormat="1" ht="15" spans="1:41">
      <c r="A426" s="53"/>
      <c r="B426" s="54"/>
      <c r="C426" s="54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6"/>
      <c r="W426" s="55"/>
      <c r="X426" s="55"/>
      <c r="Y426" s="55"/>
      <c r="Z426" s="55"/>
      <c r="AA426" s="55"/>
      <c r="AB426" s="55"/>
      <c r="AC426" s="55"/>
      <c r="AD426" s="55"/>
      <c r="AE426" s="55"/>
      <c r="AF426" s="56"/>
      <c r="AG426" s="55"/>
      <c r="AH426" s="55"/>
      <c r="AI426" s="55"/>
      <c r="AJ426" s="55"/>
      <c r="AK426" s="55"/>
      <c r="AL426" s="55"/>
      <c r="AO426" s="6"/>
    </row>
    <row r="427" s="1" customFormat="1" ht="15" spans="1:41">
      <c r="A427" s="53"/>
      <c r="B427" s="54"/>
      <c r="C427" s="54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6"/>
      <c r="W427" s="55"/>
      <c r="X427" s="55"/>
      <c r="Y427" s="55"/>
      <c r="Z427" s="55"/>
      <c r="AA427" s="55"/>
      <c r="AB427" s="55"/>
      <c r="AC427" s="55"/>
      <c r="AD427" s="55"/>
      <c r="AE427" s="55"/>
      <c r="AF427" s="56"/>
      <c r="AG427" s="55"/>
      <c r="AH427" s="55"/>
      <c r="AI427" s="55"/>
      <c r="AJ427" s="55"/>
      <c r="AK427" s="55"/>
      <c r="AL427" s="55"/>
      <c r="AO427" s="6"/>
    </row>
    <row r="428" s="1" customFormat="1" ht="15" spans="1:41">
      <c r="A428" s="53"/>
      <c r="B428" s="54"/>
      <c r="C428" s="54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6"/>
      <c r="W428" s="55"/>
      <c r="X428" s="55"/>
      <c r="Y428" s="55"/>
      <c r="Z428" s="55"/>
      <c r="AA428" s="55"/>
      <c r="AB428" s="55"/>
      <c r="AC428" s="55"/>
      <c r="AD428" s="55"/>
      <c r="AE428" s="55"/>
      <c r="AF428" s="56"/>
      <c r="AG428" s="55"/>
      <c r="AH428" s="55"/>
      <c r="AI428" s="55"/>
      <c r="AJ428" s="55"/>
      <c r="AK428" s="55"/>
      <c r="AL428" s="55"/>
      <c r="AO428" s="18"/>
    </row>
    <row r="429" s="1" customFormat="1" ht="15" spans="1:41">
      <c r="A429" s="53"/>
      <c r="B429" s="54"/>
      <c r="C429" s="54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6"/>
      <c r="W429" s="55"/>
      <c r="X429" s="55"/>
      <c r="Y429" s="55"/>
      <c r="Z429" s="55"/>
      <c r="AA429" s="55"/>
      <c r="AB429" s="55"/>
      <c r="AC429" s="55"/>
      <c r="AD429" s="55"/>
      <c r="AE429" s="55"/>
      <c r="AF429" s="56"/>
      <c r="AG429" s="55"/>
      <c r="AH429" s="55"/>
      <c r="AI429" s="55"/>
      <c r="AJ429" s="55"/>
      <c r="AK429" s="55"/>
      <c r="AL429" s="55"/>
      <c r="AO429" s="18"/>
    </row>
    <row r="430" s="1" customFormat="1" ht="15" spans="1:41">
      <c r="A430" s="53"/>
      <c r="B430" s="54"/>
      <c r="C430" s="54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6"/>
      <c r="W430" s="55"/>
      <c r="X430" s="55"/>
      <c r="Y430" s="55"/>
      <c r="Z430" s="55"/>
      <c r="AA430" s="55"/>
      <c r="AB430" s="55"/>
      <c r="AC430" s="55"/>
      <c r="AD430" s="55"/>
      <c r="AE430" s="55"/>
      <c r="AF430" s="56"/>
      <c r="AG430" s="55"/>
      <c r="AH430" s="55"/>
      <c r="AI430" s="55"/>
      <c r="AJ430" s="55"/>
      <c r="AK430" s="55"/>
      <c r="AL430" s="55"/>
      <c r="AO430" s="6"/>
    </row>
    <row r="431" s="1" customFormat="1" ht="15" spans="1:41">
      <c r="A431" s="53"/>
      <c r="B431" s="54"/>
      <c r="C431" s="54"/>
      <c r="D431" s="55"/>
      <c r="E431" s="55"/>
      <c r="F431" s="55"/>
      <c r="G431" s="55"/>
      <c r="H431" s="57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6"/>
      <c r="W431" s="55"/>
      <c r="X431" s="55"/>
      <c r="Y431" s="55"/>
      <c r="Z431" s="55"/>
      <c r="AA431" s="55"/>
      <c r="AB431" s="55"/>
      <c r="AC431" s="55"/>
      <c r="AD431" s="55"/>
      <c r="AE431" s="55"/>
      <c r="AF431" s="56"/>
      <c r="AG431" s="55"/>
      <c r="AH431" s="55"/>
      <c r="AI431" s="55"/>
      <c r="AJ431" s="55"/>
      <c r="AK431" s="55"/>
      <c r="AL431" s="55"/>
      <c r="AO431" s="6"/>
    </row>
    <row r="432" s="1" customFormat="1" ht="15" spans="1:41">
      <c r="A432" s="53"/>
      <c r="B432" s="54"/>
      <c r="C432" s="54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6"/>
      <c r="W432" s="55"/>
      <c r="X432" s="55"/>
      <c r="Y432" s="55"/>
      <c r="Z432" s="55"/>
      <c r="AA432" s="55"/>
      <c r="AB432" s="55"/>
      <c r="AC432" s="55"/>
      <c r="AD432" s="55"/>
      <c r="AE432" s="55"/>
      <c r="AF432" s="56"/>
      <c r="AG432" s="55"/>
      <c r="AH432" s="55"/>
      <c r="AI432" s="55"/>
      <c r="AJ432" s="55"/>
      <c r="AK432" s="55"/>
      <c r="AL432" s="55"/>
      <c r="AO432" s="18"/>
    </row>
    <row r="433" s="1" customFormat="1" ht="15" spans="1:41">
      <c r="A433" s="53"/>
      <c r="B433" s="54"/>
      <c r="C433" s="54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6"/>
      <c r="W433" s="55"/>
      <c r="X433" s="55"/>
      <c r="Y433" s="55"/>
      <c r="Z433" s="55"/>
      <c r="AA433" s="55"/>
      <c r="AB433" s="55"/>
      <c r="AC433" s="55"/>
      <c r="AD433" s="55"/>
      <c r="AE433" s="55"/>
      <c r="AF433" s="56"/>
      <c r="AG433" s="55"/>
      <c r="AH433" s="55"/>
      <c r="AI433" s="55"/>
      <c r="AJ433" s="55"/>
      <c r="AK433" s="55"/>
      <c r="AL433" s="55"/>
      <c r="AO433" s="18"/>
    </row>
    <row r="434" s="1" customFormat="1" ht="15" spans="1:41">
      <c r="A434" s="53"/>
      <c r="B434" s="54"/>
      <c r="C434" s="54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6"/>
      <c r="W434" s="55"/>
      <c r="X434" s="55"/>
      <c r="Y434" s="55"/>
      <c r="Z434" s="55"/>
      <c r="AA434" s="55"/>
      <c r="AB434" s="55"/>
      <c r="AC434" s="55"/>
      <c r="AD434" s="55"/>
      <c r="AE434" s="55"/>
      <c r="AF434" s="56"/>
      <c r="AG434" s="55"/>
      <c r="AH434" s="55"/>
      <c r="AI434" s="55"/>
      <c r="AJ434" s="55"/>
      <c r="AK434" s="55"/>
      <c r="AL434" s="55"/>
      <c r="AO434" s="6"/>
    </row>
    <row r="435" s="1" customFormat="1" ht="15" spans="1:41">
      <c r="A435" s="53"/>
      <c r="B435" s="54"/>
      <c r="C435" s="54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6"/>
      <c r="W435" s="55"/>
      <c r="X435" s="55"/>
      <c r="Y435" s="55"/>
      <c r="Z435" s="55"/>
      <c r="AA435" s="55"/>
      <c r="AB435" s="55"/>
      <c r="AC435" s="55"/>
      <c r="AD435" s="55"/>
      <c r="AE435" s="55"/>
      <c r="AF435" s="56"/>
      <c r="AG435" s="55"/>
      <c r="AH435" s="55"/>
      <c r="AI435" s="55"/>
      <c r="AJ435" s="55"/>
      <c r="AK435" s="55"/>
      <c r="AL435" s="55"/>
      <c r="AO435" s="6"/>
    </row>
    <row r="436" s="1" customFormat="1" ht="15" spans="1:41">
      <c r="A436" s="53"/>
      <c r="B436" s="54"/>
      <c r="C436" s="54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6"/>
      <c r="W436" s="55"/>
      <c r="X436" s="55"/>
      <c r="Y436" s="55"/>
      <c r="Z436" s="55"/>
      <c r="AA436" s="55"/>
      <c r="AB436" s="55"/>
      <c r="AC436" s="55"/>
      <c r="AD436" s="55"/>
      <c r="AE436" s="55"/>
      <c r="AF436" s="56"/>
      <c r="AG436" s="55"/>
      <c r="AH436" s="55"/>
      <c r="AI436" s="55"/>
      <c r="AJ436" s="55"/>
      <c r="AK436" s="55"/>
      <c r="AL436" s="55"/>
      <c r="AO436" s="18"/>
    </row>
    <row r="437" s="1" customFormat="1" ht="15" spans="1:41">
      <c r="A437" s="53"/>
      <c r="B437" s="54"/>
      <c r="C437" s="54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6"/>
      <c r="W437" s="55"/>
      <c r="X437" s="55"/>
      <c r="Y437" s="55"/>
      <c r="Z437" s="55"/>
      <c r="AA437" s="55"/>
      <c r="AB437" s="55"/>
      <c r="AC437" s="55"/>
      <c r="AD437" s="55"/>
      <c r="AE437" s="55"/>
      <c r="AF437" s="56"/>
      <c r="AG437" s="55"/>
      <c r="AH437" s="55"/>
      <c r="AI437" s="55"/>
      <c r="AJ437" s="55"/>
      <c r="AK437" s="55"/>
      <c r="AL437" s="55"/>
      <c r="AO437" s="18"/>
    </row>
    <row r="438" s="1" customFormat="1" ht="15" spans="1:41">
      <c r="A438" s="53"/>
      <c r="B438" s="54"/>
      <c r="C438" s="54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6"/>
      <c r="W438" s="55"/>
      <c r="X438" s="55"/>
      <c r="Y438" s="55"/>
      <c r="Z438" s="55"/>
      <c r="AA438" s="55"/>
      <c r="AB438" s="55"/>
      <c r="AC438" s="55"/>
      <c r="AD438" s="55"/>
      <c r="AE438" s="55"/>
      <c r="AF438" s="56"/>
      <c r="AG438" s="55"/>
      <c r="AH438" s="55"/>
      <c r="AI438" s="55"/>
      <c r="AJ438" s="55"/>
      <c r="AK438" s="55"/>
      <c r="AL438" s="55"/>
      <c r="AO438" s="6"/>
    </row>
    <row r="439" s="1" customFormat="1" ht="15" spans="1:41">
      <c r="A439" s="53"/>
      <c r="B439" s="54"/>
      <c r="C439" s="54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6"/>
      <c r="W439" s="55"/>
      <c r="X439" s="55"/>
      <c r="Y439" s="55"/>
      <c r="Z439" s="55"/>
      <c r="AA439" s="55"/>
      <c r="AB439" s="55"/>
      <c r="AC439" s="55"/>
      <c r="AD439" s="55"/>
      <c r="AE439" s="55"/>
      <c r="AF439" s="56"/>
      <c r="AG439" s="55"/>
      <c r="AH439" s="55"/>
      <c r="AI439" s="55"/>
      <c r="AJ439" s="55"/>
      <c r="AK439" s="55"/>
      <c r="AL439" s="55"/>
      <c r="AO439" s="6"/>
    </row>
    <row r="440" s="1" customFormat="1" ht="15" spans="1:41">
      <c r="A440" s="53"/>
      <c r="B440" s="54"/>
      <c r="C440" s="54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6"/>
      <c r="W440" s="55"/>
      <c r="X440" s="55"/>
      <c r="Y440" s="55"/>
      <c r="Z440" s="55"/>
      <c r="AA440" s="55"/>
      <c r="AB440" s="55"/>
      <c r="AC440" s="55"/>
      <c r="AD440" s="55"/>
      <c r="AE440" s="55"/>
      <c r="AF440" s="56"/>
      <c r="AG440" s="55"/>
      <c r="AH440" s="55"/>
      <c r="AI440" s="55"/>
      <c r="AJ440" s="55"/>
      <c r="AK440" s="55"/>
      <c r="AL440" s="55"/>
      <c r="AO440" s="18"/>
    </row>
    <row r="441" s="1" customFormat="1" ht="15" spans="1:41">
      <c r="A441" s="53"/>
      <c r="B441" s="54"/>
      <c r="C441" s="54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6"/>
      <c r="W441" s="55"/>
      <c r="X441" s="55"/>
      <c r="Y441" s="55"/>
      <c r="Z441" s="55"/>
      <c r="AA441" s="55"/>
      <c r="AB441" s="55"/>
      <c r="AC441" s="55"/>
      <c r="AD441" s="55"/>
      <c r="AE441" s="55"/>
      <c r="AF441" s="56"/>
      <c r="AG441" s="55"/>
      <c r="AH441" s="55"/>
      <c r="AI441" s="55"/>
      <c r="AJ441" s="55"/>
      <c r="AK441" s="55"/>
      <c r="AL441" s="55"/>
      <c r="AO441" s="18"/>
    </row>
    <row r="442" s="1" customFormat="1" ht="15" spans="1:41">
      <c r="A442" s="53"/>
      <c r="B442" s="54"/>
      <c r="C442" s="54"/>
      <c r="D442" s="55"/>
      <c r="E442" s="55"/>
      <c r="F442" s="55"/>
      <c r="G442" s="55"/>
      <c r="H442" s="57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6"/>
      <c r="W442" s="55"/>
      <c r="X442" s="55"/>
      <c r="Y442" s="55"/>
      <c r="Z442" s="55"/>
      <c r="AA442" s="55"/>
      <c r="AB442" s="55"/>
      <c r="AC442" s="55"/>
      <c r="AD442" s="55"/>
      <c r="AE442" s="55"/>
      <c r="AF442" s="56"/>
      <c r="AG442" s="55"/>
      <c r="AH442" s="55"/>
      <c r="AI442" s="55"/>
      <c r="AJ442" s="55"/>
      <c r="AK442" s="55"/>
      <c r="AL442" s="55"/>
      <c r="AO442" s="6"/>
    </row>
    <row r="443" s="1" customFormat="1" ht="15" spans="1:41">
      <c r="A443" s="53"/>
      <c r="B443" s="54"/>
      <c r="C443" s="54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6"/>
      <c r="W443" s="55"/>
      <c r="X443" s="55"/>
      <c r="Y443" s="55"/>
      <c r="Z443" s="55"/>
      <c r="AA443" s="55"/>
      <c r="AB443" s="55"/>
      <c r="AC443" s="55"/>
      <c r="AD443" s="55"/>
      <c r="AE443" s="55"/>
      <c r="AF443" s="56"/>
      <c r="AG443" s="55"/>
      <c r="AH443" s="55"/>
      <c r="AI443" s="55"/>
      <c r="AJ443" s="55"/>
      <c r="AK443" s="55"/>
      <c r="AL443" s="55"/>
      <c r="AO443" s="6"/>
    </row>
    <row r="444" s="1" customFormat="1" ht="15" spans="1:41">
      <c r="A444" s="53"/>
      <c r="B444" s="54"/>
      <c r="C444" s="54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6"/>
      <c r="W444" s="55"/>
      <c r="X444" s="55"/>
      <c r="Y444" s="55"/>
      <c r="Z444" s="55"/>
      <c r="AA444" s="55"/>
      <c r="AB444" s="55"/>
      <c r="AC444" s="55"/>
      <c r="AD444" s="55"/>
      <c r="AE444" s="55"/>
      <c r="AF444" s="56"/>
      <c r="AG444" s="55"/>
      <c r="AH444" s="55"/>
      <c r="AI444" s="55"/>
      <c r="AJ444" s="55"/>
      <c r="AK444" s="55"/>
      <c r="AL444" s="55"/>
      <c r="AO444" s="18"/>
    </row>
    <row r="445" s="1" customFormat="1" ht="15" spans="1:41">
      <c r="A445" s="53"/>
      <c r="B445" s="54"/>
      <c r="C445" s="54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6"/>
      <c r="W445" s="55"/>
      <c r="X445" s="55"/>
      <c r="Y445" s="55"/>
      <c r="Z445" s="55"/>
      <c r="AA445" s="55"/>
      <c r="AB445" s="55"/>
      <c r="AC445" s="55"/>
      <c r="AD445" s="55"/>
      <c r="AE445" s="55"/>
      <c r="AF445" s="56"/>
      <c r="AG445" s="55"/>
      <c r="AH445" s="55"/>
      <c r="AI445" s="55"/>
      <c r="AJ445" s="55"/>
      <c r="AK445" s="55"/>
      <c r="AL445" s="55"/>
      <c r="AO445" s="18"/>
    </row>
    <row r="446" s="1" customFormat="1" ht="15" spans="1:41">
      <c r="A446" s="58"/>
      <c r="B446" s="54"/>
      <c r="C446" s="54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6"/>
      <c r="W446" s="55"/>
      <c r="X446" s="55"/>
      <c r="Y446" s="55"/>
      <c r="Z446" s="55"/>
      <c r="AA446" s="55"/>
      <c r="AB446" s="55"/>
      <c r="AC446" s="55"/>
      <c r="AD446" s="55"/>
      <c r="AE446" s="55"/>
      <c r="AF446" s="56"/>
      <c r="AG446" s="55"/>
      <c r="AH446" s="55"/>
      <c r="AI446" s="55"/>
      <c r="AJ446" s="55"/>
      <c r="AK446" s="55"/>
      <c r="AL446" s="55"/>
      <c r="AO446" s="6"/>
    </row>
    <row r="447" s="1" customFormat="1" ht="15" spans="1:41">
      <c r="A447" s="53"/>
      <c r="B447" s="54"/>
      <c r="C447" s="54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6"/>
      <c r="W447" s="55"/>
      <c r="X447" s="55"/>
      <c r="Y447" s="55"/>
      <c r="Z447" s="55"/>
      <c r="AA447" s="55"/>
      <c r="AB447" s="55"/>
      <c r="AC447" s="55"/>
      <c r="AD447" s="55"/>
      <c r="AE447" s="55"/>
      <c r="AF447" s="56"/>
      <c r="AG447" s="55"/>
      <c r="AH447" s="55"/>
      <c r="AI447" s="55"/>
      <c r="AJ447" s="55"/>
      <c r="AK447" s="55"/>
      <c r="AL447" s="55"/>
      <c r="AO447" s="6"/>
    </row>
    <row r="448" s="1" customFormat="1" ht="15" spans="1:41">
      <c r="A448" s="53"/>
      <c r="B448" s="54"/>
      <c r="C448" s="54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6"/>
      <c r="W448" s="55"/>
      <c r="X448" s="55"/>
      <c r="Y448" s="55"/>
      <c r="Z448" s="55"/>
      <c r="AA448" s="55"/>
      <c r="AB448" s="55"/>
      <c r="AC448" s="55"/>
      <c r="AD448" s="55"/>
      <c r="AE448" s="55"/>
      <c r="AF448" s="56"/>
      <c r="AG448" s="55"/>
      <c r="AH448" s="55"/>
      <c r="AI448" s="55"/>
      <c r="AJ448" s="55"/>
      <c r="AK448" s="55"/>
      <c r="AL448" s="55"/>
      <c r="AO448" s="18"/>
    </row>
    <row r="449" s="1" customFormat="1" ht="15" spans="1:41">
      <c r="A449" s="53"/>
      <c r="B449" s="54"/>
      <c r="C449" s="54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6"/>
      <c r="W449" s="55"/>
      <c r="X449" s="55"/>
      <c r="Y449" s="55"/>
      <c r="Z449" s="55"/>
      <c r="AA449" s="55"/>
      <c r="AB449" s="55"/>
      <c r="AC449" s="55"/>
      <c r="AD449" s="55"/>
      <c r="AE449" s="55"/>
      <c r="AF449" s="56"/>
      <c r="AG449" s="55"/>
      <c r="AH449" s="55"/>
      <c r="AI449" s="55"/>
      <c r="AJ449" s="55"/>
      <c r="AK449" s="55"/>
      <c r="AL449" s="55"/>
      <c r="AO449" s="18"/>
    </row>
    <row r="450" s="1" customFormat="1" ht="15" spans="1:41">
      <c r="A450" s="53"/>
      <c r="B450" s="54"/>
      <c r="C450" s="54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6"/>
      <c r="W450" s="55"/>
      <c r="X450" s="55"/>
      <c r="Y450" s="55"/>
      <c r="Z450" s="55"/>
      <c r="AA450" s="55"/>
      <c r="AB450" s="55"/>
      <c r="AC450" s="55"/>
      <c r="AD450" s="55"/>
      <c r="AE450" s="55"/>
      <c r="AF450" s="56"/>
      <c r="AG450" s="55"/>
      <c r="AH450" s="55"/>
      <c r="AI450" s="55"/>
      <c r="AJ450" s="55"/>
      <c r="AK450" s="55"/>
      <c r="AL450" s="55"/>
      <c r="AO450" s="6"/>
    </row>
    <row r="451" s="1" customFormat="1" ht="15" spans="1:41">
      <c r="A451" s="53"/>
      <c r="B451" s="54"/>
      <c r="C451" s="54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6"/>
      <c r="W451" s="55"/>
      <c r="X451" s="55"/>
      <c r="Y451" s="55"/>
      <c r="Z451" s="55"/>
      <c r="AA451" s="55"/>
      <c r="AB451" s="55"/>
      <c r="AC451" s="55"/>
      <c r="AD451" s="55"/>
      <c r="AE451" s="55"/>
      <c r="AF451" s="56"/>
      <c r="AG451" s="55"/>
      <c r="AH451" s="55"/>
      <c r="AI451" s="55"/>
      <c r="AJ451" s="55"/>
      <c r="AK451" s="55"/>
      <c r="AL451" s="55"/>
      <c r="AO451" s="6"/>
    </row>
    <row r="452" s="1" customFormat="1" ht="15" spans="1:41">
      <c r="A452" s="53"/>
      <c r="B452" s="54"/>
      <c r="C452" s="54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6"/>
      <c r="W452" s="55"/>
      <c r="X452" s="55"/>
      <c r="Y452" s="55"/>
      <c r="Z452" s="55"/>
      <c r="AA452" s="55"/>
      <c r="AB452" s="55"/>
      <c r="AC452" s="55"/>
      <c r="AD452" s="55"/>
      <c r="AE452" s="55"/>
      <c r="AF452" s="56"/>
      <c r="AG452" s="55"/>
      <c r="AH452" s="55"/>
      <c r="AI452" s="55"/>
      <c r="AJ452" s="55"/>
      <c r="AK452" s="55"/>
      <c r="AL452" s="55"/>
      <c r="AO452" s="18"/>
    </row>
    <row r="453" s="1" customFormat="1" ht="15" spans="1:41">
      <c r="A453" s="53"/>
      <c r="B453" s="54"/>
      <c r="C453" s="54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6"/>
      <c r="W453" s="55"/>
      <c r="X453" s="55"/>
      <c r="Y453" s="55"/>
      <c r="Z453" s="55"/>
      <c r="AA453" s="55"/>
      <c r="AB453" s="55"/>
      <c r="AC453" s="55"/>
      <c r="AD453" s="55"/>
      <c r="AE453" s="55"/>
      <c r="AF453" s="56"/>
      <c r="AG453" s="55"/>
      <c r="AH453" s="55"/>
      <c r="AI453" s="55"/>
      <c r="AJ453" s="55"/>
      <c r="AK453" s="55"/>
      <c r="AL453" s="55"/>
      <c r="AO453" s="18"/>
    </row>
    <row r="454" s="1" customFormat="1" ht="15" spans="1:41">
      <c r="A454" s="53"/>
      <c r="B454" s="54"/>
      <c r="C454" s="54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6"/>
      <c r="W454" s="55"/>
      <c r="X454" s="55"/>
      <c r="Y454" s="55"/>
      <c r="Z454" s="55"/>
      <c r="AA454" s="55"/>
      <c r="AB454" s="55"/>
      <c r="AC454" s="55"/>
      <c r="AD454" s="55"/>
      <c r="AE454" s="55"/>
      <c r="AF454" s="56"/>
      <c r="AG454" s="55"/>
      <c r="AH454" s="55"/>
      <c r="AI454" s="55"/>
      <c r="AJ454" s="55"/>
      <c r="AK454" s="55"/>
      <c r="AL454" s="55"/>
      <c r="AO454" s="6"/>
    </row>
    <row r="455" s="1" customFormat="1" ht="15" spans="1:41">
      <c r="A455" s="53"/>
      <c r="B455" s="54"/>
      <c r="C455" s="54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6"/>
      <c r="W455" s="55"/>
      <c r="X455" s="55"/>
      <c r="Y455" s="55"/>
      <c r="Z455" s="55"/>
      <c r="AA455" s="55"/>
      <c r="AB455" s="55"/>
      <c r="AC455" s="55"/>
      <c r="AD455" s="55"/>
      <c r="AE455" s="55"/>
      <c r="AF455" s="56"/>
      <c r="AG455" s="55"/>
      <c r="AH455" s="55"/>
      <c r="AI455" s="55"/>
      <c r="AJ455" s="55"/>
      <c r="AK455" s="55"/>
      <c r="AL455" s="55"/>
      <c r="AO455" s="6"/>
    </row>
    <row r="456" s="1" customFormat="1" ht="15" spans="1:41">
      <c r="A456" s="53"/>
      <c r="B456" s="54"/>
      <c r="C456" s="54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6"/>
      <c r="W456" s="55"/>
      <c r="X456" s="55"/>
      <c r="Y456" s="55"/>
      <c r="Z456" s="55"/>
      <c r="AA456" s="55"/>
      <c r="AB456" s="55"/>
      <c r="AC456" s="55"/>
      <c r="AD456" s="55"/>
      <c r="AE456" s="55"/>
      <c r="AF456" s="56"/>
      <c r="AG456" s="55"/>
      <c r="AH456" s="55"/>
      <c r="AI456" s="55"/>
      <c r="AJ456" s="55"/>
      <c r="AK456" s="55"/>
      <c r="AL456" s="55"/>
      <c r="AO456" s="18"/>
    </row>
    <row r="457" s="1" customFormat="1" ht="15" spans="1:41">
      <c r="A457" s="53"/>
      <c r="B457" s="54"/>
      <c r="C457" s="54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6"/>
      <c r="W457" s="55"/>
      <c r="X457" s="55"/>
      <c r="Y457" s="55"/>
      <c r="Z457" s="55"/>
      <c r="AA457" s="55"/>
      <c r="AB457" s="55"/>
      <c r="AC457" s="55"/>
      <c r="AD457" s="55"/>
      <c r="AE457" s="55"/>
      <c r="AF457" s="56"/>
      <c r="AG457" s="55"/>
      <c r="AH457" s="55"/>
      <c r="AI457" s="55"/>
      <c r="AJ457" s="55"/>
      <c r="AK457" s="55"/>
      <c r="AL457" s="55"/>
      <c r="AO457" s="18"/>
    </row>
    <row r="458" s="1" customFormat="1" ht="15" spans="1:41">
      <c r="A458" s="53"/>
      <c r="B458" s="54"/>
      <c r="C458" s="54"/>
      <c r="D458" s="55"/>
      <c r="E458" s="55"/>
      <c r="F458" s="55"/>
      <c r="G458" s="55"/>
      <c r="H458" s="57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6"/>
      <c r="W458" s="55"/>
      <c r="X458" s="55"/>
      <c r="Y458" s="55"/>
      <c r="Z458" s="55"/>
      <c r="AA458" s="55"/>
      <c r="AB458" s="55"/>
      <c r="AC458" s="55"/>
      <c r="AD458" s="55"/>
      <c r="AE458" s="55"/>
      <c r="AF458" s="56"/>
      <c r="AG458" s="55"/>
      <c r="AH458" s="55"/>
      <c r="AI458" s="55"/>
      <c r="AJ458" s="55"/>
      <c r="AK458" s="55"/>
      <c r="AL458" s="55"/>
      <c r="AO458" s="6"/>
    </row>
    <row r="459" s="1" customFormat="1" ht="15" spans="1:41">
      <c r="A459" s="53"/>
      <c r="B459" s="54"/>
      <c r="C459" s="54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6"/>
      <c r="W459" s="55"/>
      <c r="X459" s="55"/>
      <c r="Y459" s="55"/>
      <c r="Z459" s="55"/>
      <c r="AA459" s="55"/>
      <c r="AB459" s="55"/>
      <c r="AC459" s="55"/>
      <c r="AD459" s="55"/>
      <c r="AE459" s="55"/>
      <c r="AF459" s="56"/>
      <c r="AG459" s="55"/>
      <c r="AH459" s="55"/>
      <c r="AI459" s="55"/>
      <c r="AJ459" s="55"/>
      <c r="AK459" s="55"/>
      <c r="AL459" s="55"/>
      <c r="AO459" s="6"/>
    </row>
    <row r="460" s="1" customFormat="1" ht="15" spans="1:41">
      <c r="A460" s="53"/>
      <c r="B460" s="54"/>
      <c r="C460" s="54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6"/>
      <c r="W460" s="55"/>
      <c r="X460" s="55"/>
      <c r="Y460" s="55"/>
      <c r="Z460" s="55"/>
      <c r="AA460" s="55"/>
      <c r="AB460" s="55"/>
      <c r="AC460" s="55"/>
      <c r="AD460" s="55"/>
      <c r="AE460" s="55"/>
      <c r="AF460" s="56"/>
      <c r="AG460" s="55"/>
      <c r="AH460" s="55"/>
      <c r="AI460" s="55"/>
      <c r="AJ460" s="55"/>
      <c r="AK460" s="55"/>
      <c r="AL460" s="55"/>
      <c r="AO460" s="18"/>
    </row>
    <row r="461" s="1" customFormat="1" ht="15" spans="1:41">
      <c r="A461" s="59"/>
      <c r="B461" s="60"/>
      <c r="C461" s="61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6"/>
      <c r="W461" s="55"/>
      <c r="X461" s="55"/>
      <c r="Y461" s="55"/>
      <c r="Z461" s="55"/>
      <c r="AA461" s="55"/>
      <c r="AB461" s="55"/>
      <c r="AC461" s="55"/>
      <c r="AD461" s="55"/>
      <c r="AE461" s="55"/>
      <c r="AF461" s="56"/>
      <c r="AG461" s="55"/>
      <c r="AH461" s="55"/>
      <c r="AI461" s="55"/>
      <c r="AJ461" s="55"/>
      <c r="AK461" s="55"/>
      <c r="AL461" s="55"/>
      <c r="AO461" s="18"/>
    </row>
    <row r="462" s="1" customFormat="1" ht="15" spans="1:41">
      <c r="A462" s="53"/>
      <c r="B462" s="54"/>
      <c r="C462" s="54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6"/>
      <c r="W462" s="55"/>
      <c r="X462" s="55"/>
      <c r="Y462" s="55"/>
      <c r="Z462" s="55"/>
      <c r="AA462" s="55"/>
      <c r="AB462" s="55"/>
      <c r="AC462" s="55"/>
      <c r="AD462" s="55"/>
      <c r="AE462" s="55"/>
      <c r="AF462" s="56"/>
      <c r="AG462" s="55"/>
      <c r="AH462" s="55"/>
      <c r="AI462" s="55"/>
      <c r="AJ462" s="55"/>
      <c r="AK462" s="55"/>
      <c r="AL462" s="55"/>
      <c r="AO462" s="6"/>
    </row>
    <row r="463" s="1" customFormat="1" ht="15" spans="1:41">
      <c r="A463" s="53"/>
      <c r="B463" s="54"/>
      <c r="C463" s="54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6"/>
      <c r="W463" s="55"/>
      <c r="X463" s="55"/>
      <c r="Y463" s="55"/>
      <c r="Z463" s="55"/>
      <c r="AA463" s="55"/>
      <c r="AB463" s="55"/>
      <c r="AC463" s="55"/>
      <c r="AD463" s="55"/>
      <c r="AE463" s="55"/>
      <c r="AF463" s="56"/>
      <c r="AG463" s="55"/>
      <c r="AH463" s="55"/>
      <c r="AI463" s="55"/>
      <c r="AJ463" s="55"/>
      <c r="AK463" s="55"/>
      <c r="AL463" s="55"/>
      <c r="AO463" s="6"/>
    </row>
    <row r="464" s="1" customFormat="1" ht="15" spans="1:41">
      <c r="A464" s="53"/>
      <c r="B464" s="54"/>
      <c r="C464" s="54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6"/>
      <c r="W464" s="55"/>
      <c r="X464" s="55"/>
      <c r="Y464" s="55"/>
      <c r="Z464" s="55"/>
      <c r="AA464" s="55"/>
      <c r="AB464" s="55"/>
      <c r="AC464" s="55"/>
      <c r="AD464" s="55"/>
      <c r="AE464" s="55"/>
      <c r="AF464" s="56"/>
      <c r="AG464" s="55"/>
      <c r="AH464" s="55"/>
      <c r="AI464" s="55"/>
      <c r="AJ464" s="55"/>
      <c r="AK464" s="55"/>
      <c r="AL464" s="55"/>
      <c r="AO464" s="18"/>
    </row>
    <row r="465" s="1" customFormat="1" ht="15" spans="1:41">
      <c r="A465" s="53"/>
      <c r="B465" s="54"/>
      <c r="C465" s="54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6"/>
      <c r="W465" s="55"/>
      <c r="X465" s="55"/>
      <c r="Y465" s="55"/>
      <c r="Z465" s="55"/>
      <c r="AA465" s="55"/>
      <c r="AB465" s="55"/>
      <c r="AC465" s="55"/>
      <c r="AD465" s="55"/>
      <c r="AE465" s="55"/>
      <c r="AF465" s="56"/>
      <c r="AG465" s="55"/>
      <c r="AH465" s="55"/>
      <c r="AI465" s="55"/>
      <c r="AJ465" s="55"/>
      <c r="AK465" s="55"/>
      <c r="AL465" s="55"/>
      <c r="AO465" s="18"/>
    </row>
    <row r="466" s="1" customFormat="1" ht="15" spans="1:41">
      <c r="A466" s="53"/>
      <c r="B466" s="54"/>
      <c r="C466" s="54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6"/>
      <c r="W466" s="55"/>
      <c r="X466" s="55"/>
      <c r="Y466" s="55"/>
      <c r="Z466" s="55"/>
      <c r="AA466" s="55"/>
      <c r="AB466" s="55"/>
      <c r="AC466" s="55"/>
      <c r="AD466" s="55"/>
      <c r="AE466" s="55"/>
      <c r="AF466" s="56"/>
      <c r="AG466" s="55"/>
      <c r="AH466" s="55"/>
      <c r="AI466" s="55"/>
      <c r="AJ466" s="55"/>
      <c r="AK466" s="55"/>
      <c r="AL466" s="55"/>
      <c r="AO466" s="6"/>
    </row>
    <row r="467" s="1" customFormat="1" ht="15" spans="1:41">
      <c r="A467" s="62"/>
      <c r="B467" s="63"/>
      <c r="C467" s="63"/>
      <c r="D467" s="55"/>
      <c r="E467" s="55"/>
      <c r="F467" s="55"/>
      <c r="G467" s="55"/>
      <c r="H467" s="57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6"/>
      <c r="W467" s="55"/>
      <c r="X467" s="55"/>
      <c r="Y467" s="55"/>
      <c r="Z467" s="55"/>
      <c r="AA467" s="55"/>
      <c r="AB467" s="55"/>
      <c r="AC467" s="55"/>
      <c r="AD467" s="55"/>
      <c r="AE467" s="55"/>
      <c r="AF467" s="56"/>
      <c r="AG467" s="55"/>
      <c r="AH467" s="55"/>
      <c r="AI467" s="55"/>
      <c r="AJ467" s="55"/>
      <c r="AK467" s="55"/>
      <c r="AL467" s="55"/>
      <c r="AO467" s="6"/>
    </row>
    <row r="468" s="1" customFormat="1" ht="15" spans="1:41">
      <c r="A468" s="64"/>
      <c r="B468" s="65"/>
      <c r="C468" s="66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6"/>
      <c r="W468" s="55"/>
      <c r="X468" s="55"/>
      <c r="Y468" s="55"/>
      <c r="Z468" s="55"/>
      <c r="AA468" s="55"/>
      <c r="AB468" s="55"/>
      <c r="AC468" s="55"/>
      <c r="AD468" s="55"/>
      <c r="AE468" s="55"/>
      <c r="AF468" s="56"/>
      <c r="AG468" s="55"/>
      <c r="AH468" s="55"/>
      <c r="AI468" s="55"/>
      <c r="AJ468" s="55"/>
      <c r="AK468" s="55"/>
      <c r="AL468" s="55"/>
      <c r="AO468" s="18"/>
    </row>
    <row r="469" s="1" customFormat="1" ht="15" spans="1:41">
      <c r="A469" s="67"/>
      <c r="B469" s="68"/>
      <c r="C469" s="69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6"/>
      <c r="W469" s="55"/>
      <c r="X469" s="55"/>
      <c r="Y469" s="55"/>
      <c r="Z469" s="55"/>
      <c r="AA469" s="55"/>
      <c r="AB469" s="55"/>
      <c r="AC469" s="55"/>
      <c r="AD469" s="55"/>
      <c r="AE469" s="55"/>
      <c r="AF469" s="56"/>
      <c r="AG469" s="55"/>
      <c r="AH469" s="55"/>
      <c r="AI469" s="55"/>
      <c r="AJ469" s="55"/>
      <c r="AK469" s="55"/>
      <c r="AL469" s="55"/>
      <c r="AO469" s="18"/>
    </row>
    <row r="470" s="1" customFormat="1" ht="15" spans="1:41">
      <c r="A470" s="70"/>
      <c r="B470" s="71"/>
      <c r="C470" s="72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6"/>
      <c r="W470" s="55"/>
      <c r="X470" s="55"/>
      <c r="Y470" s="55"/>
      <c r="Z470" s="55"/>
      <c r="AA470" s="55"/>
      <c r="AB470" s="55"/>
      <c r="AC470" s="55"/>
      <c r="AD470" s="55"/>
      <c r="AE470" s="55"/>
      <c r="AF470" s="56"/>
      <c r="AG470" s="55"/>
      <c r="AH470" s="55"/>
      <c r="AI470" s="55"/>
      <c r="AJ470" s="55"/>
      <c r="AK470" s="55"/>
      <c r="AL470" s="55"/>
      <c r="AO470" s="6"/>
    </row>
    <row r="471" s="1" customFormat="1" ht="15" spans="1:41">
      <c r="A471" s="53"/>
      <c r="B471" s="54"/>
      <c r="C471" s="54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6"/>
      <c r="W471" s="55"/>
      <c r="X471" s="55"/>
      <c r="Y471" s="55"/>
      <c r="Z471" s="55"/>
      <c r="AA471" s="55"/>
      <c r="AB471" s="55"/>
      <c r="AC471" s="55"/>
      <c r="AD471" s="55"/>
      <c r="AE471" s="55"/>
      <c r="AF471" s="56"/>
      <c r="AG471" s="55"/>
      <c r="AH471" s="55"/>
      <c r="AI471" s="55"/>
      <c r="AJ471" s="55"/>
      <c r="AK471" s="55"/>
      <c r="AL471" s="55"/>
      <c r="AO471" s="6"/>
    </row>
    <row r="472" s="1" customFormat="1" ht="15" spans="1:41">
      <c r="A472" s="53"/>
      <c r="B472" s="54"/>
      <c r="C472" s="54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6"/>
      <c r="W472" s="55"/>
      <c r="X472" s="55"/>
      <c r="Y472" s="55"/>
      <c r="Z472" s="55"/>
      <c r="AA472" s="55"/>
      <c r="AB472" s="55"/>
      <c r="AC472" s="55"/>
      <c r="AD472" s="55"/>
      <c r="AE472" s="55"/>
      <c r="AF472" s="56"/>
      <c r="AG472" s="55"/>
      <c r="AH472" s="55"/>
      <c r="AI472" s="55"/>
      <c r="AJ472" s="55"/>
      <c r="AK472" s="55"/>
      <c r="AL472" s="55"/>
      <c r="AO472" s="18"/>
    </row>
    <row r="473" s="1" customFormat="1" ht="15" spans="1:41">
      <c r="A473" s="73"/>
      <c r="B473" s="74"/>
      <c r="C473" s="7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6"/>
      <c r="W473" s="55"/>
      <c r="X473" s="55"/>
      <c r="Y473" s="55"/>
      <c r="Z473" s="55"/>
      <c r="AA473" s="55"/>
      <c r="AB473" s="55"/>
      <c r="AC473" s="55"/>
      <c r="AD473" s="55"/>
      <c r="AE473" s="55"/>
      <c r="AF473" s="56"/>
      <c r="AG473" s="55"/>
      <c r="AH473" s="55"/>
      <c r="AI473" s="55"/>
      <c r="AJ473" s="55"/>
      <c r="AK473" s="55"/>
      <c r="AL473" s="55"/>
      <c r="AO473" s="18"/>
    </row>
    <row r="474" s="1" customFormat="1" ht="15" spans="1:41">
      <c r="A474" s="53"/>
      <c r="B474" s="54"/>
      <c r="C474" s="54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6"/>
      <c r="W474" s="55"/>
      <c r="X474" s="55"/>
      <c r="Y474" s="55"/>
      <c r="Z474" s="55"/>
      <c r="AA474" s="55"/>
      <c r="AB474" s="55"/>
      <c r="AC474" s="55"/>
      <c r="AD474" s="55"/>
      <c r="AE474" s="55"/>
      <c r="AF474" s="56"/>
      <c r="AG474" s="55"/>
      <c r="AH474" s="55"/>
      <c r="AI474" s="55"/>
      <c r="AJ474" s="55"/>
      <c r="AK474" s="55"/>
      <c r="AL474" s="55"/>
      <c r="AO474" s="6"/>
    </row>
    <row r="475" s="1" customFormat="1" ht="15" spans="1:41">
      <c r="A475" s="53"/>
      <c r="B475" s="54"/>
      <c r="C475" s="54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6"/>
      <c r="W475" s="55"/>
      <c r="X475" s="55"/>
      <c r="Y475" s="55"/>
      <c r="Z475" s="55"/>
      <c r="AA475" s="55"/>
      <c r="AB475" s="55"/>
      <c r="AC475" s="55"/>
      <c r="AD475" s="55"/>
      <c r="AE475" s="55"/>
      <c r="AF475" s="56"/>
      <c r="AG475" s="55"/>
      <c r="AH475" s="55"/>
      <c r="AI475" s="55"/>
      <c r="AJ475" s="55"/>
      <c r="AK475" s="55"/>
      <c r="AL475" s="55"/>
      <c r="AO475" s="6"/>
    </row>
    <row r="476" s="1" customFormat="1" ht="15" spans="1:41">
      <c r="A476" s="76"/>
      <c r="B476" s="77"/>
      <c r="C476" s="78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6"/>
      <c r="W476" s="55"/>
      <c r="X476" s="55"/>
      <c r="Y476" s="55"/>
      <c r="Z476" s="55"/>
      <c r="AA476" s="55"/>
      <c r="AB476" s="55"/>
      <c r="AC476" s="55"/>
      <c r="AD476" s="55"/>
      <c r="AE476" s="55"/>
      <c r="AF476" s="56"/>
      <c r="AG476" s="55"/>
      <c r="AH476" s="55"/>
      <c r="AI476" s="55"/>
      <c r="AJ476" s="55"/>
      <c r="AK476" s="55"/>
      <c r="AL476" s="55"/>
      <c r="AO476" s="18"/>
    </row>
    <row r="477" s="1" customFormat="1" ht="15" spans="1:41">
      <c r="A477" s="79"/>
      <c r="B477" s="80"/>
      <c r="C477" s="80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6"/>
      <c r="W477" s="55"/>
      <c r="X477" s="55"/>
      <c r="Y477" s="55"/>
      <c r="Z477" s="55"/>
      <c r="AA477" s="55"/>
      <c r="AB477" s="55"/>
      <c r="AC477" s="55"/>
      <c r="AD477" s="55"/>
      <c r="AE477" s="55"/>
      <c r="AF477" s="56"/>
      <c r="AG477" s="55"/>
      <c r="AH477" s="55"/>
      <c r="AI477" s="55"/>
      <c r="AJ477" s="55"/>
      <c r="AK477" s="55"/>
      <c r="AL477" s="55"/>
      <c r="AO477" s="18"/>
    </row>
    <row r="478" s="1" customFormat="1" ht="15" spans="1:41">
      <c r="A478" s="53"/>
      <c r="B478" s="54"/>
      <c r="C478" s="54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6"/>
      <c r="W478" s="55"/>
      <c r="X478" s="55"/>
      <c r="Y478" s="55"/>
      <c r="Z478" s="55"/>
      <c r="AA478" s="55"/>
      <c r="AB478" s="55"/>
      <c r="AC478" s="55"/>
      <c r="AD478" s="55"/>
      <c r="AE478" s="55"/>
      <c r="AF478" s="56"/>
      <c r="AG478" s="55"/>
      <c r="AH478" s="55"/>
      <c r="AI478" s="55"/>
      <c r="AJ478" s="55"/>
      <c r="AK478" s="55"/>
      <c r="AL478" s="55"/>
      <c r="AO478" s="6"/>
    </row>
    <row r="479" s="1" customFormat="1" ht="15" spans="1:41">
      <c r="A479" s="53"/>
      <c r="B479" s="54"/>
      <c r="C479" s="54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6"/>
      <c r="W479" s="55"/>
      <c r="X479" s="55"/>
      <c r="Y479" s="55"/>
      <c r="Z479" s="55"/>
      <c r="AA479" s="55"/>
      <c r="AB479" s="55"/>
      <c r="AC479" s="55"/>
      <c r="AD479" s="55"/>
      <c r="AE479" s="55"/>
      <c r="AF479" s="56"/>
      <c r="AG479" s="55"/>
      <c r="AH479" s="55"/>
      <c r="AI479" s="55"/>
      <c r="AJ479" s="55"/>
      <c r="AK479" s="55"/>
      <c r="AL479" s="55"/>
      <c r="AO479" s="6"/>
    </row>
    <row r="480" s="1" customFormat="1" ht="15" spans="1:41">
      <c r="A480" s="53"/>
      <c r="B480" s="54"/>
      <c r="C480" s="54"/>
      <c r="D480" s="55"/>
      <c r="E480" s="55"/>
      <c r="F480" s="55"/>
      <c r="G480" s="55"/>
      <c r="H480" s="57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6"/>
      <c r="W480" s="55"/>
      <c r="X480" s="55"/>
      <c r="Y480" s="55"/>
      <c r="Z480" s="55"/>
      <c r="AA480" s="55"/>
      <c r="AB480" s="55"/>
      <c r="AC480" s="55"/>
      <c r="AD480" s="55"/>
      <c r="AE480" s="55"/>
      <c r="AF480" s="56"/>
      <c r="AG480" s="55"/>
      <c r="AH480" s="55"/>
      <c r="AI480" s="55"/>
      <c r="AJ480" s="55"/>
      <c r="AK480" s="55"/>
      <c r="AL480" s="55"/>
      <c r="AO480" s="18"/>
    </row>
    <row r="481" s="1" customFormat="1" ht="15" spans="1:41">
      <c r="A481" s="53"/>
      <c r="B481" s="54"/>
      <c r="C481" s="54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56"/>
      <c r="W481" s="81"/>
      <c r="X481" s="81"/>
      <c r="Y481" s="81"/>
      <c r="Z481" s="81"/>
      <c r="AA481" s="81"/>
      <c r="AB481" s="81"/>
      <c r="AC481" s="81"/>
      <c r="AD481" s="81"/>
      <c r="AE481" s="81"/>
      <c r="AF481" s="56"/>
      <c r="AG481" s="81"/>
      <c r="AH481" s="81"/>
      <c r="AI481" s="81"/>
      <c r="AJ481" s="81"/>
      <c r="AK481" s="81"/>
      <c r="AL481" s="81"/>
      <c r="AO481" s="18"/>
    </row>
    <row r="482" s="1" customFormat="1" ht="15" spans="1:41">
      <c r="A482" s="53"/>
      <c r="B482" s="54"/>
      <c r="C482" s="54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56"/>
      <c r="W482" s="81"/>
      <c r="X482" s="81"/>
      <c r="Y482" s="81"/>
      <c r="Z482" s="81"/>
      <c r="AA482" s="81"/>
      <c r="AB482" s="81"/>
      <c r="AC482" s="81"/>
      <c r="AD482" s="81"/>
      <c r="AE482" s="81"/>
      <c r="AF482" s="56"/>
      <c r="AG482" s="81"/>
      <c r="AH482" s="81"/>
      <c r="AI482" s="81"/>
      <c r="AJ482" s="81"/>
      <c r="AK482" s="81"/>
      <c r="AL482" s="81"/>
      <c r="AO482" s="6"/>
    </row>
    <row r="483" s="1" customFormat="1" ht="15" spans="1:41">
      <c r="A483" s="53"/>
      <c r="B483" s="54"/>
      <c r="C483" s="54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56"/>
      <c r="W483" s="81"/>
      <c r="X483" s="81"/>
      <c r="Y483" s="81"/>
      <c r="Z483" s="81"/>
      <c r="AA483" s="81"/>
      <c r="AB483" s="81"/>
      <c r="AC483" s="81"/>
      <c r="AD483" s="81"/>
      <c r="AE483" s="81"/>
      <c r="AF483" s="56"/>
      <c r="AG483" s="81"/>
      <c r="AH483" s="81"/>
      <c r="AI483" s="81"/>
      <c r="AJ483" s="81"/>
      <c r="AK483" s="81"/>
      <c r="AL483" s="81"/>
      <c r="AO483" s="6"/>
    </row>
    <row r="484" s="1" customFormat="1" ht="15" spans="1:41">
      <c r="A484" s="53"/>
      <c r="B484" s="54"/>
      <c r="C484" s="54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56"/>
      <c r="W484" s="81"/>
      <c r="X484" s="81"/>
      <c r="Y484" s="81"/>
      <c r="Z484" s="81"/>
      <c r="AA484" s="81"/>
      <c r="AB484" s="81"/>
      <c r="AC484" s="81"/>
      <c r="AD484" s="81"/>
      <c r="AE484" s="81"/>
      <c r="AF484" s="56"/>
      <c r="AG484" s="81"/>
      <c r="AH484" s="81"/>
      <c r="AI484" s="81"/>
      <c r="AJ484" s="81"/>
      <c r="AK484" s="81"/>
      <c r="AL484" s="81"/>
      <c r="AO484" s="18"/>
    </row>
    <row r="485" s="1" customFormat="1" ht="15" spans="1:41">
      <c r="A485" s="53"/>
      <c r="B485" s="54"/>
      <c r="C485" s="54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56"/>
      <c r="W485" s="81"/>
      <c r="X485" s="81"/>
      <c r="Y485" s="81"/>
      <c r="Z485" s="81"/>
      <c r="AA485" s="81"/>
      <c r="AB485" s="81"/>
      <c r="AC485" s="81"/>
      <c r="AD485" s="81"/>
      <c r="AE485" s="81"/>
      <c r="AF485" s="56"/>
      <c r="AG485" s="81"/>
      <c r="AH485" s="81"/>
      <c r="AI485" s="81"/>
      <c r="AJ485" s="81"/>
      <c r="AK485" s="81"/>
      <c r="AL485" s="81"/>
      <c r="AO485" s="18"/>
    </row>
    <row r="486" s="1" customFormat="1" ht="15" spans="1:41">
      <c r="A486" s="53"/>
      <c r="B486" s="54"/>
      <c r="C486" s="54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56"/>
      <c r="W486" s="81"/>
      <c r="X486" s="81"/>
      <c r="Y486" s="81"/>
      <c r="Z486" s="81"/>
      <c r="AA486" s="81"/>
      <c r="AB486" s="81"/>
      <c r="AC486" s="81"/>
      <c r="AD486" s="81"/>
      <c r="AE486" s="81"/>
      <c r="AF486" s="56"/>
      <c r="AG486" s="81"/>
      <c r="AH486" s="81"/>
      <c r="AI486" s="81"/>
      <c r="AJ486" s="81"/>
      <c r="AK486" s="81"/>
      <c r="AL486" s="81"/>
      <c r="AO486" s="6"/>
    </row>
    <row r="487" s="1" customFormat="1" ht="15" spans="1:41">
      <c r="A487" s="53"/>
      <c r="B487" s="54"/>
      <c r="C487" s="54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56"/>
      <c r="W487" s="81"/>
      <c r="X487" s="81"/>
      <c r="Y487" s="81"/>
      <c r="Z487" s="81"/>
      <c r="AA487" s="81"/>
      <c r="AB487" s="81"/>
      <c r="AC487" s="81"/>
      <c r="AD487" s="81"/>
      <c r="AE487" s="81"/>
      <c r="AF487" s="56"/>
      <c r="AG487" s="81"/>
      <c r="AH487" s="81"/>
      <c r="AI487" s="81"/>
      <c r="AJ487" s="81"/>
      <c r="AK487" s="81"/>
      <c r="AL487" s="81"/>
      <c r="AO487" s="6"/>
    </row>
    <row r="488" s="1" customFormat="1" ht="15" spans="1:41">
      <c r="A488" s="53"/>
      <c r="B488" s="54"/>
      <c r="C488" s="54"/>
      <c r="D488" s="81"/>
      <c r="E488" s="81"/>
      <c r="F488" s="81"/>
      <c r="G488" s="81"/>
      <c r="H488" s="82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56"/>
      <c r="W488" s="81"/>
      <c r="X488" s="81"/>
      <c r="Y488" s="81"/>
      <c r="Z488" s="81"/>
      <c r="AA488" s="81"/>
      <c r="AB488" s="81"/>
      <c r="AC488" s="81"/>
      <c r="AD488" s="81"/>
      <c r="AE488" s="81"/>
      <c r="AF488" s="56"/>
      <c r="AG488" s="81"/>
      <c r="AH488" s="81"/>
      <c r="AI488" s="81"/>
      <c r="AJ488" s="81"/>
      <c r="AK488" s="81"/>
      <c r="AL488" s="81"/>
      <c r="AO488" s="18"/>
    </row>
    <row r="489" s="1" customFormat="1" ht="15" spans="1:41">
      <c r="A489" s="53"/>
      <c r="B489" s="54"/>
      <c r="C489" s="54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6"/>
      <c r="W489" s="55"/>
      <c r="X489" s="55"/>
      <c r="Y489" s="55"/>
      <c r="Z489" s="55"/>
      <c r="AA489" s="55"/>
      <c r="AB489" s="55"/>
      <c r="AC489" s="55"/>
      <c r="AD489" s="55"/>
      <c r="AE489" s="55"/>
      <c r="AF489" s="56"/>
      <c r="AG489" s="55"/>
      <c r="AH489" s="55"/>
      <c r="AI489" s="55"/>
      <c r="AJ489" s="55"/>
      <c r="AK489" s="55"/>
      <c r="AL489" s="55"/>
      <c r="AO489" s="18"/>
    </row>
    <row r="490" s="1" customFormat="1" ht="15" spans="1:41">
      <c r="A490" s="53"/>
      <c r="B490" s="54"/>
      <c r="C490" s="54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6"/>
      <c r="W490" s="55"/>
      <c r="X490" s="55"/>
      <c r="Y490" s="55"/>
      <c r="Z490" s="55"/>
      <c r="AA490" s="55"/>
      <c r="AB490" s="55"/>
      <c r="AC490" s="55"/>
      <c r="AD490" s="55"/>
      <c r="AE490" s="55"/>
      <c r="AF490" s="56"/>
      <c r="AG490" s="55"/>
      <c r="AH490" s="55"/>
      <c r="AI490" s="55"/>
      <c r="AJ490" s="55"/>
      <c r="AK490" s="55"/>
      <c r="AL490" s="55"/>
      <c r="AO490" s="6"/>
    </row>
    <row r="491" s="1" customFormat="1" ht="15" spans="1:41">
      <c r="A491" s="53"/>
      <c r="B491" s="54"/>
      <c r="C491" s="54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6"/>
      <c r="W491" s="55"/>
      <c r="X491" s="55"/>
      <c r="Y491" s="55"/>
      <c r="Z491" s="55"/>
      <c r="AA491" s="55"/>
      <c r="AB491" s="55"/>
      <c r="AC491" s="55"/>
      <c r="AD491" s="55"/>
      <c r="AE491" s="55"/>
      <c r="AF491" s="56"/>
      <c r="AG491" s="55"/>
      <c r="AH491" s="55"/>
      <c r="AI491" s="55"/>
      <c r="AJ491" s="55"/>
      <c r="AK491" s="55"/>
      <c r="AL491" s="55"/>
      <c r="AO491" s="6"/>
    </row>
    <row r="492" s="1" customFormat="1" ht="15" spans="1:41">
      <c r="A492" s="53"/>
      <c r="B492" s="54"/>
      <c r="C492" s="54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6"/>
      <c r="W492" s="55"/>
      <c r="X492" s="55"/>
      <c r="Y492" s="55"/>
      <c r="Z492" s="55"/>
      <c r="AA492" s="55"/>
      <c r="AB492" s="55"/>
      <c r="AC492" s="55"/>
      <c r="AD492" s="55"/>
      <c r="AE492" s="55"/>
      <c r="AF492" s="56"/>
      <c r="AG492" s="55"/>
      <c r="AH492" s="55"/>
      <c r="AI492" s="55"/>
      <c r="AJ492" s="55"/>
      <c r="AK492" s="55"/>
      <c r="AL492" s="55"/>
      <c r="AO492" s="18"/>
    </row>
    <row r="493" s="1" customFormat="1" ht="15" spans="1:41">
      <c r="A493" s="53"/>
      <c r="B493" s="54"/>
      <c r="C493" s="54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6"/>
      <c r="W493" s="55"/>
      <c r="X493" s="55"/>
      <c r="Y493" s="55"/>
      <c r="Z493" s="55"/>
      <c r="AA493" s="55"/>
      <c r="AB493" s="55"/>
      <c r="AC493" s="55"/>
      <c r="AD493" s="55"/>
      <c r="AE493" s="55"/>
      <c r="AF493" s="56"/>
      <c r="AG493" s="55"/>
      <c r="AH493" s="55"/>
      <c r="AI493" s="55"/>
      <c r="AJ493" s="55"/>
      <c r="AK493" s="55"/>
      <c r="AL493" s="55"/>
      <c r="AO493" s="18"/>
    </row>
    <row r="494" s="1" customFormat="1" ht="15" spans="1:41">
      <c r="A494" s="53"/>
      <c r="B494" s="54"/>
      <c r="C494" s="54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6"/>
      <c r="W494" s="55"/>
      <c r="X494" s="55"/>
      <c r="Y494" s="55"/>
      <c r="Z494" s="55"/>
      <c r="AA494" s="55"/>
      <c r="AB494" s="55"/>
      <c r="AC494" s="55"/>
      <c r="AD494" s="55"/>
      <c r="AE494" s="55"/>
      <c r="AF494" s="56"/>
      <c r="AG494" s="55"/>
      <c r="AH494" s="55"/>
      <c r="AI494" s="55"/>
      <c r="AJ494" s="55"/>
      <c r="AK494" s="55"/>
      <c r="AL494" s="55"/>
      <c r="AO494" s="6"/>
    </row>
    <row r="495" s="1" customFormat="1" ht="15" spans="1:41">
      <c r="A495" s="53"/>
      <c r="B495" s="54"/>
      <c r="C495" s="54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6"/>
      <c r="W495" s="55"/>
      <c r="X495" s="55"/>
      <c r="Y495" s="55"/>
      <c r="Z495" s="55"/>
      <c r="AA495" s="55"/>
      <c r="AB495" s="55"/>
      <c r="AC495" s="55"/>
      <c r="AD495" s="55"/>
      <c r="AE495" s="55"/>
      <c r="AF495" s="56"/>
      <c r="AG495" s="55"/>
      <c r="AH495" s="55"/>
      <c r="AI495" s="55"/>
      <c r="AJ495" s="55"/>
      <c r="AK495" s="55"/>
      <c r="AL495" s="55"/>
      <c r="AO495" s="6"/>
    </row>
    <row r="496" s="1" customFormat="1" ht="15" spans="1:41">
      <c r="A496" s="53"/>
      <c r="B496" s="54"/>
      <c r="C496" s="54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6"/>
      <c r="W496" s="55"/>
      <c r="X496" s="55"/>
      <c r="Y496" s="55"/>
      <c r="Z496" s="55"/>
      <c r="AA496" s="55"/>
      <c r="AB496" s="55"/>
      <c r="AC496" s="55"/>
      <c r="AD496" s="55"/>
      <c r="AE496" s="55"/>
      <c r="AF496" s="56"/>
      <c r="AG496" s="55"/>
      <c r="AH496" s="55"/>
      <c r="AI496" s="55"/>
      <c r="AJ496" s="55"/>
      <c r="AK496" s="55"/>
      <c r="AL496" s="55"/>
      <c r="AO496" s="18"/>
    </row>
    <row r="497" s="1" customFormat="1" ht="15" spans="1:41">
      <c r="A497" s="53"/>
      <c r="B497" s="54"/>
      <c r="C497" s="54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6"/>
      <c r="W497" s="55"/>
      <c r="X497" s="55"/>
      <c r="Y497" s="55"/>
      <c r="Z497" s="55"/>
      <c r="AA497" s="55"/>
      <c r="AB497" s="55"/>
      <c r="AC497" s="55"/>
      <c r="AD497" s="55"/>
      <c r="AE497" s="55"/>
      <c r="AF497" s="56"/>
      <c r="AG497" s="55"/>
      <c r="AH497" s="55"/>
      <c r="AI497" s="55"/>
      <c r="AJ497" s="55"/>
      <c r="AK497" s="55"/>
      <c r="AL497" s="55"/>
      <c r="AO497" s="18"/>
    </row>
    <row r="498" s="1" customFormat="1" ht="15" spans="1:41">
      <c r="A498" s="53"/>
      <c r="B498" s="54"/>
      <c r="C498" s="54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6"/>
      <c r="W498" s="55"/>
      <c r="X498" s="55"/>
      <c r="Y498" s="55"/>
      <c r="Z498" s="55"/>
      <c r="AA498" s="55"/>
      <c r="AB498" s="55"/>
      <c r="AC498" s="55"/>
      <c r="AD498" s="55"/>
      <c r="AE498" s="55"/>
      <c r="AF498" s="56"/>
      <c r="AG498" s="55"/>
      <c r="AH498" s="55"/>
      <c r="AI498" s="55"/>
      <c r="AJ498" s="55"/>
      <c r="AK498" s="55"/>
      <c r="AL498" s="55"/>
      <c r="AO498" s="6"/>
    </row>
    <row r="499" s="1" customFormat="1" ht="15" spans="1:41">
      <c r="A499" s="53"/>
      <c r="B499" s="54"/>
      <c r="C499" s="54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6"/>
      <c r="W499" s="55"/>
      <c r="X499" s="55"/>
      <c r="Y499" s="55"/>
      <c r="Z499" s="55"/>
      <c r="AA499" s="55"/>
      <c r="AB499" s="55"/>
      <c r="AC499" s="55"/>
      <c r="AD499" s="55"/>
      <c r="AE499" s="55"/>
      <c r="AF499" s="56"/>
      <c r="AG499" s="55"/>
      <c r="AH499" s="55"/>
      <c r="AI499" s="55"/>
      <c r="AJ499" s="55"/>
      <c r="AK499" s="55"/>
      <c r="AL499" s="55"/>
      <c r="AO499" s="6"/>
    </row>
    <row r="500" s="1" customFormat="1" ht="15" spans="1:41">
      <c r="A500" s="53"/>
      <c r="B500" s="54"/>
      <c r="C500" s="54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6"/>
      <c r="W500" s="55"/>
      <c r="X500" s="55"/>
      <c r="Y500" s="55"/>
      <c r="Z500" s="55"/>
      <c r="AA500" s="55"/>
      <c r="AB500" s="55"/>
      <c r="AC500" s="55"/>
      <c r="AD500" s="55"/>
      <c r="AE500" s="55"/>
      <c r="AF500" s="56"/>
      <c r="AG500" s="55"/>
      <c r="AH500" s="55"/>
      <c r="AI500" s="55"/>
      <c r="AJ500" s="55"/>
      <c r="AK500" s="55"/>
      <c r="AL500" s="55"/>
      <c r="AO500" s="18"/>
    </row>
    <row r="501" s="1" customFormat="1" ht="15" spans="1:41">
      <c r="A501" s="53"/>
      <c r="B501" s="54"/>
      <c r="C501" s="54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6"/>
      <c r="W501" s="55"/>
      <c r="X501" s="55"/>
      <c r="Y501" s="55"/>
      <c r="Z501" s="55"/>
      <c r="AA501" s="55"/>
      <c r="AB501" s="55"/>
      <c r="AC501" s="55"/>
      <c r="AD501" s="55"/>
      <c r="AE501" s="55"/>
      <c r="AF501" s="56"/>
      <c r="AG501" s="55"/>
      <c r="AH501" s="55"/>
      <c r="AI501" s="55"/>
      <c r="AJ501" s="55"/>
      <c r="AK501" s="55"/>
      <c r="AL501" s="55"/>
      <c r="AO501" s="18"/>
    </row>
    <row r="502" s="1" customFormat="1" ht="15" spans="1:41">
      <c r="A502" s="53"/>
      <c r="B502" s="54"/>
      <c r="C502" s="54"/>
      <c r="D502" s="55"/>
      <c r="E502" s="55"/>
      <c r="F502" s="55"/>
      <c r="G502" s="55"/>
      <c r="H502" s="57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6"/>
      <c r="W502" s="55"/>
      <c r="X502" s="55"/>
      <c r="Y502" s="55"/>
      <c r="Z502" s="55"/>
      <c r="AA502" s="55"/>
      <c r="AB502" s="55"/>
      <c r="AC502" s="55"/>
      <c r="AD502" s="55"/>
      <c r="AE502" s="55"/>
      <c r="AF502" s="56"/>
      <c r="AG502" s="55"/>
      <c r="AH502" s="55"/>
      <c r="AI502" s="55"/>
      <c r="AJ502" s="55"/>
      <c r="AK502" s="55"/>
      <c r="AL502" s="55"/>
      <c r="AO502" s="6"/>
    </row>
    <row r="503" s="1" customFormat="1" ht="15" spans="1:41">
      <c r="A503" s="53"/>
      <c r="B503" s="54"/>
      <c r="C503" s="54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6"/>
      <c r="W503" s="55"/>
      <c r="X503" s="55"/>
      <c r="Y503" s="55"/>
      <c r="Z503" s="55"/>
      <c r="AA503" s="55"/>
      <c r="AB503" s="55"/>
      <c r="AC503" s="55"/>
      <c r="AD503" s="55"/>
      <c r="AE503" s="55"/>
      <c r="AF503" s="56"/>
      <c r="AG503" s="55"/>
      <c r="AH503" s="55"/>
      <c r="AI503" s="55"/>
      <c r="AJ503" s="55"/>
      <c r="AK503" s="55"/>
      <c r="AL503" s="55"/>
      <c r="AO503" s="6"/>
    </row>
    <row r="504" s="1" customFormat="1" ht="15" spans="1:41">
      <c r="A504" s="53"/>
      <c r="B504" s="54"/>
      <c r="C504" s="54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6"/>
      <c r="W504" s="55"/>
      <c r="X504" s="55"/>
      <c r="Y504" s="55"/>
      <c r="Z504" s="55"/>
      <c r="AA504" s="55"/>
      <c r="AB504" s="55"/>
      <c r="AC504" s="55"/>
      <c r="AD504" s="55"/>
      <c r="AE504" s="55"/>
      <c r="AF504" s="56"/>
      <c r="AG504" s="55"/>
      <c r="AH504" s="55"/>
      <c r="AI504" s="55"/>
      <c r="AJ504" s="55"/>
      <c r="AK504" s="55"/>
      <c r="AL504" s="55"/>
      <c r="AO504" s="18"/>
    </row>
    <row r="505" s="1" customFormat="1" ht="15" spans="1:41">
      <c r="A505" s="53"/>
      <c r="B505" s="54"/>
      <c r="C505" s="54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6"/>
      <c r="W505" s="55"/>
      <c r="X505" s="55"/>
      <c r="Y505" s="55"/>
      <c r="Z505" s="55"/>
      <c r="AA505" s="55"/>
      <c r="AB505" s="55"/>
      <c r="AC505" s="55"/>
      <c r="AD505" s="55"/>
      <c r="AE505" s="55"/>
      <c r="AF505" s="56"/>
      <c r="AG505" s="55"/>
      <c r="AH505" s="55"/>
      <c r="AI505" s="55"/>
      <c r="AJ505" s="55"/>
      <c r="AK505" s="55"/>
      <c r="AL505" s="55"/>
      <c r="AO505" s="18"/>
    </row>
    <row r="506" s="1" customFormat="1" ht="15" spans="1:41">
      <c r="A506" s="53"/>
      <c r="B506" s="54"/>
      <c r="C506" s="54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6"/>
      <c r="W506" s="55"/>
      <c r="X506" s="55"/>
      <c r="Y506" s="55"/>
      <c r="Z506" s="55"/>
      <c r="AA506" s="55"/>
      <c r="AB506" s="55"/>
      <c r="AC506" s="55"/>
      <c r="AD506" s="55"/>
      <c r="AE506" s="55"/>
      <c r="AF506" s="56"/>
      <c r="AG506" s="55"/>
      <c r="AH506" s="55"/>
      <c r="AI506" s="55"/>
      <c r="AJ506" s="55"/>
      <c r="AK506" s="55"/>
      <c r="AL506" s="55"/>
      <c r="AO506" s="6"/>
    </row>
    <row r="507" s="1" customFormat="1" ht="15" spans="1:41">
      <c r="A507" s="53"/>
      <c r="B507" s="54"/>
      <c r="C507" s="54"/>
      <c r="D507" s="55"/>
      <c r="E507" s="55"/>
      <c r="F507" s="55"/>
      <c r="G507" s="55"/>
      <c r="H507" s="57"/>
      <c r="I507" s="55"/>
      <c r="J507" s="55"/>
      <c r="K507" s="57"/>
      <c r="L507" s="55"/>
      <c r="M507" s="55"/>
      <c r="N507" s="55"/>
      <c r="O507" s="55"/>
      <c r="P507" s="57"/>
      <c r="Q507" s="57"/>
      <c r="R507" s="55"/>
      <c r="S507" s="55"/>
      <c r="T507" s="57"/>
      <c r="U507" s="55"/>
      <c r="V507" s="56"/>
      <c r="W507" s="55"/>
      <c r="X507" s="55"/>
      <c r="Y507" s="55"/>
      <c r="Z507" s="55"/>
      <c r="AA507" s="55"/>
      <c r="AB507" s="55"/>
      <c r="AC507" s="55"/>
      <c r="AD507" s="55"/>
      <c r="AE507" s="55"/>
      <c r="AF507" s="56"/>
      <c r="AG507" s="55"/>
      <c r="AH507" s="55"/>
      <c r="AI507" s="55"/>
      <c r="AJ507" s="55"/>
      <c r="AK507" s="55"/>
      <c r="AL507" s="55"/>
      <c r="AO507" s="6"/>
    </row>
    <row r="508" s="1" customFormat="1" ht="15" spans="1:41">
      <c r="A508" s="53"/>
      <c r="B508" s="54"/>
      <c r="C508" s="54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6"/>
      <c r="W508" s="55"/>
      <c r="X508" s="55"/>
      <c r="Y508" s="55"/>
      <c r="Z508" s="55"/>
      <c r="AA508" s="55"/>
      <c r="AB508" s="55"/>
      <c r="AC508" s="55"/>
      <c r="AD508" s="55"/>
      <c r="AE508" s="55"/>
      <c r="AF508" s="56"/>
      <c r="AG508" s="55"/>
      <c r="AH508" s="55"/>
      <c r="AI508" s="55"/>
      <c r="AJ508" s="55"/>
      <c r="AK508" s="55"/>
      <c r="AL508" s="55"/>
      <c r="AO508" s="18"/>
    </row>
    <row r="509" s="1" customFormat="1" ht="15" spans="1:41">
      <c r="A509" s="53"/>
      <c r="B509" s="54"/>
      <c r="C509" s="54"/>
      <c r="D509" s="55"/>
      <c r="E509" s="55"/>
      <c r="F509" s="55"/>
      <c r="G509" s="55"/>
      <c r="H509" s="57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6"/>
      <c r="W509" s="55"/>
      <c r="X509" s="55"/>
      <c r="Y509" s="55"/>
      <c r="Z509" s="55"/>
      <c r="AA509" s="55"/>
      <c r="AB509" s="55"/>
      <c r="AC509" s="55"/>
      <c r="AD509" s="55"/>
      <c r="AE509" s="55"/>
      <c r="AF509" s="56"/>
      <c r="AG509" s="55"/>
      <c r="AH509" s="55"/>
      <c r="AI509" s="55"/>
      <c r="AJ509" s="55"/>
      <c r="AK509" s="55"/>
      <c r="AL509" s="55"/>
      <c r="AO509" s="18"/>
    </row>
    <row r="510" s="1" customFormat="1" ht="15" spans="1:41">
      <c r="A510" s="53"/>
      <c r="B510" s="54"/>
      <c r="C510" s="54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6"/>
      <c r="W510" s="55"/>
      <c r="X510" s="55"/>
      <c r="Y510" s="55"/>
      <c r="Z510" s="55"/>
      <c r="AA510" s="55"/>
      <c r="AB510" s="55"/>
      <c r="AC510" s="55"/>
      <c r="AD510" s="55"/>
      <c r="AE510" s="55"/>
      <c r="AF510" s="56"/>
      <c r="AG510" s="55"/>
      <c r="AH510" s="55"/>
      <c r="AI510" s="55"/>
      <c r="AJ510" s="55"/>
      <c r="AK510" s="55"/>
      <c r="AL510" s="55"/>
      <c r="AO510" s="6"/>
    </row>
    <row r="511" s="1" customFormat="1" ht="15" spans="1:41">
      <c r="A511" s="83"/>
      <c r="B511" s="84"/>
      <c r="C511" s="84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56"/>
      <c r="W511" s="85"/>
      <c r="X511" s="85"/>
      <c r="Y511" s="85"/>
      <c r="Z511" s="85"/>
      <c r="AA511" s="85"/>
      <c r="AB511" s="85"/>
      <c r="AC511" s="85"/>
      <c r="AD511" s="85"/>
      <c r="AE511" s="85"/>
      <c r="AF511" s="56"/>
      <c r="AG511" s="85"/>
      <c r="AH511" s="85"/>
      <c r="AI511" s="85"/>
      <c r="AJ511" s="85"/>
      <c r="AK511" s="85"/>
      <c r="AL511" s="85"/>
      <c r="AO511" s="6"/>
    </row>
    <row r="512" s="1" customFormat="1" ht="15" spans="1:41">
      <c r="A512" s="53"/>
      <c r="B512" s="54"/>
      <c r="C512" s="54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6"/>
      <c r="W512" s="55"/>
      <c r="X512" s="55"/>
      <c r="Y512" s="55"/>
      <c r="Z512" s="55"/>
      <c r="AA512" s="55"/>
      <c r="AB512" s="55"/>
      <c r="AC512" s="55"/>
      <c r="AD512" s="55"/>
      <c r="AE512" s="55"/>
      <c r="AF512" s="56"/>
      <c r="AG512" s="55"/>
      <c r="AH512" s="55"/>
      <c r="AI512" s="55"/>
      <c r="AJ512" s="55"/>
      <c r="AK512" s="55"/>
      <c r="AL512" s="55"/>
      <c r="AO512" s="18"/>
    </row>
    <row r="513" s="1" customFormat="1" ht="15" spans="1:41">
      <c r="A513" s="53"/>
      <c r="B513" s="54"/>
      <c r="C513" s="54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6"/>
      <c r="W513" s="55"/>
      <c r="X513" s="55"/>
      <c r="Y513" s="55"/>
      <c r="Z513" s="55"/>
      <c r="AA513" s="55"/>
      <c r="AB513" s="55"/>
      <c r="AC513" s="55"/>
      <c r="AD513" s="55"/>
      <c r="AE513" s="55"/>
      <c r="AF513" s="56"/>
      <c r="AG513" s="55"/>
      <c r="AH513" s="55"/>
      <c r="AI513" s="55"/>
      <c r="AJ513" s="55"/>
      <c r="AK513" s="55"/>
      <c r="AL513" s="55"/>
      <c r="AO513" s="18"/>
    </row>
    <row r="514" s="1" customFormat="1" ht="15" spans="1:41">
      <c r="A514" s="53"/>
      <c r="B514" s="54"/>
      <c r="C514" s="54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6"/>
      <c r="W514" s="55"/>
      <c r="X514" s="55"/>
      <c r="Y514" s="55"/>
      <c r="Z514" s="55"/>
      <c r="AA514" s="55"/>
      <c r="AB514" s="55"/>
      <c r="AC514" s="55"/>
      <c r="AD514" s="55"/>
      <c r="AE514" s="55"/>
      <c r="AF514" s="56"/>
      <c r="AG514" s="55"/>
      <c r="AH514" s="55"/>
      <c r="AI514" s="55"/>
      <c r="AJ514" s="55"/>
      <c r="AK514" s="55"/>
      <c r="AL514" s="55"/>
      <c r="AO514" s="6"/>
    </row>
    <row r="515" s="1" customFormat="1" ht="15" spans="1:41">
      <c r="A515" s="53"/>
      <c r="B515" s="54"/>
      <c r="C515" s="54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6"/>
      <c r="W515" s="55"/>
      <c r="X515" s="55"/>
      <c r="Y515" s="55"/>
      <c r="Z515" s="55"/>
      <c r="AA515" s="55"/>
      <c r="AB515" s="55"/>
      <c r="AC515" s="55"/>
      <c r="AD515" s="55"/>
      <c r="AE515" s="55"/>
      <c r="AF515" s="56"/>
      <c r="AG515" s="55"/>
      <c r="AH515" s="55"/>
      <c r="AI515" s="55"/>
      <c r="AJ515" s="55"/>
      <c r="AK515" s="55"/>
      <c r="AL515" s="55"/>
      <c r="AO515" s="6"/>
    </row>
    <row r="516" s="1" customFormat="1" ht="15" spans="1:41">
      <c r="A516" s="58"/>
      <c r="B516" s="54"/>
      <c r="C516" s="54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6"/>
      <c r="W516" s="55"/>
      <c r="X516" s="55"/>
      <c r="Y516" s="55"/>
      <c r="Z516" s="55"/>
      <c r="AA516" s="55"/>
      <c r="AB516" s="55"/>
      <c r="AC516" s="55"/>
      <c r="AD516" s="55"/>
      <c r="AE516" s="55"/>
      <c r="AF516" s="56"/>
      <c r="AG516" s="55"/>
      <c r="AH516" s="55"/>
      <c r="AI516" s="55"/>
      <c r="AJ516" s="55"/>
      <c r="AK516" s="55"/>
      <c r="AL516" s="55"/>
      <c r="AO516" s="18"/>
    </row>
    <row r="517" s="1" customFormat="1" ht="15" spans="1:41">
      <c r="A517" s="53"/>
      <c r="B517" s="54"/>
      <c r="C517" s="54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6"/>
      <c r="W517" s="55"/>
      <c r="X517" s="55"/>
      <c r="Y517" s="55"/>
      <c r="Z517" s="55"/>
      <c r="AA517" s="55"/>
      <c r="AB517" s="55"/>
      <c r="AC517" s="55"/>
      <c r="AD517" s="55"/>
      <c r="AE517" s="55"/>
      <c r="AF517" s="56"/>
      <c r="AG517" s="55"/>
      <c r="AH517" s="55"/>
      <c r="AI517" s="55"/>
      <c r="AJ517" s="55"/>
      <c r="AK517" s="55"/>
      <c r="AL517" s="55"/>
      <c r="AO517" s="18"/>
    </row>
    <row r="518" s="1" customFormat="1" ht="15" spans="1:41">
      <c r="A518" s="53"/>
      <c r="B518" s="54"/>
      <c r="C518" s="54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6"/>
      <c r="W518" s="55"/>
      <c r="X518" s="55"/>
      <c r="Y518" s="55"/>
      <c r="Z518" s="55"/>
      <c r="AA518" s="55"/>
      <c r="AB518" s="55"/>
      <c r="AC518" s="55"/>
      <c r="AD518" s="55"/>
      <c r="AE518" s="55"/>
      <c r="AF518" s="56"/>
      <c r="AG518" s="55"/>
      <c r="AH518" s="55"/>
      <c r="AI518" s="55"/>
      <c r="AJ518" s="55"/>
      <c r="AK518" s="55"/>
      <c r="AL518" s="55"/>
      <c r="AO518" s="6"/>
    </row>
    <row r="519" s="1" customFormat="1" ht="15" spans="1:41">
      <c r="A519" s="53"/>
      <c r="B519" s="54"/>
      <c r="C519" s="54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6"/>
      <c r="W519" s="55"/>
      <c r="X519" s="55"/>
      <c r="Y519" s="55"/>
      <c r="Z519" s="55"/>
      <c r="AA519" s="55"/>
      <c r="AB519" s="55"/>
      <c r="AC519" s="55"/>
      <c r="AD519" s="55"/>
      <c r="AE519" s="55"/>
      <c r="AF519" s="56"/>
      <c r="AG519" s="55"/>
      <c r="AH519" s="55"/>
      <c r="AI519" s="55"/>
      <c r="AJ519" s="55"/>
      <c r="AK519" s="55"/>
      <c r="AL519" s="55"/>
      <c r="AO519" s="6"/>
    </row>
    <row r="520" s="1" customFormat="1" ht="15" spans="1:41">
      <c r="A520" s="53"/>
      <c r="B520" s="54"/>
      <c r="C520" s="54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6"/>
      <c r="W520" s="55"/>
      <c r="X520" s="55"/>
      <c r="Y520" s="55"/>
      <c r="Z520" s="55"/>
      <c r="AA520" s="55"/>
      <c r="AB520" s="55"/>
      <c r="AC520" s="55"/>
      <c r="AD520" s="55"/>
      <c r="AE520" s="55"/>
      <c r="AF520" s="56"/>
      <c r="AG520" s="55"/>
      <c r="AH520" s="55"/>
      <c r="AI520" s="55"/>
      <c r="AJ520" s="55"/>
      <c r="AK520" s="55"/>
      <c r="AL520" s="55"/>
      <c r="AO520" s="18"/>
    </row>
    <row r="521" s="1" customFormat="1" ht="15" spans="1:41">
      <c r="A521" s="53"/>
      <c r="B521" s="54"/>
      <c r="C521" s="54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6"/>
      <c r="W521" s="55"/>
      <c r="X521" s="55"/>
      <c r="Y521" s="55"/>
      <c r="Z521" s="55"/>
      <c r="AA521" s="55"/>
      <c r="AB521" s="55"/>
      <c r="AC521" s="55"/>
      <c r="AD521" s="55"/>
      <c r="AE521" s="55"/>
      <c r="AF521" s="56"/>
      <c r="AG521" s="55"/>
      <c r="AH521" s="55"/>
      <c r="AI521" s="55"/>
      <c r="AJ521" s="55"/>
      <c r="AK521" s="55"/>
      <c r="AL521" s="55"/>
      <c r="AO521" s="18"/>
    </row>
    <row r="522" s="1" customFormat="1" ht="15" spans="1:41">
      <c r="A522" s="53"/>
      <c r="B522" s="54"/>
      <c r="C522" s="54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6"/>
      <c r="W522" s="55"/>
      <c r="X522" s="55"/>
      <c r="Y522" s="55"/>
      <c r="Z522" s="55"/>
      <c r="AA522" s="55"/>
      <c r="AB522" s="55"/>
      <c r="AC522" s="55"/>
      <c r="AD522" s="55"/>
      <c r="AE522" s="55"/>
      <c r="AF522" s="56"/>
      <c r="AG522" s="55"/>
      <c r="AH522" s="55"/>
      <c r="AI522" s="55"/>
      <c r="AJ522" s="55"/>
      <c r="AK522" s="55"/>
      <c r="AL522" s="55"/>
      <c r="AO522" s="6"/>
    </row>
    <row r="523" s="1" customFormat="1" ht="15" spans="1:41">
      <c r="A523" s="53"/>
      <c r="B523" s="54"/>
      <c r="C523" s="54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6"/>
      <c r="W523" s="55"/>
      <c r="X523" s="55"/>
      <c r="Y523" s="55"/>
      <c r="Z523" s="55"/>
      <c r="AA523" s="55"/>
      <c r="AB523" s="55"/>
      <c r="AC523" s="55"/>
      <c r="AD523" s="55"/>
      <c r="AE523" s="55"/>
      <c r="AF523" s="56"/>
      <c r="AG523" s="55"/>
      <c r="AH523" s="55"/>
      <c r="AI523" s="55"/>
      <c r="AJ523" s="55"/>
      <c r="AK523" s="55"/>
      <c r="AL523" s="55"/>
      <c r="AO523" s="6"/>
    </row>
    <row r="524" s="1" customFormat="1" ht="15" spans="1:41">
      <c r="A524" s="86"/>
      <c r="B524" s="68"/>
      <c r="C524" s="68"/>
      <c r="D524" s="87"/>
      <c r="E524" s="87"/>
      <c r="F524" s="87"/>
      <c r="G524" s="87"/>
      <c r="H524" s="88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56"/>
      <c r="W524" s="87"/>
      <c r="X524" s="87"/>
      <c r="Y524" s="87"/>
      <c r="Z524" s="87"/>
      <c r="AA524" s="87"/>
      <c r="AB524" s="87"/>
      <c r="AC524" s="87"/>
      <c r="AD524" s="87"/>
      <c r="AE524" s="87"/>
      <c r="AF524" s="56"/>
      <c r="AG524" s="87"/>
      <c r="AH524" s="87"/>
      <c r="AI524" s="87"/>
      <c r="AJ524" s="87"/>
      <c r="AK524" s="87"/>
      <c r="AL524" s="87"/>
      <c r="AO524" s="18"/>
    </row>
    <row r="525" s="1" customFormat="1" ht="15" spans="1:41">
      <c r="A525" s="53"/>
      <c r="B525" s="54"/>
      <c r="C525" s="54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6"/>
      <c r="W525" s="55"/>
      <c r="X525" s="55"/>
      <c r="Y525" s="55"/>
      <c r="Z525" s="55"/>
      <c r="AA525" s="55"/>
      <c r="AB525" s="55"/>
      <c r="AC525" s="55"/>
      <c r="AD525" s="55"/>
      <c r="AE525" s="55"/>
      <c r="AF525" s="56"/>
      <c r="AG525" s="55"/>
      <c r="AH525" s="55"/>
      <c r="AI525" s="55"/>
      <c r="AJ525" s="55"/>
      <c r="AK525" s="55"/>
      <c r="AL525" s="55"/>
      <c r="AO525" s="18"/>
    </row>
    <row r="526" s="1" customFormat="1" ht="15" spans="1:41">
      <c r="A526" s="53"/>
      <c r="B526" s="54"/>
      <c r="C526" s="54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6"/>
      <c r="W526" s="55"/>
      <c r="X526" s="55"/>
      <c r="Y526" s="55"/>
      <c r="Z526" s="55"/>
      <c r="AA526" s="55"/>
      <c r="AB526" s="55"/>
      <c r="AC526" s="55"/>
      <c r="AD526" s="55"/>
      <c r="AE526" s="55"/>
      <c r="AF526" s="56"/>
      <c r="AG526" s="55"/>
      <c r="AH526" s="55"/>
      <c r="AI526" s="55"/>
      <c r="AJ526" s="55"/>
      <c r="AK526" s="55"/>
      <c r="AL526" s="55"/>
      <c r="AO526" s="6"/>
    </row>
    <row r="527" s="1" customFormat="1" ht="15" spans="1:41">
      <c r="A527" s="53"/>
      <c r="B527" s="54"/>
      <c r="C527" s="54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6"/>
      <c r="W527" s="55"/>
      <c r="X527" s="55"/>
      <c r="Y527" s="55"/>
      <c r="Z527" s="55"/>
      <c r="AA527" s="55"/>
      <c r="AB527" s="55"/>
      <c r="AC527" s="55"/>
      <c r="AD527" s="55"/>
      <c r="AE527" s="55"/>
      <c r="AF527" s="56"/>
      <c r="AG527" s="55"/>
      <c r="AH527" s="55"/>
      <c r="AI527" s="55"/>
      <c r="AJ527" s="55"/>
      <c r="AK527" s="55"/>
      <c r="AL527" s="55"/>
      <c r="AO527" s="6"/>
    </row>
    <row r="528" s="1" customFormat="1" ht="15" spans="1:41">
      <c r="A528" s="53"/>
      <c r="B528" s="54"/>
      <c r="C528" s="54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6"/>
      <c r="W528" s="55"/>
      <c r="X528" s="55"/>
      <c r="Y528" s="55"/>
      <c r="Z528" s="55"/>
      <c r="AA528" s="55"/>
      <c r="AB528" s="55"/>
      <c r="AC528" s="55"/>
      <c r="AD528" s="55"/>
      <c r="AE528" s="55"/>
      <c r="AF528" s="56"/>
      <c r="AG528" s="55"/>
      <c r="AH528" s="55"/>
      <c r="AI528" s="55"/>
      <c r="AJ528" s="55"/>
      <c r="AK528" s="55"/>
      <c r="AL528" s="55"/>
      <c r="AO528" s="18"/>
    </row>
    <row r="529" s="1" customFormat="1" ht="15" spans="1:41">
      <c r="A529" s="53"/>
      <c r="B529" s="54"/>
      <c r="C529" s="54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6"/>
      <c r="W529" s="55"/>
      <c r="X529" s="55"/>
      <c r="Y529" s="55"/>
      <c r="Z529" s="55"/>
      <c r="AA529" s="55"/>
      <c r="AB529" s="55"/>
      <c r="AC529" s="55"/>
      <c r="AD529" s="55"/>
      <c r="AE529" s="55"/>
      <c r="AF529" s="56"/>
      <c r="AG529" s="55"/>
      <c r="AH529" s="55"/>
      <c r="AI529" s="55"/>
      <c r="AJ529" s="55"/>
      <c r="AK529" s="55"/>
      <c r="AL529" s="55"/>
      <c r="AO529" s="18"/>
    </row>
    <row r="530" s="1" customFormat="1" ht="15" spans="1:41">
      <c r="A530" s="53"/>
      <c r="B530" s="54"/>
      <c r="C530" s="54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6"/>
      <c r="W530" s="55"/>
      <c r="X530" s="55"/>
      <c r="Y530" s="55"/>
      <c r="Z530" s="55"/>
      <c r="AA530" s="55"/>
      <c r="AB530" s="55"/>
      <c r="AC530" s="55"/>
      <c r="AD530" s="55"/>
      <c r="AE530" s="55"/>
      <c r="AF530" s="56"/>
      <c r="AG530" s="55"/>
      <c r="AH530" s="55"/>
      <c r="AI530" s="55"/>
      <c r="AJ530" s="55"/>
      <c r="AK530" s="55"/>
      <c r="AL530" s="55"/>
      <c r="AO530" s="6"/>
    </row>
    <row r="531" s="1" customFormat="1" ht="15" spans="1:41">
      <c r="A531" s="53"/>
      <c r="B531" s="54"/>
      <c r="C531" s="54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6"/>
      <c r="W531" s="55"/>
      <c r="X531" s="55"/>
      <c r="Y531" s="55"/>
      <c r="Z531" s="55"/>
      <c r="AA531" s="55"/>
      <c r="AB531" s="55"/>
      <c r="AC531" s="55"/>
      <c r="AD531" s="55"/>
      <c r="AE531" s="55"/>
      <c r="AF531" s="56"/>
      <c r="AG531" s="55"/>
      <c r="AH531" s="55"/>
      <c r="AI531" s="55"/>
      <c r="AJ531" s="55"/>
      <c r="AK531" s="55"/>
      <c r="AL531" s="55"/>
      <c r="AO531" s="6"/>
    </row>
    <row r="532" s="1" customFormat="1" ht="15" spans="1:41">
      <c r="A532" s="53"/>
      <c r="B532" s="54"/>
      <c r="C532" s="54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6"/>
      <c r="W532" s="55"/>
      <c r="X532" s="55"/>
      <c r="Y532" s="55"/>
      <c r="Z532" s="55"/>
      <c r="AA532" s="55"/>
      <c r="AB532" s="55"/>
      <c r="AC532" s="55"/>
      <c r="AD532" s="55"/>
      <c r="AE532" s="55"/>
      <c r="AF532" s="56"/>
      <c r="AG532" s="55"/>
      <c r="AH532" s="55"/>
      <c r="AI532" s="55"/>
      <c r="AJ532" s="55"/>
      <c r="AK532" s="55"/>
      <c r="AL532" s="55"/>
      <c r="AO532" s="18"/>
    </row>
    <row r="533" s="1" customFormat="1" ht="15" spans="1:41">
      <c r="A533" s="53"/>
      <c r="B533" s="54"/>
      <c r="C533" s="54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6"/>
      <c r="W533" s="55"/>
      <c r="X533" s="55"/>
      <c r="Y533" s="55"/>
      <c r="Z533" s="55"/>
      <c r="AA533" s="55"/>
      <c r="AB533" s="55"/>
      <c r="AC533" s="55"/>
      <c r="AD533" s="55"/>
      <c r="AE533" s="55"/>
      <c r="AF533" s="56"/>
      <c r="AG533" s="55"/>
      <c r="AH533" s="55"/>
      <c r="AI533" s="55"/>
      <c r="AJ533" s="55"/>
      <c r="AK533" s="55"/>
      <c r="AL533" s="55"/>
      <c r="AO533" s="18"/>
    </row>
    <row r="534" s="1" customFormat="1" ht="15" spans="1:41">
      <c r="A534" s="53"/>
      <c r="B534" s="54"/>
      <c r="C534" s="54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6"/>
      <c r="W534" s="55"/>
      <c r="X534" s="55"/>
      <c r="Y534" s="55"/>
      <c r="Z534" s="55"/>
      <c r="AA534" s="55"/>
      <c r="AB534" s="55"/>
      <c r="AC534" s="55"/>
      <c r="AD534" s="55"/>
      <c r="AE534" s="55"/>
      <c r="AF534" s="56"/>
      <c r="AG534" s="55"/>
      <c r="AH534" s="55"/>
      <c r="AI534" s="55"/>
      <c r="AJ534" s="55"/>
      <c r="AK534" s="55"/>
      <c r="AL534" s="55"/>
      <c r="AO534" s="6"/>
    </row>
    <row r="535" s="1" customFormat="1" ht="15" spans="1:41">
      <c r="A535" s="53"/>
      <c r="B535" s="54"/>
      <c r="C535" s="54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6"/>
      <c r="W535" s="55"/>
      <c r="X535" s="55"/>
      <c r="Y535" s="55"/>
      <c r="Z535" s="55"/>
      <c r="AA535" s="55"/>
      <c r="AB535" s="55"/>
      <c r="AC535" s="55"/>
      <c r="AD535" s="55"/>
      <c r="AE535" s="55"/>
      <c r="AF535" s="56"/>
      <c r="AG535" s="55"/>
      <c r="AH535" s="55"/>
      <c r="AI535" s="55"/>
      <c r="AJ535" s="55"/>
      <c r="AK535" s="55"/>
      <c r="AL535" s="55"/>
      <c r="AO535" s="6"/>
    </row>
    <row r="536" s="1" customFormat="1" ht="15" spans="1:41">
      <c r="A536" s="53"/>
      <c r="B536" s="54"/>
      <c r="C536" s="54"/>
      <c r="D536" s="55"/>
      <c r="E536" s="55"/>
      <c r="F536" s="55"/>
      <c r="G536" s="55"/>
      <c r="H536" s="57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6"/>
      <c r="W536" s="55"/>
      <c r="X536" s="55"/>
      <c r="Y536" s="55"/>
      <c r="Z536" s="55"/>
      <c r="AA536" s="55"/>
      <c r="AB536" s="55"/>
      <c r="AC536" s="55"/>
      <c r="AD536" s="55"/>
      <c r="AE536" s="55"/>
      <c r="AF536" s="56"/>
      <c r="AG536" s="55"/>
      <c r="AH536" s="55"/>
      <c r="AI536" s="55"/>
      <c r="AJ536" s="55"/>
      <c r="AK536" s="55"/>
      <c r="AL536" s="55"/>
      <c r="AO536" s="18"/>
    </row>
    <row r="537" s="1" customFormat="1" ht="15" spans="1:41">
      <c r="A537" s="53"/>
      <c r="B537" s="54"/>
      <c r="C537" s="54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6"/>
      <c r="W537" s="55"/>
      <c r="X537" s="55"/>
      <c r="Y537" s="55"/>
      <c r="Z537" s="55"/>
      <c r="AA537" s="55"/>
      <c r="AB537" s="55"/>
      <c r="AC537" s="55"/>
      <c r="AD537" s="55"/>
      <c r="AE537" s="55"/>
      <c r="AF537" s="56"/>
      <c r="AG537" s="55"/>
      <c r="AH537" s="55"/>
      <c r="AI537" s="55"/>
      <c r="AJ537" s="55"/>
      <c r="AK537" s="55"/>
      <c r="AL537" s="55"/>
      <c r="AO537" s="18"/>
    </row>
    <row r="538" s="1" customFormat="1" ht="15" spans="1:41">
      <c r="A538" s="53"/>
      <c r="B538" s="54"/>
      <c r="C538" s="54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6"/>
      <c r="W538" s="55"/>
      <c r="X538" s="55"/>
      <c r="Y538" s="55"/>
      <c r="Z538" s="55"/>
      <c r="AA538" s="55"/>
      <c r="AB538" s="55"/>
      <c r="AC538" s="55"/>
      <c r="AD538" s="55"/>
      <c r="AE538" s="55"/>
      <c r="AF538" s="56"/>
      <c r="AG538" s="55"/>
      <c r="AH538" s="55"/>
      <c r="AI538" s="55"/>
      <c r="AJ538" s="55"/>
      <c r="AK538" s="55"/>
      <c r="AL538" s="55"/>
      <c r="AO538" s="6"/>
    </row>
    <row r="539" s="1" customFormat="1" ht="15" spans="1:41">
      <c r="A539" s="53"/>
      <c r="B539" s="54"/>
      <c r="C539" s="54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6"/>
      <c r="W539" s="55"/>
      <c r="X539" s="55"/>
      <c r="Y539" s="55"/>
      <c r="Z539" s="55"/>
      <c r="AA539" s="55"/>
      <c r="AB539" s="55"/>
      <c r="AC539" s="55"/>
      <c r="AD539" s="55"/>
      <c r="AE539" s="55"/>
      <c r="AF539" s="56"/>
      <c r="AG539" s="55"/>
      <c r="AH539" s="55"/>
      <c r="AI539" s="55"/>
      <c r="AJ539" s="55"/>
      <c r="AK539" s="55"/>
      <c r="AL539" s="55"/>
      <c r="AO539" s="6"/>
    </row>
    <row r="540" s="1" customFormat="1" ht="15" spans="1:41">
      <c r="A540" s="53"/>
      <c r="B540" s="54"/>
      <c r="C540" s="54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6"/>
      <c r="W540" s="55"/>
      <c r="X540" s="55"/>
      <c r="Y540" s="55"/>
      <c r="Z540" s="55"/>
      <c r="AA540" s="55"/>
      <c r="AB540" s="55"/>
      <c r="AC540" s="55"/>
      <c r="AD540" s="55"/>
      <c r="AE540" s="55"/>
      <c r="AF540" s="56"/>
      <c r="AG540" s="55"/>
      <c r="AH540" s="55"/>
      <c r="AI540" s="55"/>
      <c r="AJ540" s="55"/>
      <c r="AK540" s="55"/>
      <c r="AL540" s="55"/>
      <c r="AO540" s="18"/>
    </row>
    <row r="541" s="1" customFormat="1" ht="15" spans="1:41">
      <c r="A541" s="53"/>
      <c r="B541" s="54"/>
      <c r="C541" s="54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6"/>
      <c r="W541" s="55"/>
      <c r="X541" s="55"/>
      <c r="Y541" s="55"/>
      <c r="Z541" s="55"/>
      <c r="AA541" s="55"/>
      <c r="AB541" s="55"/>
      <c r="AC541" s="55"/>
      <c r="AD541" s="55"/>
      <c r="AE541" s="55"/>
      <c r="AF541" s="56"/>
      <c r="AG541" s="55"/>
      <c r="AH541" s="55"/>
      <c r="AI541" s="55"/>
      <c r="AJ541" s="55"/>
      <c r="AK541" s="55"/>
      <c r="AL541" s="55"/>
      <c r="AO541" s="18"/>
    </row>
    <row r="542" s="1" customFormat="1" ht="15" spans="1:41">
      <c r="A542" s="53"/>
      <c r="B542" s="54"/>
      <c r="C542" s="54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6"/>
      <c r="W542" s="55"/>
      <c r="X542" s="55"/>
      <c r="Y542" s="55"/>
      <c r="Z542" s="55"/>
      <c r="AA542" s="55"/>
      <c r="AB542" s="55"/>
      <c r="AC542" s="55"/>
      <c r="AD542" s="55"/>
      <c r="AE542" s="55"/>
      <c r="AF542" s="56"/>
      <c r="AG542" s="55"/>
      <c r="AH542" s="55"/>
      <c r="AI542" s="55"/>
      <c r="AJ542" s="55"/>
      <c r="AK542" s="55"/>
      <c r="AL542" s="55"/>
      <c r="AO542" s="6"/>
    </row>
    <row r="543" s="1" customFormat="1" ht="15" spans="1:41">
      <c r="A543" s="53"/>
      <c r="B543" s="54"/>
      <c r="C543" s="54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6"/>
      <c r="W543" s="55"/>
      <c r="X543" s="55"/>
      <c r="Y543" s="55"/>
      <c r="Z543" s="55"/>
      <c r="AA543" s="55"/>
      <c r="AB543" s="55"/>
      <c r="AC543" s="55"/>
      <c r="AD543" s="55"/>
      <c r="AE543" s="55"/>
      <c r="AF543" s="56"/>
      <c r="AG543" s="55"/>
      <c r="AH543" s="55"/>
      <c r="AI543" s="55"/>
      <c r="AJ543" s="55"/>
      <c r="AK543" s="55"/>
      <c r="AL543" s="55"/>
      <c r="AO543" s="6"/>
    </row>
    <row r="544" s="1" customFormat="1" ht="15" spans="1:41">
      <c r="A544" s="53"/>
      <c r="B544" s="54"/>
      <c r="C544" s="54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6"/>
      <c r="W544" s="55"/>
      <c r="X544" s="55"/>
      <c r="Y544" s="55"/>
      <c r="Z544" s="55"/>
      <c r="AA544" s="55"/>
      <c r="AB544" s="55"/>
      <c r="AC544" s="55"/>
      <c r="AD544" s="55"/>
      <c r="AE544" s="55"/>
      <c r="AF544" s="56"/>
      <c r="AG544" s="55"/>
      <c r="AH544" s="55"/>
      <c r="AI544" s="55"/>
      <c r="AJ544" s="55"/>
      <c r="AK544" s="55"/>
      <c r="AL544" s="55"/>
      <c r="AO544" s="18"/>
    </row>
    <row r="545" s="1" customFormat="1" ht="15" spans="1:41">
      <c r="A545" s="53"/>
      <c r="B545" s="54"/>
      <c r="C545" s="54"/>
      <c r="D545" s="55"/>
      <c r="E545" s="55"/>
      <c r="F545" s="55"/>
      <c r="G545" s="55"/>
      <c r="H545" s="57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6"/>
      <c r="W545" s="55"/>
      <c r="X545" s="55"/>
      <c r="Y545" s="55"/>
      <c r="Z545" s="55"/>
      <c r="AA545" s="55"/>
      <c r="AB545" s="55"/>
      <c r="AC545" s="55"/>
      <c r="AD545" s="55"/>
      <c r="AE545" s="55"/>
      <c r="AF545" s="56"/>
      <c r="AG545" s="55"/>
      <c r="AH545" s="55"/>
      <c r="AI545" s="55"/>
      <c r="AJ545" s="55"/>
      <c r="AK545" s="55"/>
      <c r="AL545" s="55"/>
      <c r="AO545" s="18"/>
    </row>
    <row r="546" s="1" customFormat="1" ht="15" spans="1:41">
      <c r="A546" s="53"/>
      <c r="B546" s="54"/>
      <c r="C546" s="54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6"/>
      <c r="W546" s="55"/>
      <c r="X546" s="55"/>
      <c r="Y546" s="55"/>
      <c r="Z546" s="55"/>
      <c r="AA546" s="55"/>
      <c r="AB546" s="55"/>
      <c r="AC546" s="55"/>
      <c r="AD546" s="55"/>
      <c r="AE546" s="55"/>
      <c r="AF546" s="56"/>
      <c r="AG546" s="55"/>
      <c r="AH546" s="55"/>
      <c r="AI546" s="55"/>
      <c r="AJ546" s="55"/>
      <c r="AK546" s="55"/>
      <c r="AL546" s="55"/>
      <c r="AO546" s="6"/>
    </row>
    <row r="547" s="1" customFormat="1" ht="15" spans="1:41">
      <c r="A547" s="53"/>
      <c r="B547" s="54"/>
      <c r="C547" s="54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6"/>
      <c r="W547" s="55"/>
      <c r="X547" s="55"/>
      <c r="Y547" s="55"/>
      <c r="Z547" s="55"/>
      <c r="AA547" s="55"/>
      <c r="AB547" s="55"/>
      <c r="AC547" s="55"/>
      <c r="AD547" s="55"/>
      <c r="AE547" s="55"/>
      <c r="AF547" s="56"/>
      <c r="AG547" s="55"/>
      <c r="AH547" s="55"/>
      <c r="AI547" s="55"/>
      <c r="AJ547" s="55"/>
      <c r="AK547" s="55"/>
      <c r="AL547" s="55"/>
      <c r="AO547" s="6"/>
    </row>
    <row r="548" s="1" customFormat="1" ht="15" spans="1:41">
      <c r="A548" s="53"/>
      <c r="B548" s="54"/>
      <c r="C548" s="54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6"/>
      <c r="W548" s="55"/>
      <c r="X548" s="55"/>
      <c r="Y548" s="55"/>
      <c r="Z548" s="55"/>
      <c r="AA548" s="55"/>
      <c r="AB548" s="55"/>
      <c r="AC548" s="55"/>
      <c r="AD548" s="55"/>
      <c r="AE548" s="55"/>
      <c r="AF548" s="56"/>
      <c r="AG548" s="55"/>
      <c r="AH548" s="55"/>
      <c r="AI548" s="55"/>
      <c r="AJ548" s="55"/>
      <c r="AK548" s="55"/>
      <c r="AL548" s="55"/>
      <c r="AO548" s="18"/>
    </row>
    <row r="549" s="1" customFormat="1" ht="15" spans="1:41">
      <c r="A549" s="53"/>
      <c r="B549" s="54"/>
      <c r="C549" s="54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6"/>
      <c r="W549" s="55"/>
      <c r="X549" s="55"/>
      <c r="Y549" s="55"/>
      <c r="Z549" s="55"/>
      <c r="AA549" s="55"/>
      <c r="AB549" s="55"/>
      <c r="AC549" s="55"/>
      <c r="AD549" s="55"/>
      <c r="AE549" s="55"/>
      <c r="AF549" s="56"/>
      <c r="AG549" s="55"/>
      <c r="AH549" s="55"/>
      <c r="AI549" s="55"/>
      <c r="AJ549" s="55"/>
      <c r="AK549" s="55"/>
      <c r="AL549" s="55"/>
      <c r="AO549" s="18"/>
    </row>
    <row r="550" s="1" customFormat="1" ht="15" spans="1:41">
      <c r="A550" s="53"/>
      <c r="B550" s="54"/>
      <c r="C550" s="54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6"/>
      <c r="W550" s="55"/>
      <c r="X550" s="55"/>
      <c r="Y550" s="55"/>
      <c r="Z550" s="55"/>
      <c r="AA550" s="55"/>
      <c r="AB550" s="55"/>
      <c r="AC550" s="55"/>
      <c r="AD550" s="55"/>
      <c r="AE550" s="55"/>
      <c r="AF550" s="56"/>
      <c r="AG550" s="55"/>
      <c r="AH550" s="55"/>
      <c r="AI550" s="55"/>
      <c r="AJ550" s="55"/>
      <c r="AK550" s="55"/>
      <c r="AL550" s="55"/>
      <c r="AO550" s="6"/>
    </row>
    <row r="551" s="1" customFormat="1" ht="15" spans="1:41">
      <c r="A551" s="53"/>
      <c r="B551" s="54"/>
      <c r="C551" s="54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6"/>
      <c r="W551" s="55"/>
      <c r="X551" s="55"/>
      <c r="Y551" s="55"/>
      <c r="Z551" s="55"/>
      <c r="AA551" s="55"/>
      <c r="AB551" s="55"/>
      <c r="AC551" s="55"/>
      <c r="AD551" s="55"/>
      <c r="AE551" s="55"/>
      <c r="AF551" s="56"/>
      <c r="AG551" s="55"/>
      <c r="AH551" s="55"/>
      <c r="AI551" s="55"/>
      <c r="AJ551" s="55"/>
      <c r="AK551" s="55"/>
      <c r="AL551" s="55"/>
      <c r="AO551" s="6"/>
    </row>
    <row r="552" s="1" customFormat="1" ht="15" spans="1:41">
      <c r="A552" s="53"/>
      <c r="B552" s="54"/>
      <c r="C552" s="54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6"/>
      <c r="W552" s="55"/>
      <c r="X552" s="55"/>
      <c r="Y552" s="55"/>
      <c r="Z552" s="55"/>
      <c r="AA552" s="55"/>
      <c r="AB552" s="55"/>
      <c r="AC552" s="55"/>
      <c r="AD552" s="55"/>
      <c r="AE552" s="55"/>
      <c r="AF552" s="56"/>
      <c r="AG552" s="55"/>
      <c r="AH552" s="55"/>
      <c r="AI552" s="55"/>
      <c r="AJ552" s="55"/>
      <c r="AK552" s="55"/>
      <c r="AL552" s="55"/>
      <c r="AO552" s="18"/>
    </row>
    <row r="553" s="1" customFormat="1" ht="15" spans="1:41">
      <c r="A553" s="53"/>
      <c r="B553" s="54"/>
      <c r="C553" s="54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6"/>
      <c r="W553" s="55"/>
      <c r="X553" s="55"/>
      <c r="Y553" s="55"/>
      <c r="Z553" s="55"/>
      <c r="AA553" s="55"/>
      <c r="AB553" s="55"/>
      <c r="AC553" s="55"/>
      <c r="AD553" s="55"/>
      <c r="AE553" s="55"/>
      <c r="AF553" s="56"/>
      <c r="AG553" s="55"/>
      <c r="AH553" s="55"/>
      <c r="AI553" s="55"/>
      <c r="AJ553" s="55"/>
      <c r="AK553" s="55"/>
      <c r="AL553" s="55"/>
      <c r="AO553" s="18"/>
    </row>
    <row r="554" s="1" customFormat="1" ht="15" spans="1:41">
      <c r="A554" s="53"/>
      <c r="B554" s="54"/>
      <c r="C554" s="54"/>
      <c r="D554" s="55"/>
      <c r="E554" s="55"/>
      <c r="F554" s="55"/>
      <c r="G554" s="55"/>
      <c r="H554" s="57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6"/>
      <c r="W554" s="55"/>
      <c r="X554" s="55"/>
      <c r="Y554" s="55"/>
      <c r="Z554" s="55"/>
      <c r="AA554" s="55"/>
      <c r="AB554" s="55"/>
      <c r="AC554" s="55"/>
      <c r="AD554" s="55"/>
      <c r="AE554" s="55"/>
      <c r="AF554" s="56"/>
      <c r="AG554" s="55"/>
      <c r="AH554" s="55"/>
      <c r="AI554" s="55"/>
      <c r="AJ554" s="55"/>
      <c r="AK554" s="55"/>
      <c r="AL554" s="55"/>
      <c r="AO554" s="6"/>
    </row>
    <row r="555" s="1" customFormat="1" ht="15" spans="1:41">
      <c r="A555" s="53"/>
      <c r="B555" s="54"/>
      <c r="C555" s="54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6"/>
      <c r="W555" s="55"/>
      <c r="X555" s="55"/>
      <c r="Y555" s="55"/>
      <c r="Z555" s="55"/>
      <c r="AA555" s="55"/>
      <c r="AB555" s="55"/>
      <c r="AC555" s="55"/>
      <c r="AD555" s="55"/>
      <c r="AE555" s="55"/>
      <c r="AF555" s="56"/>
      <c r="AG555" s="55"/>
      <c r="AH555" s="55"/>
      <c r="AI555" s="55"/>
      <c r="AJ555" s="55"/>
      <c r="AK555" s="55"/>
      <c r="AL555" s="55"/>
      <c r="AO555" s="6"/>
    </row>
    <row r="556" s="1" customFormat="1" ht="15" spans="1:41">
      <c r="A556" s="53"/>
      <c r="B556" s="54"/>
      <c r="C556" s="54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6"/>
      <c r="W556" s="55"/>
      <c r="X556" s="55"/>
      <c r="Y556" s="55"/>
      <c r="Z556" s="55"/>
      <c r="AA556" s="55"/>
      <c r="AB556" s="55"/>
      <c r="AC556" s="55"/>
      <c r="AD556" s="55"/>
      <c r="AE556" s="55"/>
      <c r="AF556" s="56"/>
      <c r="AG556" s="55"/>
      <c r="AH556" s="55"/>
      <c r="AI556" s="55"/>
      <c r="AJ556" s="55"/>
      <c r="AK556" s="55"/>
      <c r="AL556" s="55"/>
      <c r="AO556" s="18"/>
    </row>
    <row r="557" s="1" customFormat="1" ht="15" spans="1:41">
      <c r="A557" s="53"/>
      <c r="B557" s="54"/>
      <c r="C557" s="54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6"/>
      <c r="W557" s="55"/>
      <c r="X557" s="55"/>
      <c r="Y557" s="55"/>
      <c r="Z557" s="55"/>
      <c r="AA557" s="55"/>
      <c r="AB557" s="55"/>
      <c r="AC557" s="55"/>
      <c r="AD557" s="55"/>
      <c r="AE557" s="55"/>
      <c r="AF557" s="56"/>
      <c r="AG557" s="55"/>
      <c r="AH557" s="55"/>
      <c r="AI557" s="55"/>
      <c r="AJ557" s="55"/>
      <c r="AK557" s="55"/>
      <c r="AL557" s="55"/>
      <c r="AO557" s="18"/>
    </row>
    <row r="558" s="1" customFormat="1" ht="15" spans="1:41">
      <c r="A558" s="53"/>
      <c r="B558" s="54"/>
      <c r="C558" s="54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6"/>
      <c r="W558" s="55"/>
      <c r="X558" s="55"/>
      <c r="Y558" s="55"/>
      <c r="Z558" s="55"/>
      <c r="AA558" s="55"/>
      <c r="AB558" s="55"/>
      <c r="AC558" s="55"/>
      <c r="AD558" s="55"/>
      <c r="AE558" s="55"/>
      <c r="AF558" s="56"/>
      <c r="AG558" s="55"/>
      <c r="AH558" s="55"/>
      <c r="AI558" s="55"/>
      <c r="AJ558" s="55"/>
      <c r="AK558" s="55"/>
      <c r="AL558" s="55"/>
      <c r="AO558" s="6"/>
    </row>
    <row r="559" s="1" customFormat="1" ht="15" spans="1:41">
      <c r="A559" s="53"/>
      <c r="B559" s="54"/>
      <c r="C559" s="54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6"/>
      <c r="W559" s="55"/>
      <c r="X559" s="55"/>
      <c r="Y559" s="55"/>
      <c r="Z559" s="55"/>
      <c r="AA559" s="55"/>
      <c r="AB559" s="55"/>
      <c r="AC559" s="55"/>
      <c r="AD559" s="55"/>
      <c r="AE559" s="55"/>
      <c r="AF559" s="56"/>
      <c r="AG559" s="55"/>
      <c r="AH559" s="55"/>
      <c r="AI559" s="55"/>
      <c r="AJ559" s="55"/>
      <c r="AK559" s="55"/>
      <c r="AL559" s="55"/>
      <c r="AO559" s="6"/>
    </row>
    <row r="560" s="1" customFormat="1" ht="15" spans="1:41">
      <c r="A560" s="53"/>
      <c r="B560" s="54"/>
      <c r="C560" s="54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6"/>
      <c r="W560" s="55"/>
      <c r="X560" s="55"/>
      <c r="Y560" s="55"/>
      <c r="Z560" s="55"/>
      <c r="AA560" s="55"/>
      <c r="AB560" s="55"/>
      <c r="AC560" s="55"/>
      <c r="AD560" s="55"/>
      <c r="AE560" s="55"/>
      <c r="AF560" s="56"/>
      <c r="AG560" s="55"/>
      <c r="AH560" s="55"/>
      <c r="AI560" s="55"/>
      <c r="AJ560" s="55"/>
      <c r="AK560" s="55"/>
      <c r="AL560" s="55"/>
      <c r="AO560" s="18"/>
    </row>
    <row r="561" s="1" customFormat="1" ht="15" spans="1:41">
      <c r="A561" s="53"/>
      <c r="B561" s="54"/>
      <c r="C561" s="54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6"/>
      <c r="W561" s="55"/>
      <c r="X561" s="55"/>
      <c r="Y561" s="55"/>
      <c r="Z561" s="55"/>
      <c r="AA561" s="55"/>
      <c r="AB561" s="55"/>
      <c r="AC561" s="55"/>
      <c r="AD561" s="55"/>
      <c r="AE561" s="55"/>
      <c r="AF561" s="56"/>
      <c r="AG561" s="55"/>
      <c r="AH561" s="55"/>
      <c r="AI561" s="55"/>
      <c r="AJ561" s="55"/>
      <c r="AK561" s="55"/>
      <c r="AL561" s="55"/>
      <c r="AO561" s="18"/>
    </row>
    <row r="562" s="1" customFormat="1" ht="15" spans="1:41">
      <c r="A562" s="53"/>
      <c r="B562" s="54"/>
      <c r="C562" s="54"/>
      <c r="D562" s="55"/>
      <c r="E562" s="55"/>
      <c r="F562" s="55"/>
      <c r="G562" s="55"/>
      <c r="H562" s="57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6"/>
      <c r="W562" s="55"/>
      <c r="X562" s="55"/>
      <c r="Y562" s="55"/>
      <c r="Z562" s="55"/>
      <c r="AA562" s="55"/>
      <c r="AB562" s="55"/>
      <c r="AC562" s="55"/>
      <c r="AD562" s="55"/>
      <c r="AE562" s="55"/>
      <c r="AF562" s="56"/>
      <c r="AG562" s="55"/>
      <c r="AH562" s="55"/>
      <c r="AI562" s="55"/>
      <c r="AJ562" s="55"/>
      <c r="AK562" s="55"/>
      <c r="AL562" s="55"/>
      <c r="AO562" s="6"/>
    </row>
    <row r="563" s="1" customFormat="1" ht="15" spans="1:41">
      <c r="A563" s="53"/>
      <c r="B563" s="54"/>
      <c r="C563" s="54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6"/>
      <c r="W563" s="55"/>
      <c r="X563" s="55"/>
      <c r="Y563" s="55"/>
      <c r="Z563" s="55"/>
      <c r="AA563" s="55"/>
      <c r="AB563" s="55"/>
      <c r="AC563" s="55"/>
      <c r="AD563" s="55"/>
      <c r="AE563" s="55"/>
      <c r="AF563" s="56"/>
      <c r="AG563" s="55"/>
      <c r="AH563" s="55"/>
      <c r="AI563" s="55"/>
      <c r="AJ563" s="55"/>
      <c r="AK563" s="55"/>
      <c r="AL563" s="55"/>
      <c r="AO563" s="6"/>
    </row>
    <row r="564" s="1" customFormat="1" ht="15" spans="1:41">
      <c r="A564" s="53"/>
      <c r="B564" s="54"/>
      <c r="C564" s="54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6"/>
      <c r="W564" s="55"/>
      <c r="X564" s="55"/>
      <c r="Y564" s="55"/>
      <c r="Z564" s="55"/>
      <c r="AA564" s="55"/>
      <c r="AB564" s="55"/>
      <c r="AC564" s="55"/>
      <c r="AD564" s="55"/>
      <c r="AE564" s="55"/>
      <c r="AF564" s="56"/>
      <c r="AG564" s="55"/>
      <c r="AH564" s="55"/>
      <c r="AI564" s="55"/>
      <c r="AJ564" s="55"/>
      <c r="AK564" s="55"/>
      <c r="AL564" s="55"/>
      <c r="AO564" s="18"/>
    </row>
    <row r="565" s="1" customFormat="1" ht="15" spans="1:41">
      <c r="A565" s="53"/>
      <c r="B565" s="54"/>
      <c r="C565" s="54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6"/>
      <c r="W565" s="55"/>
      <c r="X565" s="55"/>
      <c r="Y565" s="55"/>
      <c r="Z565" s="55"/>
      <c r="AA565" s="55"/>
      <c r="AB565" s="55"/>
      <c r="AC565" s="55"/>
      <c r="AD565" s="55"/>
      <c r="AE565" s="55"/>
      <c r="AF565" s="56"/>
      <c r="AG565" s="55"/>
      <c r="AH565" s="55"/>
      <c r="AI565" s="55"/>
      <c r="AJ565" s="55"/>
      <c r="AK565" s="55"/>
      <c r="AL565" s="55"/>
      <c r="AO565" s="18"/>
    </row>
    <row r="566" s="1" customFormat="1" ht="15" spans="1:41">
      <c r="A566" s="53"/>
      <c r="B566" s="54"/>
      <c r="C566" s="54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6"/>
      <c r="W566" s="55"/>
      <c r="X566" s="55"/>
      <c r="Y566" s="55"/>
      <c r="Z566" s="55"/>
      <c r="AA566" s="55"/>
      <c r="AB566" s="55"/>
      <c r="AC566" s="55"/>
      <c r="AD566" s="55"/>
      <c r="AE566" s="55"/>
      <c r="AF566" s="56"/>
      <c r="AG566" s="55"/>
      <c r="AH566" s="55"/>
      <c r="AI566" s="55"/>
      <c r="AJ566" s="55"/>
      <c r="AK566" s="55"/>
      <c r="AL566" s="55"/>
      <c r="AO566" s="6"/>
    </row>
    <row r="567" s="1" customFormat="1" ht="15" spans="1:41">
      <c r="A567" s="53"/>
      <c r="B567" s="54"/>
      <c r="C567" s="54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6"/>
      <c r="W567" s="55"/>
      <c r="X567" s="55"/>
      <c r="Y567" s="55"/>
      <c r="Z567" s="55"/>
      <c r="AA567" s="55"/>
      <c r="AB567" s="55"/>
      <c r="AC567" s="55"/>
      <c r="AD567" s="55"/>
      <c r="AE567" s="55"/>
      <c r="AF567" s="56"/>
      <c r="AG567" s="55"/>
      <c r="AH567" s="55"/>
      <c r="AI567" s="55"/>
      <c r="AJ567" s="55"/>
      <c r="AK567" s="55"/>
      <c r="AL567" s="55"/>
      <c r="AO567" s="6"/>
    </row>
    <row r="568" s="1" customFormat="1" ht="15" spans="1:41">
      <c r="A568" s="53"/>
      <c r="B568" s="54"/>
      <c r="C568" s="54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6"/>
      <c r="W568" s="55"/>
      <c r="X568" s="55"/>
      <c r="Y568" s="55"/>
      <c r="Z568" s="55"/>
      <c r="AA568" s="55"/>
      <c r="AB568" s="55"/>
      <c r="AC568" s="55"/>
      <c r="AD568" s="55"/>
      <c r="AE568" s="55"/>
      <c r="AF568" s="56"/>
      <c r="AG568" s="55"/>
      <c r="AH568" s="55"/>
      <c r="AI568" s="55"/>
      <c r="AJ568" s="55"/>
      <c r="AK568" s="55"/>
      <c r="AL568" s="55"/>
      <c r="AO568" s="18"/>
    </row>
    <row r="569" s="1" customFormat="1" ht="15" spans="1:41">
      <c r="A569" s="53"/>
      <c r="B569" s="54"/>
      <c r="C569" s="54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6"/>
      <c r="W569" s="55"/>
      <c r="X569" s="55"/>
      <c r="Y569" s="55"/>
      <c r="Z569" s="55"/>
      <c r="AA569" s="55"/>
      <c r="AB569" s="55"/>
      <c r="AC569" s="55"/>
      <c r="AD569" s="55"/>
      <c r="AE569" s="55"/>
      <c r="AF569" s="56"/>
      <c r="AG569" s="55"/>
      <c r="AH569" s="55"/>
      <c r="AI569" s="55"/>
      <c r="AJ569" s="55"/>
      <c r="AK569" s="55"/>
      <c r="AL569" s="55"/>
      <c r="AO569" s="18"/>
    </row>
    <row r="570" s="1" customFormat="1" ht="15" spans="1:41">
      <c r="A570" s="53"/>
      <c r="B570" s="54"/>
      <c r="C570" s="54"/>
      <c r="D570" s="55"/>
      <c r="E570" s="55"/>
      <c r="F570" s="55"/>
      <c r="G570" s="55"/>
      <c r="H570" s="57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6"/>
      <c r="W570" s="55"/>
      <c r="X570" s="55"/>
      <c r="Y570" s="55"/>
      <c r="Z570" s="55"/>
      <c r="AA570" s="55"/>
      <c r="AB570" s="55"/>
      <c r="AC570" s="55"/>
      <c r="AD570" s="55"/>
      <c r="AE570" s="55"/>
      <c r="AF570" s="56"/>
      <c r="AG570" s="55"/>
      <c r="AH570" s="55"/>
      <c r="AI570" s="55"/>
      <c r="AJ570" s="55"/>
      <c r="AK570" s="55"/>
      <c r="AL570" s="55"/>
      <c r="AO570" s="6"/>
    </row>
    <row r="571" s="1" customFormat="1" ht="15" spans="1:41">
      <c r="A571" s="53"/>
      <c r="B571" s="54"/>
      <c r="C571" s="54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6"/>
      <c r="W571" s="55"/>
      <c r="X571" s="55"/>
      <c r="Y571" s="55"/>
      <c r="Z571" s="55"/>
      <c r="AA571" s="55"/>
      <c r="AB571" s="55"/>
      <c r="AC571" s="55"/>
      <c r="AD571" s="55"/>
      <c r="AE571" s="55"/>
      <c r="AF571" s="56"/>
      <c r="AG571" s="55"/>
      <c r="AH571" s="55"/>
      <c r="AI571" s="55"/>
      <c r="AJ571" s="55"/>
      <c r="AK571" s="55"/>
      <c r="AL571" s="55"/>
      <c r="AO571" s="6"/>
    </row>
    <row r="572" s="1" customFormat="1" ht="15" spans="1:41">
      <c r="A572" s="53"/>
      <c r="B572" s="54"/>
      <c r="C572" s="54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6"/>
      <c r="W572" s="55"/>
      <c r="X572" s="55"/>
      <c r="Y572" s="55"/>
      <c r="Z572" s="55"/>
      <c r="AA572" s="55"/>
      <c r="AB572" s="55"/>
      <c r="AC572" s="55"/>
      <c r="AD572" s="55"/>
      <c r="AE572" s="55"/>
      <c r="AF572" s="56"/>
      <c r="AG572" s="55"/>
      <c r="AH572" s="55"/>
      <c r="AI572" s="55"/>
      <c r="AJ572" s="55"/>
      <c r="AK572" s="55"/>
      <c r="AL572" s="55"/>
      <c r="AO572" s="18"/>
    </row>
    <row r="573" s="1" customFormat="1" ht="15" spans="1:41">
      <c r="A573" s="53"/>
      <c r="B573" s="54"/>
      <c r="C573" s="54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6"/>
      <c r="W573" s="55"/>
      <c r="X573" s="55"/>
      <c r="Y573" s="55"/>
      <c r="Z573" s="55"/>
      <c r="AA573" s="55"/>
      <c r="AB573" s="55"/>
      <c r="AC573" s="55"/>
      <c r="AD573" s="55"/>
      <c r="AE573" s="55"/>
      <c r="AF573" s="56"/>
      <c r="AG573" s="55"/>
      <c r="AH573" s="55"/>
      <c r="AI573" s="55"/>
      <c r="AJ573" s="55"/>
      <c r="AK573" s="55"/>
      <c r="AL573" s="55"/>
      <c r="AO573" s="18"/>
    </row>
    <row r="574" s="1" customFormat="1" ht="15" spans="1:41">
      <c r="A574" s="53"/>
      <c r="B574" s="54"/>
      <c r="C574" s="54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6"/>
      <c r="W574" s="55"/>
      <c r="X574" s="55"/>
      <c r="Y574" s="55"/>
      <c r="Z574" s="55"/>
      <c r="AA574" s="55"/>
      <c r="AB574" s="55"/>
      <c r="AC574" s="55"/>
      <c r="AD574" s="55"/>
      <c r="AE574" s="55"/>
      <c r="AF574" s="56"/>
      <c r="AG574" s="55"/>
      <c r="AH574" s="55"/>
      <c r="AI574" s="55"/>
      <c r="AJ574" s="55"/>
      <c r="AK574" s="55"/>
      <c r="AL574" s="55"/>
      <c r="AO574" s="6"/>
    </row>
    <row r="575" s="1" customFormat="1" ht="15" spans="1:41">
      <c r="A575" s="53"/>
      <c r="B575" s="54"/>
      <c r="C575" s="54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6"/>
      <c r="W575" s="55"/>
      <c r="X575" s="55"/>
      <c r="Y575" s="55"/>
      <c r="Z575" s="55"/>
      <c r="AA575" s="55"/>
      <c r="AB575" s="55"/>
      <c r="AC575" s="55"/>
      <c r="AD575" s="55"/>
      <c r="AE575" s="55"/>
      <c r="AF575" s="56"/>
      <c r="AG575" s="55"/>
      <c r="AH575" s="55"/>
      <c r="AI575" s="55"/>
      <c r="AJ575" s="55"/>
      <c r="AK575" s="55"/>
      <c r="AL575" s="55"/>
      <c r="AO575" s="6"/>
    </row>
    <row r="576" s="1" customFormat="1" ht="15" spans="1:41">
      <c r="A576" s="53"/>
      <c r="B576" s="54"/>
      <c r="C576" s="54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6"/>
      <c r="W576" s="55"/>
      <c r="X576" s="55"/>
      <c r="Y576" s="55"/>
      <c r="Z576" s="55"/>
      <c r="AA576" s="55"/>
      <c r="AB576" s="55"/>
      <c r="AC576" s="55"/>
      <c r="AD576" s="55"/>
      <c r="AE576" s="55"/>
      <c r="AF576" s="56"/>
      <c r="AG576" s="55"/>
      <c r="AH576" s="55"/>
      <c r="AI576" s="55"/>
      <c r="AJ576" s="55"/>
      <c r="AK576" s="55"/>
      <c r="AL576" s="55"/>
      <c r="AO576" s="18"/>
    </row>
    <row r="577" s="1" customFormat="1" ht="15" spans="1:41">
      <c r="A577" s="53"/>
      <c r="B577" s="54"/>
      <c r="C577" s="54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6"/>
      <c r="W577" s="55"/>
      <c r="X577" s="55"/>
      <c r="Y577" s="55"/>
      <c r="Z577" s="55"/>
      <c r="AA577" s="55"/>
      <c r="AB577" s="55"/>
      <c r="AC577" s="55"/>
      <c r="AD577" s="55"/>
      <c r="AE577" s="55"/>
      <c r="AF577" s="56"/>
      <c r="AG577" s="55"/>
      <c r="AH577" s="55"/>
      <c r="AI577" s="55"/>
      <c r="AJ577" s="55"/>
      <c r="AK577" s="55"/>
      <c r="AL577" s="55"/>
      <c r="AO577" s="18"/>
    </row>
    <row r="578" s="1" customFormat="1" ht="15" spans="1:41">
      <c r="A578" s="53"/>
      <c r="B578" s="54"/>
      <c r="C578" s="54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6"/>
      <c r="W578" s="55"/>
      <c r="X578" s="55"/>
      <c r="Y578" s="55"/>
      <c r="Z578" s="55"/>
      <c r="AA578" s="55"/>
      <c r="AB578" s="55"/>
      <c r="AC578" s="55"/>
      <c r="AD578" s="55"/>
      <c r="AE578" s="55"/>
      <c r="AF578" s="56"/>
      <c r="AG578" s="55"/>
      <c r="AH578" s="55"/>
      <c r="AI578" s="55"/>
      <c r="AJ578" s="55"/>
      <c r="AK578" s="55"/>
      <c r="AL578" s="55"/>
      <c r="AO578" s="6"/>
    </row>
    <row r="579" s="1" customFormat="1" ht="15" spans="1:41">
      <c r="A579" s="53"/>
      <c r="B579" s="54"/>
      <c r="C579" s="54"/>
      <c r="D579" s="55"/>
      <c r="E579" s="55"/>
      <c r="F579" s="55"/>
      <c r="G579" s="55"/>
      <c r="H579" s="57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6"/>
      <c r="W579" s="55"/>
      <c r="X579" s="55"/>
      <c r="Y579" s="55"/>
      <c r="Z579" s="55"/>
      <c r="AA579" s="55"/>
      <c r="AB579" s="55"/>
      <c r="AC579" s="55"/>
      <c r="AD579" s="55"/>
      <c r="AE579" s="55"/>
      <c r="AF579" s="56"/>
      <c r="AG579" s="55"/>
      <c r="AH579" s="55"/>
      <c r="AI579" s="55"/>
      <c r="AJ579" s="55"/>
      <c r="AK579" s="55"/>
      <c r="AL579" s="55"/>
      <c r="AO579" s="6"/>
    </row>
    <row r="580" s="1" customFormat="1" ht="15" spans="1:41">
      <c r="A580" s="53"/>
      <c r="B580" s="54"/>
      <c r="C580" s="54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6"/>
      <c r="W580" s="55"/>
      <c r="X580" s="55"/>
      <c r="Y580" s="55"/>
      <c r="Z580" s="55"/>
      <c r="AA580" s="55"/>
      <c r="AB580" s="55"/>
      <c r="AC580" s="55"/>
      <c r="AD580" s="55"/>
      <c r="AE580" s="55"/>
      <c r="AF580" s="56"/>
      <c r="AG580" s="55"/>
      <c r="AH580" s="55"/>
      <c r="AI580" s="55"/>
      <c r="AJ580" s="55"/>
      <c r="AK580" s="55"/>
      <c r="AL580" s="55"/>
      <c r="AO580" s="18"/>
    </row>
    <row r="581" s="1" customFormat="1" ht="15" spans="1:41">
      <c r="A581" s="53"/>
      <c r="B581" s="54"/>
      <c r="C581" s="54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6"/>
      <c r="W581" s="55"/>
      <c r="X581" s="55"/>
      <c r="Y581" s="55"/>
      <c r="Z581" s="55"/>
      <c r="AA581" s="55"/>
      <c r="AB581" s="55"/>
      <c r="AC581" s="55"/>
      <c r="AD581" s="55"/>
      <c r="AE581" s="55"/>
      <c r="AF581" s="56"/>
      <c r="AG581" s="55"/>
      <c r="AH581" s="55"/>
      <c r="AI581" s="55"/>
      <c r="AJ581" s="55"/>
      <c r="AK581" s="55"/>
      <c r="AL581" s="55"/>
      <c r="AO581" s="18"/>
    </row>
    <row r="582" s="1" customFormat="1" ht="15" spans="1:41">
      <c r="A582" s="53"/>
      <c r="B582" s="54"/>
      <c r="C582" s="54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6"/>
      <c r="W582" s="55"/>
      <c r="X582" s="55"/>
      <c r="Y582" s="55"/>
      <c r="Z582" s="55"/>
      <c r="AA582" s="55"/>
      <c r="AB582" s="55"/>
      <c r="AC582" s="55"/>
      <c r="AD582" s="55"/>
      <c r="AE582" s="55"/>
      <c r="AF582" s="56"/>
      <c r="AG582" s="55"/>
      <c r="AH582" s="55"/>
      <c r="AI582" s="55"/>
      <c r="AJ582" s="55"/>
      <c r="AK582" s="55"/>
      <c r="AL582" s="55"/>
      <c r="AO582" s="6"/>
    </row>
    <row r="583" s="1" customFormat="1" ht="15" spans="1:41">
      <c r="A583" s="53"/>
      <c r="B583" s="54"/>
      <c r="C583" s="54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6"/>
      <c r="W583" s="55"/>
      <c r="X583" s="55"/>
      <c r="Y583" s="55"/>
      <c r="Z583" s="55"/>
      <c r="AA583" s="55"/>
      <c r="AB583" s="55"/>
      <c r="AC583" s="55"/>
      <c r="AD583" s="55"/>
      <c r="AE583" s="55"/>
      <c r="AF583" s="56"/>
      <c r="AG583" s="55"/>
      <c r="AH583" s="55"/>
      <c r="AI583" s="55"/>
      <c r="AJ583" s="55"/>
      <c r="AK583" s="55"/>
      <c r="AL583" s="55"/>
      <c r="AO583" s="6"/>
    </row>
    <row r="584" s="1" customFormat="1" ht="15" spans="1:41">
      <c r="A584" s="53"/>
      <c r="B584" s="54"/>
      <c r="C584" s="54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6"/>
      <c r="W584" s="55"/>
      <c r="X584" s="55"/>
      <c r="Y584" s="55"/>
      <c r="Z584" s="55"/>
      <c r="AA584" s="55"/>
      <c r="AB584" s="55"/>
      <c r="AC584" s="55"/>
      <c r="AD584" s="55"/>
      <c r="AE584" s="55"/>
      <c r="AF584" s="56"/>
      <c r="AG584" s="55"/>
      <c r="AH584" s="55"/>
      <c r="AI584" s="55"/>
      <c r="AJ584" s="55"/>
      <c r="AK584" s="55"/>
      <c r="AL584" s="55"/>
      <c r="AO584" s="18"/>
    </row>
    <row r="585" s="1" customFormat="1" ht="15" spans="1:41">
      <c r="A585" s="53"/>
      <c r="B585" s="54"/>
      <c r="C585" s="54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6"/>
      <c r="W585" s="55"/>
      <c r="X585" s="55"/>
      <c r="Y585" s="55"/>
      <c r="Z585" s="55"/>
      <c r="AA585" s="55"/>
      <c r="AB585" s="55"/>
      <c r="AC585" s="55"/>
      <c r="AD585" s="55"/>
      <c r="AE585" s="55"/>
      <c r="AF585" s="56"/>
      <c r="AG585" s="55"/>
      <c r="AH585" s="55"/>
      <c r="AI585" s="55"/>
      <c r="AJ585" s="55"/>
      <c r="AK585" s="55"/>
      <c r="AL585" s="55"/>
      <c r="AO585" s="18"/>
    </row>
    <row r="586" s="1" customFormat="1" ht="15" spans="1:41">
      <c r="A586" s="53"/>
      <c r="B586" s="54"/>
      <c r="C586" s="54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6"/>
      <c r="W586" s="55"/>
      <c r="X586" s="55"/>
      <c r="Y586" s="55"/>
      <c r="Z586" s="55"/>
      <c r="AA586" s="55"/>
      <c r="AB586" s="55"/>
      <c r="AC586" s="55"/>
      <c r="AD586" s="55"/>
      <c r="AE586" s="55"/>
      <c r="AF586" s="56"/>
      <c r="AG586" s="55"/>
      <c r="AH586" s="55"/>
      <c r="AI586" s="55"/>
      <c r="AJ586" s="55"/>
      <c r="AK586" s="55"/>
      <c r="AL586" s="55"/>
      <c r="AO586" s="6"/>
    </row>
    <row r="587" s="1" customFormat="1" ht="15" spans="1:41">
      <c r="A587" s="53"/>
      <c r="B587" s="54"/>
      <c r="C587" s="54"/>
      <c r="D587" s="55"/>
      <c r="E587" s="55"/>
      <c r="F587" s="55"/>
      <c r="G587" s="55"/>
      <c r="H587" s="57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6"/>
      <c r="W587" s="55"/>
      <c r="X587" s="55"/>
      <c r="Y587" s="55"/>
      <c r="Z587" s="55"/>
      <c r="AA587" s="55"/>
      <c r="AB587" s="55"/>
      <c r="AC587" s="55"/>
      <c r="AD587" s="55"/>
      <c r="AE587" s="55"/>
      <c r="AF587" s="56"/>
      <c r="AG587" s="55"/>
      <c r="AH587" s="55"/>
      <c r="AI587" s="55"/>
      <c r="AJ587" s="55"/>
      <c r="AK587" s="55"/>
      <c r="AL587" s="55"/>
      <c r="AO587" s="6"/>
    </row>
    <row r="588" s="1" customFormat="1" ht="15" spans="1:41">
      <c r="A588" s="53"/>
      <c r="B588" s="54"/>
      <c r="C588" s="54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6"/>
      <c r="W588" s="55"/>
      <c r="X588" s="55"/>
      <c r="Y588" s="55"/>
      <c r="Z588" s="55"/>
      <c r="AA588" s="55"/>
      <c r="AB588" s="55"/>
      <c r="AC588" s="55"/>
      <c r="AD588" s="55"/>
      <c r="AE588" s="55"/>
      <c r="AF588" s="56"/>
      <c r="AG588" s="55"/>
      <c r="AH588" s="55"/>
      <c r="AI588" s="55"/>
      <c r="AJ588" s="55"/>
      <c r="AK588" s="55"/>
      <c r="AL588" s="55"/>
      <c r="AO588" s="18"/>
    </row>
    <row r="589" s="1" customFormat="1" ht="15" spans="1:41">
      <c r="A589" s="53"/>
      <c r="B589" s="54"/>
      <c r="C589" s="54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6"/>
      <c r="W589" s="55"/>
      <c r="X589" s="55"/>
      <c r="Y589" s="55"/>
      <c r="Z589" s="55"/>
      <c r="AA589" s="55"/>
      <c r="AB589" s="55"/>
      <c r="AC589" s="55"/>
      <c r="AD589" s="55"/>
      <c r="AE589" s="55"/>
      <c r="AF589" s="56"/>
      <c r="AG589" s="55"/>
      <c r="AH589" s="55"/>
      <c r="AI589" s="55"/>
      <c r="AJ589" s="55"/>
      <c r="AK589" s="55"/>
      <c r="AL589" s="55"/>
      <c r="AO589" s="18"/>
    </row>
    <row r="590" s="1" customFormat="1" ht="15" spans="1:41">
      <c r="A590" s="53"/>
      <c r="B590" s="54"/>
      <c r="C590" s="54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6"/>
      <c r="W590" s="55"/>
      <c r="X590" s="55"/>
      <c r="Y590" s="55"/>
      <c r="Z590" s="55"/>
      <c r="AA590" s="55"/>
      <c r="AB590" s="55"/>
      <c r="AC590" s="55"/>
      <c r="AD590" s="55"/>
      <c r="AE590" s="55"/>
      <c r="AF590" s="56"/>
      <c r="AG590" s="55"/>
      <c r="AH590" s="55"/>
      <c r="AI590" s="55"/>
      <c r="AJ590" s="55"/>
      <c r="AK590" s="55"/>
      <c r="AL590" s="55"/>
      <c r="AO590" s="6"/>
    </row>
    <row r="591" s="1" customFormat="1" ht="15" spans="1:41">
      <c r="A591" s="53"/>
      <c r="B591" s="54"/>
      <c r="C591" s="54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6"/>
      <c r="W591" s="55"/>
      <c r="X591" s="55"/>
      <c r="Y591" s="55"/>
      <c r="Z591" s="55"/>
      <c r="AA591" s="55"/>
      <c r="AB591" s="55"/>
      <c r="AC591" s="55"/>
      <c r="AD591" s="55"/>
      <c r="AE591" s="55"/>
      <c r="AF591" s="56"/>
      <c r="AG591" s="55"/>
      <c r="AH591" s="55"/>
      <c r="AI591" s="55"/>
      <c r="AJ591" s="55"/>
      <c r="AK591" s="55"/>
      <c r="AL591" s="55"/>
      <c r="AO591" s="6"/>
    </row>
    <row r="592" s="1" customFormat="1" ht="15" spans="1:41">
      <c r="A592" s="58"/>
      <c r="B592" s="54"/>
      <c r="C592" s="54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6"/>
      <c r="W592" s="55"/>
      <c r="X592" s="55"/>
      <c r="Y592" s="55"/>
      <c r="Z592" s="55"/>
      <c r="AA592" s="55"/>
      <c r="AB592" s="55"/>
      <c r="AC592" s="55"/>
      <c r="AD592" s="55"/>
      <c r="AE592" s="55"/>
      <c r="AF592" s="56"/>
      <c r="AG592" s="55"/>
      <c r="AH592" s="55"/>
      <c r="AI592" s="55"/>
      <c r="AJ592" s="55"/>
      <c r="AK592" s="55"/>
      <c r="AL592" s="55"/>
      <c r="AO592" s="18"/>
    </row>
    <row r="593" s="1" customFormat="1" ht="15" spans="1:41">
      <c r="A593" s="89"/>
      <c r="B593" s="54"/>
      <c r="C593" s="54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56"/>
      <c r="W593" s="90"/>
      <c r="X593" s="90"/>
      <c r="Y593" s="90"/>
      <c r="Z593" s="90"/>
      <c r="AA593" s="90"/>
      <c r="AB593" s="90"/>
      <c r="AC593" s="90"/>
      <c r="AD593" s="90"/>
      <c r="AE593" s="90"/>
      <c r="AF593" s="56"/>
      <c r="AG593" s="90"/>
      <c r="AH593" s="90"/>
      <c r="AI593" s="90"/>
      <c r="AJ593" s="90"/>
      <c r="AK593" s="90"/>
      <c r="AL593" s="90"/>
      <c r="AO593" s="18"/>
    </row>
    <row r="594" s="1" customFormat="1" ht="15" spans="1:41">
      <c r="A594" s="89"/>
      <c r="B594" s="54"/>
      <c r="C594" s="54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56"/>
      <c r="W594" s="90"/>
      <c r="X594" s="90"/>
      <c r="Y594" s="90"/>
      <c r="Z594" s="90"/>
      <c r="AA594" s="90"/>
      <c r="AB594" s="90"/>
      <c r="AC594" s="90"/>
      <c r="AD594" s="90"/>
      <c r="AE594" s="90"/>
      <c r="AF594" s="56"/>
      <c r="AG594" s="90"/>
      <c r="AH594" s="90"/>
      <c r="AI594" s="90"/>
      <c r="AJ594" s="90"/>
      <c r="AK594" s="90"/>
      <c r="AL594" s="90"/>
      <c r="AO594" s="6"/>
    </row>
    <row r="595" s="1" customFormat="1" ht="15" spans="1:41">
      <c r="A595" s="89"/>
      <c r="B595" s="54"/>
      <c r="C595" s="54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56"/>
      <c r="W595" s="90"/>
      <c r="X595" s="90"/>
      <c r="Y595" s="90"/>
      <c r="Z595" s="90"/>
      <c r="AA595" s="90"/>
      <c r="AB595" s="90"/>
      <c r="AC595" s="90"/>
      <c r="AD595" s="90"/>
      <c r="AE595" s="90"/>
      <c r="AF595" s="56"/>
      <c r="AG595" s="90"/>
      <c r="AH595" s="90"/>
      <c r="AI595" s="90"/>
      <c r="AJ595" s="90"/>
      <c r="AK595" s="90"/>
      <c r="AL595" s="90"/>
      <c r="AO595" s="6"/>
    </row>
    <row r="596" s="1" customFormat="1" ht="15" spans="1:41">
      <c r="A596" s="89"/>
      <c r="B596" s="54"/>
      <c r="C596" s="54"/>
      <c r="D596" s="90"/>
      <c r="E596" s="90"/>
      <c r="F596" s="90"/>
      <c r="G596" s="90"/>
      <c r="H596" s="91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56"/>
      <c r="W596" s="90"/>
      <c r="X596" s="90"/>
      <c r="Y596" s="90"/>
      <c r="Z596" s="90"/>
      <c r="AA596" s="90"/>
      <c r="AB596" s="90"/>
      <c r="AC596" s="90"/>
      <c r="AD596" s="90"/>
      <c r="AE596" s="90"/>
      <c r="AF596" s="56"/>
      <c r="AG596" s="90"/>
      <c r="AH596" s="90"/>
      <c r="AI596" s="90"/>
      <c r="AJ596" s="90"/>
      <c r="AK596" s="90"/>
      <c r="AL596" s="90"/>
      <c r="AO596" s="18"/>
    </row>
    <row r="597" s="1" customFormat="1" ht="15" spans="1:41">
      <c r="A597" s="89"/>
      <c r="B597" s="54"/>
      <c r="C597" s="54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56"/>
      <c r="W597" s="90"/>
      <c r="X597" s="90"/>
      <c r="Y597" s="90"/>
      <c r="Z597" s="90"/>
      <c r="AA597" s="90"/>
      <c r="AB597" s="90"/>
      <c r="AC597" s="90"/>
      <c r="AD597" s="90"/>
      <c r="AE597" s="90"/>
      <c r="AF597" s="56"/>
      <c r="AG597" s="90"/>
      <c r="AH597" s="90"/>
      <c r="AI597" s="90"/>
      <c r="AJ597" s="90"/>
      <c r="AK597" s="90"/>
      <c r="AL597" s="90"/>
      <c r="AO597" s="18"/>
    </row>
    <row r="598" s="1" customFormat="1" ht="15" spans="1:41">
      <c r="A598" s="89"/>
      <c r="B598" s="54"/>
      <c r="C598" s="54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56"/>
      <c r="W598" s="90"/>
      <c r="X598" s="90"/>
      <c r="Y598" s="90"/>
      <c r="Z598" s="90"/>
      <c r="AA598" s="90"/>
      <c r="AB598" s="90"/>
      <c r="AC598" s="90"/>
      <c r="AD598" s="90"/>
      <c r="AE598" s="90"/>
      <c r="AF598" s="56"/>
      <c r="AG598" s="90"/>
      <c r="AH598" s="90"/>
      <c r="AI598" s="90"/>
      <c r="AJ598" s="90"/>
      <c r="AK598" s="90"/>
      <c r="AL598" s="90"/>
      <c r="AO598" s="6"/>
    </row>
    <row r="599" s="1" customFormat="1" ht="15" spans="1:41">
      <c r="A599" s="89"/>
      <c r="B599" s="54"/>
      <c r="C599" s="54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56"/>
      <c r="W599" s="90"/>
      <c r="X599" s="90"/>
      <c r="Y599" s="90"/>
      <c r="Z599" s="90"/>
      <c r="AA599" s="90"/>
      <c r="AB599" s="90"/>
      <c r="AC599" s="90"/>
      <c r="AD599" s="90"/>
      <c r="AE599" s="90"/>
      <c r="AF599" s="56"/>
      <c r="AG599" s="90"/>
      <c r="AH599" s="90"/>
      <c r="AI599" s="90"/>
      <c r="AJ599" s="90"/>
      <c r="AK599" s="90"/>
      <c r="AL599" s="90"/>
      <c r="AO599" s="6"/>
    </row>
  </sheetData>
  <sheetProtection algorithmName="SHA-512" hashValue="mypuSDyvPQn1tmlIcG9flEAPVIPMB0kxzYp2ZJW8wIyO6MWAqhgui1g6QETU9EFQM55cH3EBJyLqANKxieyagw==" saltValue="L6Ma5q9gLvcxvqz35DVPyw==" spinCount="100000" sheet="1" autoFilter="0" objects="1" scenarios="1"/>
  <autoFilter xmlns:etc="http://www.wps.cn/officeDocument/2017/etCustomData" ref="A7:AO373" etc:filterBottomFollowUsedRange="0">
    <extLst/>
  </autoFilter>
  <mergeCells count="14">
    <mergeCell ref="W2:AB2"/>
    <mergeCell ref="AC2:AE2"/>
    <mergeCell ref="AG2:AL2"/>
    <mergeCell ref="A3:C3"/>
    <mergeCell ref="D3:L3"/>
    <mergeCell ref="M3:U3"/>
    <mergeCell ref="W3:Z3"/>
    <mergeCell ref="AA3:AB3"/>
    <mergeCell ref="AC3:AE3"/>
    <mergeCell ref="AG4:AH4"/>
    <mergeCell ref="AI4:AJ4"/>
    <mergeCell ref="AK4:AL4"/>
    <mergeCell ref="A5:C5"/>
    <mergeCell ref="AN2:AN5"/>
  </mergeCells>
  <pageMargins left="0.708661417322835" right="0.708661417322835" top="0.748031496062992" bottom="0.748031496062992" header="0.31496062992126" footer="0.31496062992126"/>
  <pageSetup paperSize="9" orientation="portrait" blackAndWhite="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F599"/>
  <sheetViews>
    <sheetView topLeftCell="A2" workbookViewId="0">
      <pane xSplit="4" ySplit="7" topLeftCell="E9" activePane="bottomRight" state="frozen"/>
      <selection/>
      <selection pane="topRight"/>
      <selection pane="bottomLeft"/>
      <selection pane="bottomRight" activeCell="K6" sqref="K6"/>
    </sheetView>
  </sheetViews>
  <sheetFormatPr defaultColWidth="9" defaultRowHeight="14.25"/>
  <cols>
    <col min="1" max="1" width="6.55833333333333" customWidth="1"/>
    <col min="2" max="2" width="4.66666666666667" customWidth="1"/>
    <col min="3" max="3" width="16.775" customWidth="1"/>
    <col min="17" max="17" width="2.775" customWidth="1"/>
    <col min="25" max="25" width="2.775" customWidth="1"/>
    <col min="32" max="32" width="2.10833333333333" customWidth="1"/>
  </cols>
  <sheetData>
    <row r="2" ht="20.1" customHeight="1" spans="1:32">
      <c r="R2" s="2" t="s">
        <v>10437</v>
      </c>
      <c r="S2" s="3"/>
      <c r="T2" s="3"/>
      <c r="U2" s="3"/>
      <c r="V2" s="4" t="s">
        <v>10438</v>
      </c>
      <c r="W2" s="4"/>
      <c r="X2" s="4"/>
      <c r="Z2" s="4" t="s">
        <v>10439</v>
      </c>
      <c r="AA2" s="4"/>
      <c r="AB2" s="4"/>
      <c r="AC2" s="4"/>
      <c r="AE2" s="5" t="s">
        <v>10440</v>
      </c>
      <c r="AF2" s="6"/>
    </row>
    <row r="3" ht="24.6" customHeight="1" spans="1:32">
      <c r="A3" s="7" t="s">
        <v>10441</v>
      </c>
      <c r="B3" s="8"/>
      <c r="C3" s="9"/>
      <c r="D3" s="10" t="s">
        <v>10153</v>
      </c>
      <c r="E3" s="11"/>
      <c r="F3" s="11"/>
      <c r="G3" s="11"/>
      <c r="H3" s="11"/>
      <c r="I3" s="11"/>
      <c r="J3" s="12" t="s">
        <v>10154</v>
      </c>
      <c r="K3" s="12"/>
      <c r="L3" s="12"/>
      <c r="M3" s="12"/>
      <c r="N3" s="12"/>
      <c r="O3" s="12"/>
      <c r="P3" s="12"/>
      <c r="R3" s="13" t="s">
        <v>11210</v>
      </c>
      <c r="S3" s="13"/>
      <c r="T3" s="13"/>
      <c r="U3" s="13"/>
      <c r="V3" s="13" t="s">
        <v>10295</v>
      </c>
      <c r="W3" s="13"/>
      <c r="X3" s="13"/>
      <c r="Z3" s="14" t="s">
        <v>10443</v>
      </c>
      <c r="AA3" s="14" t="s">
        <v>10444</v>
      </c>
      <c r="AB3" s="14" t="s">
        <v>10443</v>
      </c>
      <c r="AC3" s="14" t="s">
        <v>10444</v>
      </c>
      <c r="AE3" s="15"/>
      <c r="AF3" s="6"/>
    </row>
    <row r="4" ht="54" spans="1:32">
      <c r="A4" s="13" t="s">
        <v>10445</v>
      </c>
      <c r="B4" s="13" t="s">
        <v>10446</v>
      </c>
      <c r="C4" s="13" t="s">
        <v>10447</v>
      </c>
      <c r="D4" s="16" t="s">
        <v>10448</v>
      </c>
      <c r="E4" s="16" t="s">
        <v>10449</v>
      </c>
      <c r="F4" s="16" t="s">
        <v>10450</v>
      </c>
      <c r="G4" s="13" t="s">
        <v>11210</v>
      </c>
      <c r="H4" s="16" t="s">
        <v>10455</v>
      </c>
      <c r="I4" s="16" t="s">
        <v>10456</v>
      </c>
      <c r="J4" s="16" t="s">
        <v>10461</v>
      </c>
      <c r="K4" s="16" t="s">
        <v>10462</v>
      </c>
      <c r="L4" s="16" t="s">
        <v>10423</v>
      </c>
      <c r="M4" s="13" t="s">
        <v>11211</v>
      </c>
      <c r="N4" s="16" t="s">
        <v>10464</v>
      </c>
      <c r="O4" s="16" t="s">
        <v>10465</v>
      </c>
      <c r="P4" s="16" t="s">
        <v>10466</v>
      </c>
      <c r="R4" s="14" t="s">
        <v>10433</v>
      </c>
      <c r="S4" s="14" t="s">
        <v>10443</v>
      </c>
      <c r="T4" s="14" t="s">
        <v>10444</v>
      </c>
      <c r="U4" s="14" t="s">
        <v>10471</v>
      </c>
      <c r="V4" s="14" t="s">
        <v>10443</v>
      </c>
      <c r="W4" s="14" t="s">
        <v>10444</v>
      </c>
      <c r="X4" s="14" t="s">
        <v>10471</v>
      </c>
      <c r="Z4" s="16" t="s">
        <v>10455</v>
      </c>
      <c r="AA4" s="16"/>
      <c r="AB4" s="17" t="s">
        <v>11211</v>
      </c>
      <c r="AC4" s="16"/>
      <c r="AE4" s="15"/>
      <c r="AF4" s="18"/>
    </row>
    <row r="5" ht="15" spans="1:32">
      <c r="A5" s="19" t="s">
        <v>10472</v>
      </c>
      <c r="B5" s="20"/>
      <c r="C5" s="21"/>
      <c r="D5" s="22"/>
      <c r="E5" s="22"/>
      <c r="F5" s="22" t="s">
        <v>10157</v>
      </c>
      <c r="G5" s="22" t="s">
        <v>11212</v>
      </c>
      <c r="H5" s="22" t="s">
        <v>10292</v>
      </c>
      <c r="I5" s="22" t="s">
        <v>10304</v>
      </c>
      <c r="J5" s="22"/>
      <c r="K5" s="22"/>
      <c r="L5" s="22" t="s">
        <v>10159</v>
      </c>
      <c r="M5" s="22" t="s">
        <v>11213</v>
      </c>
      <c r="N5" s="22" t="s">
        <v>10294</v>
      </c>
      <c r="O5" s="22" t="s">
        <v>10306</v>
      </c>
      <c r="P5" s="250" t="s">
        <v>10310</v>
      </c>
      <c r="R5" s="22"/>
      <c r="S5" s="22" t="s">
        <v>11212</v>
      </c>
      <c r="T5" s="22" t="s">
        <v>11212</v>
      </c>
      <c r="U5" s="22" t="s">
        <v>11212</v>
      </c>
      <c r="V5" s="22" t="s">
        <v>10294</v>
      </c>
      <c r="W5" s="22" t="s">
        <v>10294</v>
      </c>
      <c r="X5" s="22" t="s">
        <v>10294</v>
      </c>
      <c r="Z5" s="22" t="s">
        <v>10292</v>
      </c>
      <c r="AA5" s="22" t="s">
        <v>10292</v>
      </c>
      <c r="AB5" s="22" t="s">
        <v>11213</v>
      </c>
      <c r="AC5" s="22" t="s">
        <v>11213</v>
      </c>
      <c r="AE5" s="23"/>
      <c r="AF5" s="18"/>
    </row>
    <row r="6" ht="15" spans="1:32">
      <c r="A6" s="24" t="str">
        <f>封面!$C$7</f>
        <v>411421</v>
      </c>
      <c r="B6" s="25" t="str">
        <f>IFERROR(VLOOKUP(A6,内置数据!$A$69:$C$3281,3,0),"")</f>
        <v>县级</v>
      </c>
      <c r="C6" s="25" t="str">
        <f>IFERROR(封面!#REF!&amp;IF(封面!#REF!="","","("&amp;封面!#REF!&amp;")"),"请在封面页选择地区")</f>
        <v>请在封面页选择地区</v>
      </c>
      <c r="D6" s="26" t="e">
        <f>SUM(E6:F6)</f>
        <v>#REF!</v>
      </c>
      <c r="E6" s="27" t="e">
        <f>#REF!</f>
        <v>#REF!</v>
      </c>
      <c r="F6" s="28" t="e">
        <f>SUM(G6:I6)</f>
        <v>#REF!</v>
      </c>
      <c r="G6" s="27" t="e">
        <f>VLOOKUP(G5,#REF!,4,0)</f>
        <v>#REF!</v>
      </c>
      <c r="H6" s="27" t="e">
        <f>VLOOKUP(H5,#REF!,4,0)</f>
        <v>#REF!</v>
      </c>
      <c r="I6" s="27" t="e">
        <f>VLOOKUP(I5,#REF!,4,0)</f>
        <v>#REF!</v>
      </c>
      <c r="J6" s="29" t="e">
        <f>SUM(K6:L6)</f>
        <v>#REF!</v>
      </c>
      <c r="K6" s="27" t="e">
        <f>#REF!</f>
        <v>#REF!</v>
      </c>
      <c r="L6" s="28" t="e">
        <f>SUM(M6:P6)</f>
        <v>#REF!</v>
      </c>
      <c r="M6" s="27" t="e">
        <f>VLOOKUP(M5,#REF!,7,0)</f>
        <v>#REF!</v>
      </c>
      <c r="N6" s="27" t="e">
        <f>VLOOKUP(N5,#REF!,7,0)</f>
        <v>#REF!</v>
      </c>
      <c r="O6" s="27" t="e">
        <f>VLOOKUP(O5,#REF!,7,0)</f>
        <v>#REF!</v>
      </c>
      <c r="P6" s="27" t="e">
        <f>VLOOKUP(P5,#REF!,7,0)</f>
        <v>#REF!</v>
      </c>
      <c r="R6" s="29" t="e">
        <f>SUM(S6:U6)</f>
        <v>#REF!</v>
      </c>
      <c r="S6" s="27" t="e">
        <f>#REF!</f>
        <v>#REF!</v>
      </c>
      <c r="T6" s="27" t="e">
        <f>#REF!</f>
        <v>#REF!</v>
      </c>
      <c r="U6" s="27" t="e">
        <f>#REF!</f>
        <v>#REF!</v>
      </c>
      <c r="V6" s="27" t="e">
        <f>#REF!</f>
        <v>#REF!</v>
      </c>
      <c r="W6" s="27" t="e">
        <f>#REF!</f>
        <v>#REF!</v>
      </c>
      <c r="X6" s="27" t="e">
        <f>#REF!</f>
        <v>#REF!</v>
      </c>
      <c r="Z6" s="27">
        <f>IF(B6="省级",VLOOKUP(Z5,#REF!,4,0),0)</f>
        <v>0</v>
      </c>
      <c r="AA6" s="27" t="e">
        <f>VLOOKUP(AA5,#REF!,4,0)-Z6</f>
        <v>#REF!</v>
      </c>
      <c r="AB6" s="27">
        <f>IF(B6="省级",VLOOKUP(AB5,#REF!,7,0),0)</f>
        <v>0</v>
      </c>
      <c r="AC6" s="27" t="e">
        <f>VLOOKUP(AC5,#REF!,7,0)-AB6</f>
        <v>#REF!</v>
      </c>
      <c r="AD6" s="30" t="str">
        <f>IF(COUNT(#REF!)=2,"","收支不平！")</f>
        <v>收支不平！</v>
      </c>
      <c r="AF6" s="6" t="s">
        <v>10473</v>
      </c>
    </row>
    <row r="7" spans="1:32">
      <c r="B7" s="31"/>
      <c r="C7" s="31"/>
      <c r="AF7" s="6"/>
    </row>
    <row r="8" ht="15" spans="1:32">
      <c r="A8" s="32" t="s">
        <v>10474</v>
      </c>
      <c r="B8" s="33">
        <f t="shared" ref="B8:B71" si="0">D8-J8</f>
        <v>0</v>
      </c>
      <c r="C8" s="34" t="s">
        <v>10475</v>
      </c>
      <c r="D8" s="26">
        <f>SUM(E8:F8)</f>
        <v>0</v>
      </c>
      <c r="E8" s="35">
        <f t="shared" ref="E8:E71" si="1">SUMPRODUCT(E$374:E$599*(LEFT($A$374:$A$599,LEN($A8))=$A8))</f>
        <v>0</v>
      </c>
      <c r="F8" s="36">
        <f>SUM(G8:I8)</f>
        <v>0</v>
      </c>
      <c r="G8" s="37">
        <f>U8</f>
        <v>0</v>
      </c>
      <c r="H8" s="38">
        <v>0</v>
      </c>
      <c r="I8" s="35">
        <f t="shared" ref="I8:I71" si="2">SUMPRODUCT(I$374:I$599*(LEFT($A$374:$A$599,LEN($A8))=$A8))</f>
        <v>0</v>
      </c>
      <c r="J8" s="26">
        <f>SUM(K8:L8)</f>
        <v>0</v>
      </c>
      <c r="K8" s="35">
        <f>SUMPRODUCT(K$374:K$599*(LEFT($A$374:$A$599,LEN($A8))=$A8))+MIN(SUMPRODUCT(P$374:P$599*(LEFT($A$374:$A$599,LEN($A8))=$A8))+AE8,0)</f>
        <v>0</v>
      </c>
      <c r="L8" s="36">
        <f t="shared" ref="L8:L71" si="3">SUM(M8:P8)</f>
        <v>0</v>
      </c>
      <c r="M8" s="38">
        <v>0</v>
      </c>
      <c r="N8" s="37">
        <f t="shared" ref="N8:N39" si="4">X8</f>
        <v>0</v>
      </c>
      <c r="O8" s="35">
        <f t="shared" ref="O8:O71" si="5">SUMPRODUCT(O$374:O$599*(LEFT($A$374:$A$599,LEN($A8))=$A8))</f>
        <v>0</v>
      </c>
      <c r="P8" s="35">
        <f>MAX(SUMPRODUCT(P$374:P$599*(LEFT($A$374:$A$599,LEN($A8))=$A8))+AE8,0)</f>
        <v>0</v>
      </c>
      <c r="R8" s="35">
        <f t="shared" ref="R8:X17" si="6">SUMPRODUCT(R$374:R$599*(LEFT($A$374:$A$599,LEN($A8))=$A8))</f>
        <v>0</v>
      </c>
      <c r="S8" s="35">
        <f t="shared" si="6"/>
        <v>0</v>
      </c>
      <c r="T8" s="35">
        <f t="shared" si="6"/>
        <v>0</v>
      </c>
      <c r="U8" s="35">
        <f t="shared" si="6"/>
        <v>0</v>
      </c>
      <c r="V8" s="35">
        <f t="shared" si="6"/>
        <v>0</v>
      </c>
      <c r="W8" s="35">
        <f t="shared" si="6"/>
        <v>0</v>
      </c>
      <c r="X8" s="35">
        <f t="shared" si="6"/>
        <v>0</v>
      </c>
      <c r="Z8" s="35">
        <f t="shared" ref="Z8:AC27" si="7">SUMPRODUCT(Z$374:Z$599*(LEFT($A$374:$A$599,LEN($A8))=$A8))</f>
        <v>0</v>
      </c>
      <c r="AA8" s="35">
        <f t="shared" si="7"/>
        <v>0</v>
      </c>
      <c r="AB8" s="35">
        <f t="shared" si="7"/>
        <v>0</v>
      </c>
      <c r="AC8" s="35">
        <f t="shared" si="7"/>
        <v>0</v>
      </c>
      <c r="AE8" s="39">
        <f>(AB8-S8)+(V8-Z8)+(AC8-T8)+(W8-AA8)</f>
        <v>0</v>
      </c>
      <c r="AF8" s="18"/>
    </row>
    <row r="9" ht="15" spans="1:32">
      <c r="A9" s="40" t="s">
        <v>10476</v>
      </c>
      <c r="B9" s="33">
        <f t="shared" si="0"/>
        <v>0</v>
      </c>
      <c r="C9" s="41" t="s">
        <v>10477</v>
      </c>
      <c r="D9" s="26">
        <f t="shared" ref="D9:D72" si="8">SUM(E9:F9)</f>
        <v>0</v>
      </c>
      <c r="E9" s="35">
        <f t="shared" si="1"/>
        <v>0</v>
      </c>
      <c r="F9" s="36">
        <f t="shared" ref="F9:F72" si="9">SUM(G9:I9)</f>
        <v>0</v>
      </c>
      <c r="G9" s="37">
        <f t="shared" ref="G9:G39" si="10">U9</f>
        <v>0</v>
      </c>
      <c r="H9" s="42">
        <v>0</v>
      </c>
      <c r="I9" s="35">
        <f t="shared" si="2"/>
        <v>0</v>
      </c>
      <c r="J9" s="26">
        <f t="shared" ref="J9:J72" si="11">SUM(K9:L9)</f>
        <v>0</v>
      </c>
      <c r="K9" s="35">
        <f t="shared" ref="K9:K72" si="12">SUMPRODUCT(K$374:K$599*(LEFT($A$374:$A$599,LEN($A9))=$A9))+MIN(SUMPRODUCT(P$374:P$599*(LEFT($A$374:$A$599,LEN($A9))=$A9))+AE9,0)</f>
        <v>0</v>
      </c>
      <c r="L9" s="43">
        <f t="shared" si="3"/>
        <v>0</v>
      </c>
      <c r="M9" s="42">
        <v>0</v>
      </c>
      <c r="N9" s="44">
        <f t="shared" si="4"/>
        <v>0</v>
      </c>
      <c r="O9" s="35">
        <f t="shared" si="5"/>
        <v>0</v>
      </c>
      <c r="P9" s="35">
        <f t="shared" ref="P9:P72" si="13">MAX(SUMPRODUCT(P$374:P$599*(LEFT($A$374:$A$599,LEN($A9))=$A9))+AE9,0)</f>
        <v>0</v>
      </c>
      <c r="R9" s="35">
        <f t="shared" si="6"/>
        <v>0</v>
      </c>
      <c r="S9" s="35">
        <f t="shared" si="6"/>
        <v>0</v>
      </c>
      <c r="T9" s="35">
        <f t="shared" si="6"/>
        <v>0</v>
      </c>
      <c r="U9" s="35">
        <f t="shared" si="6"/>
        <v>0</v>
      </c>
      <c r="V9" s="35">
        <f t="shared" si="6"/>
        <v>0</v>
      </c>
      <c r="W9" s="35">
        <f t="shared" si="6"/>
        <v>0</v>
      </c>
      <c r="X9" s="35">
        <f t="shared" si="6"/>
        <v>0</v>
      </c>
      <c r="Z9" s="35">
        <f t="shared" si="7"/>
        <v>0</v>
      </c>
      <c r="AA9" s="35">
        <f t="shared" si="7"/>
        <v>0</v>
      </c>
      <c r="AB9" s="35">
        <f t="shared" si="7"/>
        <v>0</v>
      </c>
      <c r="AC9" s="35">
        <f t="shared" si="7"/>
        <v>0</v>
      </c>
      <c r="AE9" s="39">
        <f t="shared" ref="AE9:AE39" si="14">(AB9-S9)+(V9-Z9)+(AC9-T9)+(W9-AA9)</f>
        <v>0</v>
      </c>
      <c r="AF9" s="18"/>
    </row>
    <row r="10" ht="15" spans="1:32">
      <c r="A10" s="40" t="s">
        <v>10478</v>
      </c>
      <c r="B10" s="33">
        <f t="shared" si="0"/>
        <v>0</v>
      </c>
      <c r="C10" s="41" t="s">
        <v>10479</v>
      </c>
      <c r="D10" s="26">
        <f t="shared" si="8"/>
        <v>0</v>
      </c>
      <c r="E10" s="35">
        <f t="shared" si="1"/>
        <v>0</v>
      </c>
      <c r="F10" s="36">
        <f t="shared" si="9"/>
        <v>0</v>
      </c>
      <c r="G10" s="37">
        <f t="shared" si="10"/>
        <v>0</v>
      </c>
      <c r="H10" s="42">
        <v>0</v>
      </c>
      <c r="I10" s="35">
        <f t="shared" si="2"/>
        <v>0</v>
      </c>
      <c r="J10" s="26">
        <f t="shared" si="11"/>
        <v>0</v>
      </c>
      <c r="K10" s="35">
        <f t="shared" si="12"/>
        <v>0</v>
      </c>
      <c r="L10" s="43">
        <f t="shared" si="3"/>
        <v>0</v>
      </c>
      <c r="M10" s="42">
        <v>0</v>
      </c>
      <c r="N10" s="44">
        <f t="shared" si="4"/>
        <v>0</v>
      </c>
      <c r="O10" s="35">
        <f t="shared" si="5"/>
        <v>0</v>
      </c>
      <c r="P10" s="35">
        <f t="shared" si="13"/>
        <v>0</v>
      </c>
      <c r="R10" s="35">
        <f t="shared" si="6"/>
        <v>0</v>
      </c>
      <c r="S10" s="35">
        <f t="shared" si="6"/>
        <v>0</v>
      </c>
      <c r="T10" s="35">
        <f t="shared" si="6"/>
        <v>0</v>
      </c>
      <c r="U10" s="35">
        <f t="shared" si="6"/>
        <v>0</v>
      </c>
      <c r="V10" s="35">
        <f t="shared" si="6"/>
        <v>0</v>
      </c>
      <c r="W10" s="35">
        <f t="shared" si="6"/>
        <v>0</v>
      </c>
      <c r="X10" s="35">
        <f t="shared" si="6"/>
        <v>0</v>
      </c>
      <c r="Z10" s="35">
        <f t="shared" si="7"/>
        <v>0</v>
      </c>
      <c r="AA10" s="35">
        <f t="shared" si="7"/>
        <v>0</v>
      </c>
      <c r="AB10" s="35">
        <f t="shared" si="7"/>
        <v>0</v>
      </c>
      <c r="AC10" s="35">
        <f t="shared" si="7"/>
        <v>0</v>
      </c>
      <c r="AE10" s="39">
        <f t="shared" si="14"/>
        <v>0</v>
      </c>
      <c r="AF10" s="6"/>
    </row>
    <row r="11" ht="15" spans="1:32">
      <c r="A11" s="40" t="s">
        <v>10480</v>
      </c>
      <c r="B11" s="33">
        <f t="shared" si="0"/>
        <v>0</v>
      </c>
      <c r="C11" s="41" t="s">
        <v>10481</v>
      </c>
      <c r="D11" s="26">
        <f t="shared" si="8"/>
        <v>0</v>
      </c>
      <c r="E11" s="35">
        <f t="shared" si="1"/>
        <v>0</v>
      </c>
      <c r="F11" s="36">
        <f t="shared" si="9"/>
        <v>0</v>
      </c>
      <c r="G11" s="37">
        <f t="shared" si="10"/>
        <v>0</v>
      </c>
      <c r="H11" s="42">
        <v>0</v>
      </c>
      <c r="I11" s="35">
        <f t="shared" si="2"/>
        <v>0</v>
      </c>
      <c r="J11" s="26">
        <f t="shared" si="11"/>
        <v>0</v>
      </c>
      <c r="K11" s="35">
        <f t="shared" si="12"/>
        <v>0</v>
      </c>
      <c r="L11" s="43">
        <f t="shared" si="3"/>
        <v>0</v>
      </c>
      <c r="M11" s="42">
        <v>0</v>
      </c>
      <c r="N11" s="44">
        <f t="shared" si="4"/>
        <v>0</v>
      </c>
      <c r="O11" s="35">
        <f t="shared" si="5"/>
        <v>0</v>
      </c>
      <c r="P11" s="35">
        <f t="shared" si="13"/>
        <v>0</v>
      </c>
      <c r="R11" s="35">
        <f t="shared" si="6"/>
        <v>0</v>
      </c>
      <c r="S11" s="35">
        <f t="shared" si="6"/>
        <v>0</v>
      </c>
      <c r="T11" s="35">
        <f t="shared" si="6"/>
        <v>0</v>
      </c>
      <c r="U11" s="35">
        <f t="shared" si="6"/>
        <v>0</v>
      </c>
      <c r="V11" s="35">
        <f t="shared" si="6"/>
        <v>0</v>
      </c>
      <c r="W11" s="35">
        <f t="shared" si="6"/>
        <v>0</v>
      </c>
      <c r="X11" s="35">
        <f t="shared" si="6"/>
        <v>0</v>
      </c>
      <c r="Z11" s="35">
        <f t="shared" si="7"/>
        <v>0</v>
      </c>
      <c r="AA11" s="35">
        <f t="shared" si="7"/>
        <v>0</v>
      </c>
      <c r="AB11" s="35">
        <f t="shared" si="7"/>
        <v>0</v>
      </c>
      <c r="AC11" s="35">
        <f t="shared" si="7"/>
        <v>0</v>
      </c>
      <c r="AE11" s="39">
        <f t="shared" si="14"/>
        <v>0</v>
      </c>
      <c r="AF11" s="6"/>
    </row>
    <row r="12" ht="15" spans="1:32">
      <c r="A12" s="45" t="s">
        <v>10482</v>
      </c>
      <c r="B12" s="33">
        <f t="shared" si="0"/>
        <v>0</v>
      </c>
      <c r="C12" s="41" t="s">
        <v>10483</v>
      </c>
      <c r="D12" s="26">
        <f t="shared" si="8"/>
        <v>0</v>
      </c>
      <c r="E12" s="35">
        <f t="shared" si="1"/>
        <v>0</v>
      </c>
      <c r="F12" s="36">
        <f t="shared" si="9"/>
        <v>0</v>
      </c>
      <c r="G12" s="37">
        <f t="shared" si="10"/>
        <v>0</v>
      </c>
      <c r="H12" s="42">
        <v>0</v>
      </c>
      <c r="I12" s="35">
        <f t="shared" si="2"/>
        <v>0</v>
      </c>
      <c r="J12" s="26">
        <f t="shared" si="11"/>
        <v>0</v>
      </c>
      <c r="K12" s="35">
        <f t="shared" si="12"/>
        <v>0</v>
      </c>
      <c r="L12" s="46">
        <f t="shared" si="3"/>
        <v>0</v>
      </c>
      <c r="M12" s="42">
        <v>0</v>
      </c>
      <c r="N12" s="44">
        <f t="shared" si="4"/>
        <v>0</v>
      </c>
      <c r="O12" s="35">
        <f t="shared" si="5"/>
        <v>0</v>
      </c>
      <c r="P12" s="35">
        <f t="shared" si="13"/>
        <v>0</v>
      </c>
      <c r="R12" s="35">
        <f t="shared" si="6"/>
        <v>0</v>
      </c>
      <c r="S12" s="35">
        <f t="shared" si="6"/>
        <v>0</v>
      </c>
      <c r="T12" s="35">
        <f t="shared" si="6"/>
        <v>0</v>
      </c>
      <c r="U12" s="35">
        <f t="shared" si="6"/>
        <v>0</v>
      </c>
      <c r="V12" s="35">
        <f t="shared" si="6"/>
        <v>0</v>
      </c>
      <c r="W12" s="35">
        <f t="shared" si="6"/>
        <v>0</v>
      </c>
      <c r="X12" s="35">
        <f t="shared" si="6"/>
        <v>0</v>
      </c>
      <c r="Z12" s="35">
        <f t="shared" si="7"/>
        <v>0</v>
      </c>
      <c r="AA12" s="35">
        <f t="shared" si="7"/>
        <v>0</v>
      </c>
      <c r="AB12" s="35">
        <f t="shared" si="7"/>
        <v>0</v>
      </c>
      <c r="AC12" s="35">
        <f t="shared" si="7"/>
        <v>0</v>
      </c>
      <c r="AE12" s="39">
        <f t="shared" si="14"/>
        <v>0</v>
      </c>
      <c r="AF12" s="18"/>
    </row>
    <row r="13" ht="15" spans="1:32">
      <c r="A13" s="45" t="s">
        <v>10484</v>
      </c>
      <c r="B13" s="33">
        <f t="shared" si="0"/>
        <v>0</v>
      </c>
      <c r="C13" s="41" t="s">
        <v>10485</v>
      </c>
      <c r="D13" s="26">
        <f t="shared" si="8"/>
        <v>0</v>
      </c>
      <c r="E13" s="35">
        <f t="shared" si="1"/>
        <v>0</v>
      </c>
      <c r="F13" s="36">
        <f t="shared" si="9"/>
        <v>0</v>
      </c>
      <c r="G13" s="37">
        <f t="shared" si="10"/>
        <v>0</v>
      </c>
      <c r="H13" s="42">
        <v>0</v>
      </c>
      <c r="I13" s="35">
        <f t="shared" si="2"/>
        <v>0</v>
      </c>
      <c r="J13" s="26">
        <f t="shared" si="11"/>
        <v>0</v>
      </c>
      <c r="K13" s="35">
        <f t="shared" si="12"/>
        <v>0</v>
      </c>
      <c r="L13" s="46">
        <f t="shared" si="3"/>
        <v>0</v>
      </c>
      <c r="M13" s="42">
        <v>0</v>
      </c>
      <c r="N13" s="44">
        <f t="shared" si="4"/>
        <v>0</v>
      </c>
      <c r="O13" s="35">
        <f t="shared" si="5"/>
        <v>0</v>
      </c>
      <c r="P13" s="35">
        <f t="shared" si="13"/>
        <v>0</v>
      </c>
      <c r="R13" s="35">
        <f t="shared" si="6"/>
        <v>0</v>
      </c>
      <c r="S13" s="35">
        <f t="shared" si="6"/>
        <v>0</v>
      </c>
      <c r="T13" s="35">
        <f t="shared" si="6"/>
        <v>0</v>
      </c>
      <c r="U13" s="35">
        <f t="shared" si="6"/>
        <v>0</v>
      </c>
      <c r="V13" s="35">
        <f t="shared" si="6"/>
        <v>0</v>
      </c>
      <c r="W13" s="35">
        <f t="shared" si="6"/>
        <v>0</v>
      </c>
      <c r="X13" s="35">
        <f t="shared" si="6"/>
        <v>0</v>
      </c>
      <c r="Z13" s="35">
        <f t="shared" si="7"/>
        <v>0</v>
      </c>
      <c r="AA13" s="35">
        <f t="shared" si="7"/>
        <v>0</v>
      </c>
      <c r="AB13" s="35">
        <f t="shared" si="7"/>
        <v>0</v>
      </c>
      <c r="AC13" s="35">
        <f t="shared" si="7"/>
        <v>0</v>
      </c>
      <c r="AE13" s="39">
        <f t="shared" si="14"/>
        <v>0</v>
      </c>
      <c r="AF13" s="18"/>
    </row>
    <row r="14" ht="15" spans="1:32">
      <c r="A14" s="45" t="s">
        <v>10486</v>
      </c>
      <c r="B14" s="33">
        <f t="shared" si="0"/>
        <v>0</v>
      </c>
      <c r="C14" s="41" t="s">
        <v>10487</v>
      </c>
      <c r="D14" s="26">
        <f t="shared" si="8"/>
        <v>0</v>
      </c>
      <c r="E14" s="35">
        <f t="shared" si="1"/>
        <v>0</v>
      </c>
      <c r="F14" s="36">
        <f t="shared" si="9"/>
        <v>0</v>
      </c>
      <c r="G14" s="37">
        <f t="shared" si="10"/>
        <v>0</v>
      </c>
      <c r="H14" s="42">
        <v>0</v>
      </c>
      <c r="I14" s="35">
        <f t="shared" si="2"/>
        <v>0</v>
      </c>
      <c r="J14" s="26">
        <f t="shared" si="11"/>
        <v>0</v>
      </c>
      <c r="K14" s="35">
        <f t="shared" si="12"/>
        <v>0</v>
      </c>
      <c r="L14" s="46">
        <f t="shared" si="3"/>
        <v>0</v>
      </c>
      <c r="M14" s="42">
        <v>0</v>
      </c>
      <c r="N14" s="44">
        <f t="shared" si="4"/>
        <v>0</v>
      </c>
      <c r="O14" s="35">
        <f t="shared" si="5"/>
        <v>0</v>
      </c>
      <c r="P14" s="35">
        <f t="shared" si="13"/>
        <v>0</v>
      </c>
      <c r="R14" s="35">
        <f t="shared" si="6"/>
        <v>0</v>
      </c>
      <c r="S14" s="35">
        <f t="shared" si="6"/>
        <v>0</v>
      </c>
      <c r="T14" s="35">
        <f t="shared" si="6"/>
        <v>0</v>
      </c>
      <c r="U14" s="35">
        <f t="shared" si="6"/>
        <v>0</v>
      </c>
      <c r="V14" s="35">
        <f t="shared" si="6"/>
        <v>0</v>
      </c>
      <c r="W14" s="35">
        <f t="shared" si="6"/>
        <v>0</v>
      </c>
      <c r="X14" s="35">
        <f t="shared" si="6"/>
        <v>0</v>
      </c>
      <c r="Z14" s="35">
        <f t="shared" si="7"/>
        <v>0</v>
      </c>
      <c r="AA14" s="35">
        <f t="shared" si="7"/>
        <v>0</v>
      </c>
      <c r="AB14" s="35">
        <f t="shared" si="7"/>
        <v>0</v>
      </c>
      <c r="AC14" s="35">
        <f t="shared" si="7"/>
        <v>0</v>
      </c>
      <c r="AE14" s="39">
        <f t="shared" si="14"/>
        <v>0</v>
      </c>
      <c r="AF14" s="6"/>
    </row>
    <row r="15" ht="15" spans="1:32">
      <c r="A15" s="45" t="s">
        <v>10488</v>
      </c>
      <c r="B15" s="33">
        <f t="shared" si="0"/>
        <v>0</v>
      </c>
      <c r="C15" s="41" t="s">
        <v>10489</v>
      </c>
      <c r="D15" s="26">
        <f t="shared" si="8"/>
        <v>0</v>
      </c>
      <c r="E15" s="35">
        <f t="shared" si="1"/>
        <v>0</v>
      </c>
      <c r="F15" s="36">
        <f t="shared" si="9"/>
        <v>0</v>
      </c>
      <c r="G15" s="37">
        <f t="shared" si="10"/>
        <v>0</v>
      </c>
      <c r="H15" s="42">
        <v>0</v>
      </c>
      <c r="I15" s="35">
        <f t="shared" si="2"/>
        <v>0</v>
      </c>
      <c r="J15" s="26">
        <f t="shared" si="11"/>
        <v>0</v>
      </c>
      <c r="K15" s="35">
        <f t="shared" si="12"/>
        <v>0</v>
      </c>
      <c r="L15" s="46">
        <f t="shared" si="3"/>
        <v>0</v>
      </c>
      <c r="M15" s="42">
        <v>0</v>
      </c>
      <c r="N15" s="44">
        <f t="shared" si="4"/>
        <v>0</v>
      </c>
      <c r="O15" s="35">
        <f t="shared" si="5"/>
        <v>0</v>
      </c>
      <c r="P15" s="35">
        <f t="shared" si="13"/>
        <v>0</v>
      </c>
      <c r="R15" s="35">
        <f t="shared" si="6"/>
        <v>0</v>
      </c>
      <c r="S15" s="35">
        <f t="shared" si="6"/>
        <v>0</v>
      </c>
      <c r="T15" s="35">
        <f t="shared" si="6"/>
        <v>0</v>
      </c>
      <c r="U15" s="35">
        <f t="shared" si="6"/>
        <v>0</v>
      </c>
      <c r="V15" s="35">
        <f t="shared" si="6"/>
        <v>0</v>
      </c>
      <c r="W15" s="35">
        <f t="shared" si="6"/>
        <v>0</v>
      </c>
      <c r="X15" s="35">
        <f t="shared" si="6"/>
        <v>0</v>
      </c>
      <c r="Z15" s="35">
        <f t="shared" si="7"/>
        <v>0</v>
      </c>
      <c r="AA15" s="35">
        <f t="shared" si="7"/>
        <v>0</v>
      </c>
      <c r="AB15" s="35">
        <f t="shared" si="7"/>
        <v>0</v>
      </c>
      <c r="AC15" s="35">
        <f t="shared" si="7"/>
        <v>0</v>
      </c>
      <c r="AE15" s="39">
        <f t="shared" si="14"/>
        <v>0</v>
      </c>
      <c r="AF15" s="6"/>
    </row>
    <row r="16" ht="15" spans="1:32">
      <c r="A16" s="45" t="s">
        <v>10490</v>
      </c>
      <c r="B16" s="33">
        <f t="shared" si="0"/>
        <v>0</v>
      </c>
      <c r="C16" s="41" t="s">
        <v>10491</v>
      </c>
      <c r="D16" s="26">
        <f t="shared" si="8"/>
        <v>0</v>
      </c>
      <c r="E16" s="35">
        <f t="shared" si="1"/>
        <v>0</v>
      </c>
      <c r="F16" s="36">
        <f t="shared" si="9"/>
        <v>0</v>
      </c>
      <c r="G16" s="37">
        <f t="shared" si="10"/>
        <v>0</v>
      </c>
      <c r="H16" s="42">
        <v>0</v>
      </c>
      <c r="I16" s="35">
        <f t="shared" si="2"/>
        <v>0</v>
      </c>
      <c r="J16" s="26">
        <f t="shared" si="11"/>
        <v>0</v>
      </c>
      <c r="K16" s="35">
        <f t="shared" si="12"/>
        <v>0</v>
      </c>
      <c r="L16" s="46">
        <f t="shared" si="3"/>
        <v>0</v>
      </c>
      <c r="M16" s="42">
        <v>0</v>
      </c>
      <c r="N16" s="44">
        <f t="shared" si="4"/>
        <v>0</v>
      </c>
      <c r="O16" s="35">
        <f t="shared" si="5"/>
        <v>0</v>
      </c>
      <c r="P16" s="35">
        <f t="shared" si="13"/>
        <v>0</v>
      </c>
      <c r="R16" s="35">
        <f t="shared" si="6"/>
        <v>0</v>
      </c>
      <c r="S16" s="35">
        <f t="shared" si="6"/>
        <v>0</v>
      </c>
      <c r="T16" s="35">
        <f t="shared" si="6"/>
        <v>0</v>
      </c>
      <c r="U16" s="35">
        <f t="shared" si="6"/>
        <v>0</v>
      </c>
      <c r="V16" s="35">
        <f t="shared" si="6"/>
        <v>0</v>
      </c>
      <c r="W16" s="35">
        <f t="shared" si="6"/>
        <v>0</v>
      </c>
      <c r="X16" s="35">
        <f t="shared" si="6"/>
        <v>0</v>
      </c>
      <c r="Z16" s="35">
        <f t="shared" si="7"/>
        <v>0</v>
      </c>
      <c r="AA16" s="35">
        <f t="shared" si="7"/>
        <v>0</v>
      </c>
      <c r="AB16" s="35">
        <f t="shared" si="7"/>
        <v>0</v>
      </c>
      <c r="AC16" s="35">
        <f t="shared" si="7"/>
        <v>0</v>
      </c>
      <c r="AE16" s="39">
        <f t="shared" si="14"/>
        <v>0</v>
      </c>
      <c r="AF16" s="18"/>
    </row>
    <row r="17" ht="15" spans="1:32">
      <c r="A17" s="45" t="s">
        <v>10492</v>
      </c>
      <c r="B17" s="33">
        <f t="shared" si="0"/>
        <v>0</v>
      </c>
      <c r="C17" s="41" t="s">
        <v>10493</v>
      </c>
      <c r="D17" s="26">
        <f t="shared" si="8"/>
        <v>0</v>
      </c>
      <c r="E17" s="35">
        <f t="shared" si="1"/>
        <v>0</v>
      </c>
      <c r="F17" s="36">
        <f t="shared" si="9"/>
        <v>0</v>
      </c>
      <c r="G17" s="37">
        <f t="shared" si="10"/>
        <v>0</v>
      </c>
      <c r="H17" s="42">
        <v>0</v>
      </c>
      <c r="I17" s="35">
        <f t="shared" si="2"/>
        <v>0</v>
      </c>
      <c r="J17" s="26">
        <f t="shared" si="11"/>
        <v>0</v>
      </c>
      <c r="K17" s="35">
        <f t="shared" si="12"/>
        <v>0</v>
      </c>
      <c r="L17" s="46">
        <f t="shared" si="3"/>
        <v>0</v>
      </c>
      <c r="M17" s="42">
        <v>0</v>
      </c>
      <c r="N17" s="44">
        <f t="shared" si="4"/>
        <v>0</v>
      </c>
      <c r="O17" s="35">
        <f t="shared" si="5"/>
        <v>0</v>
      </c>
      <c r="P17" s="35">
        <f t="shared" si="13"/>
        <v>0</v>
      </c>
      <c r="R17" s="35">
        <f t="shared" si="6"/>
        <v>0</v>
      </c>
      <c r="S17" s="35">
        <f t="shared" si="6"/>
        <v>0</v>
      </c>
      <c r="T17" s="35">
        <f t="shared" si="6"/>
        <v>0</v>
      </c>
      <c r="U17" s="35">
        <f t="shared" si="6"/>
        <v>0</v>
      </c>
      <c r="V17" s="35">
        <f t="shared" si="6"/>
        <v>0</v>
      </c>
      <c r="W17" s="35">
        <f t="shared" si="6"/>
        <v>0</v>
      </c>
      <c r="X17" s="35">
        <f t="shared" si="6"/>
        <v>0</v>
      </c>
      <c r="Z17" s="35">
        <f t="shared" si="7"/>
        <v>0</v>
      </c>
      <c r="AA17" s="35">
        <f t="shared" si="7"/>
        <v>0</v>
      </c>
      <c r="AB17" s="35">
        <f t="shared" si="7"/>
        <v>0</v>
      </c>
      <c r="AC17" s="35">
        <f t="shared" si="7"/>
        <v>0</v>
      </c>
      <c r="AE17" s="39">
        <f t="shared" si="14"/>
        <v>0</v>
      </c>
      <c r="AF17" s="18"/>
    </row>
    <row r="18" ht="15" spans="1:32">
      <c r="A18" s="45" t="s">
        <v>10494</v>
      </c>
      <c r="B18" s="33">
        <f t="shared" si="0"/>
        <v>0</v>
      </c>
      <c r="C18" s="41" t="s">
        <v>10495</v>
      </c>
      <c r="D18" s="26">
        <f t="shared" si="8"/>
        <v>0</v>
      </c>
      <c r="E18" s="35">
        <f t="shared" si="1"/>
        <v>0</v>
      </c>
      <c r="F18" s="36">
        <f t="shared" si="9"/>
        <v>0</v>
      </c>
      <c r="G18" s="37">
        <f t="shared" si="10"/>
        <v>0</v>
      </c>
      <c r="H18" s="42">
        <v>0</v>
      </c>
      <c r="I18" s="35">
        <f t="shared" si="2"/>
        <v>0</v>
      </c>
      <c r="J18" s="26">
        <f t="shared" si="11"/>
        <v>0</v>
      </c>
      <c r="K18" s="35">
        <f t="shared" si="12"/>
        <v>0</v>
      </c>
      <c r="L18" s="46">
        <f t="shared" si="3"/>
        <v>0</v>
      </c>
      <c r="M18" s="42">
        <v>0</v>
      </c>
      <c r="N18" s="44">
        <f t="shared" si="4"/>
        <v>0</v>
      </c>
      <c r="O18" s="35">
        <f t="shared" si="5"/>
        <v>0</v>
      </c>
      <c r="P18" s="35">
        <f t="shared" si="13"/>
        <v>0</v>
      </c>
      <c r="R18" s="35">
        <f t="shared" ref="R18:X27" si="15">SUMPRODUCT(R$374:R$599*(LEFT($A$374:$A$599,LEN($A18))=$A18))</f>
        <v>0</v>
      </c>
      <c r="S18" s="35">
        <f t="shared" si="15"/>
        <v>0</v>
      </c>
      <c r="T18" s="35">
        <f t="shared" si="15"/>
        <v>0</v>
      </c>
      <c r="U18" s="35">
        <f t="shared" si="15"/>
        <v>0</v>
      </c>
      <c r="V18" s="35">
        <f t="shared" si="15"/>
        <v>0</v>
      </c>
      <c r="W18" s="35">
        <f t="shared" si="15"/>
        <v>0</v>
      </c>
      <c r="X18" s="35">
        <f t="shared" si="15"/>
        <v>0</v>
      </c>
      <c r="Z18" s="35">
        <f t="shared" si="7"/>
        <v>0</v>
      </c>
      <c r="AA18" s="35">
        <f t="shared" si="7"/>
        <v>0</v>
      </c>
      <c r="AB18" s="35">
        <f t="shared" si="7"/>
        <v>0</v>
      </c>
      <c r="AC18" s="35">
        <f t="shared" si="7"/>
        <v>0</v>
      </c>
      <c r="AE18" s="39">
        <f t="shared" si="14"/>
        <v>0</v>
      </c>
      <c r="AF18" s="6"/>
    </row>
    <row r="19" ht="15" spans="1:32">
      <c r="A19" s="45" t="s">
        <v>10496</v>
      </c>
      <c r="B19" s="33">
        <f t="shared" si="0"/>
        <v>0</v>
      </c>
      <c r="C19" s="41" t="s">
        <v>10497</v>
      </c>
      <c r="D19" s="26">
        <f t="shared" si="8"/>
        <v>0</v>
      </c>
      <c r="E19" s="35">
        <f t="shared" si="1"/>
        <v>0</v>
      </c>
      <c r="F19" s="36">
        <f t="shared" si="9"/>
        <v>0</v>
      </c>
      <c r="G19" s="37">
        <f t="shared" si="10"/>
        <v>0</v>
      </c>
      <c r="H19" s="42">
        <v>0</v>
      </c>
      <c r="I19" s="35">
        <f t="shared" si="2"/>
        <v>0</v>
      </c>
      <c r="J19" s="26">
        <f t="shared" si="11"/>
        <v>0</v>
      </c>
      <c r="K19" s="35">
        <f t="shared" si="12"/>
        <v>0</v>
      </c>
      <c r="L19" s="46">
        <f t="shared" si="3"/>
        <v>0</v>
      </c>
      <c r="M19" s="42">
        <v>0</v>
      </c>
      <c r="N19" s="44">
        <f t="shared" si="4"/>
        <v>0</v>
      </c>
      <c r="O19" s="35">
        <f t="shared" si="5"/>
        <v>0</v>
      </c>
      <c r="P19" s="35">
        <f t="shared" si="13"/>
        <v>0</v>
      </c>
      <c r="R19" s="35">
        <f t="shared" si="15"/>
        <v>0</v>
      </c>
      <c r="S19" s="35">
        <f t="shared" si="15"/>
        <v>0</v>
      </c>
      <c r="T19" s="35">
        <f t="shared" si="15"/>
        <v>0</v>
      </c>
      <c r="U19" s="35">
        <f t="shared" si="15"/>
        <v>0</v>
      </c>
      <c r="V19" s="35">
        <f t="shared" si="15"/>
        <v>0</v>
      </c>
      <c r="W19" s="35">
        <f t="shared" si="15"/>
        <v>0</v>
      </c>
      <c r="X19" s="35">
        <f t="shared" si="15"/>
        <v>0</v>
      </c>
      <c r="Z19" s="35">
        <f t="shared" si="7"/>
        <v>0</v>
      </c>
      <c r="AA19" s="35">
        <f t="shared" si="7"/>
        <v>0</v>
      </c>
      <c r="AB19" s="35">
        <f t="shared" si="7"/>
        <v>0</v>
      </c>
      <c r="AC19" s="35">
        <f t="shared" si="7"/>
        <v>0</v>
      </c>
      <c r="AE19" s="39">
        <f t="shared" si="14"/>
        <v>0</v>
      </c>
      <c r="AF19" s="6"/>
    </row>
    <row r="20" ht="15" spans="1:32">
      <c r="A20" s="45" t="s">
        <v>10498</v>
      </c>
      <c r="B20" s="33">
        <f t="shared" si="0"/>
        <v>0</v>
      </c>
      <c r="C20" s="41" t="s">
        <v>10499</v>
      </c>
      <c r="D20" s="26">
        <f t="shared" si="8"/>
        <v>0</v>
      </c>
      <c r="E20" s="35">
        <f t="shared" si="1"/>
        <v>0</v>
      </c>
      <c r="F20" s="36">
        <f t="shared" si="9"/>
        <v>0</v>
      </c>
      <c r="G20" s="37">
        <f t="shared" si="10"/>
        <v>0</v>
      </c>
      <c r="H20" s="42">
        <v>0</v>
      </c>
      <c r="I20" s="35">
        <f t="shared" si="2"/>
        <v>0</v>
      </c>
      <c r="J20" s="26">
        <f t="shared" si="11"/>
        <v>0</v>
      </c>
      <c r="K20" s="35">
        <f t="shared" si="12"/>
        <v>0</v>
      </c>
      <c r="L20" s="46">
        <f t="shared" si="3"/>
        <v>0</v>
      </c>
      <c r="M20" s="42">
        <v>0</v>
      </c>
      <c r="N20" s="44">
        <f t="shared" si="4"/>
        <v>0</v>
      </c>
      <c r="O20" s="35">
        <f t="shared" si="5"/>
        <v>0</v>
      </c>
      <c r="P20" s="35">
        <f t="shared" si="13"/>
        <v>0</v>
      </c>
      <c r="R20" s="35">
        <f t="shared" si="15"/>
        <v>0</v>
      </c>
      <c r="S20" s="35">
        <f t="shared" si="15"/>
        <v>0</v>
      </c>
      <c r="T20" s="35">
        <f t="shared" si="15"/>
        <v>0</v>
      </c>
      <c r="U20" s="35">
        <f t="shared" si="15"/>
        <v>0</v>
      </c>
      <c r="V20" s="35">
        <f t="shared" si="15"/>
        <v>0</v>
      </c>
      <c r="W20" s="35">
        <f t="shared" si="15"/>
        <v>0</v>
      </c>
      <c r="X20" s="35">
        <f t="shared" si="15"/>
        <v>0</v>
      </c>
      <c r="Z20" s="35">
        <f t="shared" si="7"/>
        <v>0</v>
      </c>
      <c r="AA20" s="35">
        <f t="shared" si="7"/>
        <v>0</v>
      </c>
      <c r="AB20" s="35">
        <f t="shared" si="7"/>
        <v>0</v>
      </c>
      <c r="AC20" s="35">
        <f t="shared" si="7"/>
        <v>0</v>
      </c>
      <c r="AE20" s="39">
        <f t="shared" si="14"/>
        <v>0</v>
      </c>
      <c r="AF20" s="18"/>
    </row>
    <row r="21" ht="15" spans="1:32">
      <c r="A21" s="45" t="s">
        <v>10500</v>
      </c>
      <c r="B21" s="33">
        <f t="shared" si="0"/>
        <v>0</v>
      </c>
      <c r="C21" s="41" t="s">
        <v>10501</v>
      </c>
      <c r="D21" s="26">
        <f t="shared" si="8"/>
        <v>0</v>
      </c>
      <c r="E21" s="35">
        <f t="shared" si="1"/>
        <v>0</v>
      </c>
      <c r="F21" s="36">
        <f t="shared" si="9"/>
        <v>0</v>
      </c>
      <c r="G21" s="37">
        <f t="shared" si="10"/>
        <v>0</v>
      </c>
      <c r="H21" s="42">
        <v>0</v>
      </c>
      <c r="I21" s="35">
        <f t="shared" si="2"/>
        <v>0</v>
      </c>
      <c r="J21" s="26">
        <f t="shared" si="11"/>
        <v>0</v>
      </c>
      <c r="K21" s="35">
        <f t="shared" si="12"/>
        <v>0</v>
      </c>
      <c r="L21" s="46">
        <f t="shared" si="3"/>
        <v>0</v>
      </c>
      <c r="M21" s="42">
        <v>0</v>
      </c>
      <c r="N21" s="44">
        <f t="shared" si="4"/>
        <v>0</v>
      </c>
      <c r="O21" s="35">
        <f t="shared" si="5"/>
        <v>0</v>
      </c>
      <c r="P21" s="35">
        <f t="shared" si="13"/>
        <v>0</v>
      </c>
      <c r="R21" s="35">
        <f t="shared" si="15"/>
        <v>0</v>
      </c>
      <c r="S21" s="35">
        <f t="shared" si="15"/>
        <v>0</v>
      </c>
      <c r="T21" s="35">
        <f t="shared" si="15"/>
        <v>0</v>
      </c>
      <c r="U21" s="35">
        <f t="shared" si="15"/>
        <v>0</v>
      </c>
      <c r="V21" s="35">
        <f t="shared" si="15"/>
        <v>0</v>
      </c>
      <c r="W21" s="35">
        <f t="shared" si="15"/>
        <v>0</v>
      </c>
      <c r="X21" s="35">
        <f t="shared" si="15"/>
        <v>0</v>
      </c>
      <c r="Z21" s="35">
        <f t="shared" si="7"/>
        <v>0</v>
      </c>
      <c r="AA21" s="35">
        <f t="shared" si="7"/>
        <v>0</v>
      </c>
      <c r="AB21" s="35">
        <f t="shared" si="7"/>
        <v>0</v>
      </c>
      <c r="AC21" s="35">
        <f t="shared" si="7"/>
        <v>0</v>
      </c>
      <c r="AE21" s="39">
        <f t="shared" si="14"/>
        <v>0</v>
      </c>
      <c r="AF21" s="18"/>
    </row>
    <row r="22" ht="15" spans="1:32">
      <c r="A22" s="45" t="s">
        <v>10502</v>
      </c>
      <c r="B22" s="33">
        <f t="shared" si="0"/>
        <v>0</v>
      </c>
      <c r="C22" s="41" t="s">
        <v>10503</v>
      </c>
      <c r="D22" s="26">
        <f t="shared" si="8"/>
        <v>0</v>
      </c>
      <c r="E22" s="35">
        <f t="shared" si="1"/>
        <v>0</v>
      </c>
      <c r="F22" s="36">
        <f t="shared" si="9"/>
        <v>0</v>
      </c>
      <c r="G22" s="37">
        <f t="shared" si="10"/>
        <v>0</v>
      </c>
      <c r="H22" s="42">
        <v>0</v>
      </c>
      <c r="I22" s="35">
        <f t="shared" si="2"/>
        <v>0</v>
      </c>
      <c r="J22" s="26">
        <f t="shared" si="11"/>
        <v>0</v>
      </c>
      <c r="K22" s="35">
        <f t="shared" si="12"/>
        <v>0</v>
      </c>
      <c r="L22" s="46">
        <f t="shared" si="3"/>
        <v>0</v>
      </c>
      <c r="M22" s="42">
        <v>0</v>
      </c>
      <c r="N22" s="44">
        <f t="shared" si="4"/>
        <v>0</v>
      </c>
      <c r="O22" s="35">
        <f t="shared" si="5"/>
        <v>0</v>
      </c>
      <c r="P22" s="35">
        <f t="shared" si="13"/>
        <v>0</v>
      </c>
      <c r="R22" s="35">
        <f t="shared" si="15"/>
        <v>0</v>
      </c>
      <c r="S22" s="35">
        <f t="shared" si="15"/>
        <v>0</v>
      </c>
      <c r="T22" s="35">
        <f t="shared" si="15"/>
        <v>0</v>
      </c>
      <c r="U22" s="35">
        <f t="shared" si="15"/>
        <v>0</v>
      </c>
      <c r="V22" s="35">
        <f t="shared" si="15"/>
        <v>0</v>
      </c>
      <c r="W22" s="35">
        <f t="shared" si="15"/>
        <v>0</v>
      </c>
      <c r="X22" s="35">
        <f t="shared" si="15"/>
        <v>0</v>
      </c>
      <c r="Z22" s="35">
        <f t="shared" si="7"/>
        <v>0</v>
      </c>
      <c r="AA22" s="35">
        <f t="shared" si="7"/>
        <v>0</v>
      </c>
      <c r="AB22" s="35">
        <f t="shared" si="7"/>
        <v>0</v>
      </c>
      <c r="AC22" s="35">
        <f t="shared" si="7"/>
        <v>0</v>
      </c>
      <c r="AE22" s="39">
        <f t="shared" si="14"/>
        <v>0</v>
      </c>
      <c r="AF22" s="6"/>
    </row>
    <row r="23" ht="15" spans="1:32">
      <c r="A23" s="45" t="s">
        <v>10504</v>
      </c>
      <c r="B23" s="33">
        <f t="shared" si="0"/>
        <v>0</v>
      </c>
      <c r="C23" s="41" t="s">
        <v>10505</v>
      </c>
      <c r="D23" s="26">
        <f t="shared" si="8"/>
        <v>0</v>
      </c>
      <c r="E23" s="35">
        <f t="shared" si="1"/>
        <v>0</v>
      </c>
      <c r="F23" s="36">
        <f t="shared" si="9"/>
        <v>0</v>
      </c>
      <c r="G23" s="37">
        <f t="shared" si="10"/>
        <v>0</v>
      </c>
      <c r="H23" s="42">
        <v>0</v>
      </c>
      <c r="I23" s="35">
        <f t="shared" si="2"/>
        <v>0</v>
      </c>
      <c r="J23" s="26">
        <f t="shared" si="11"/>
        <v>0</v>
      </c>
      <c r="K23" s="35">
        <f t="shared" si="12"/>
        <v>0</v>
      </c>
      <c r="L23" s="46">
        <f t="shared" si="3"/>
        <v>0</v>
      </c>
      <c r="M23" s="42">
        <v>0</v>
      </c>
      <c r="N23" s="44">
        <f t="shared" si="4"/>
        <v>0</v>
      </c>
      <c r="O23" s="35">
        <f t="shared" si="5"/>
        <v>0</v>
      </c>
      <c r="P23" s="35">
        <f t="shared" si="13"/>
        <v>0</v>
      </c>
      <c r="R23" s="35">
        <f t="shared" si="15"/>
        <v>0</v>
      </c>
      <c r="S23" s="35">
        <f t="shared" si="15"/>
        <v>0</v>
      </c>
      <c r="T23" s="35">
        <f t="shared" si="15"/>
        <v>0</v>
      </c>
      <c r="U23" s="35">
        <f t="shared" si="15"/>
        <v>0</v>
      </c>
      <c r="V23" s="35">
        <f t="shared" si="15"/>
        <v>0</v>
      </c>
      <c r="W23" s="35">
        <f t="shared" si="15"/>
        <v>0</v>
      </c>
      <c r="X23" s="35">
        <f t="shared" si="15"/>
        <v>0</v>
      </c>
      <c r="Z23" s="35">
        <f t="shared" si="7"/>
        <v>0</v>
      </c>
      <c r="AA23" s="35">
        <f t="shared" si="7"/>
        <v>0</v>
      </c>
      <c r="AB23" s="35">
        <f t="shared" si="7"/>
        <v>0</v>
      </c>
      <c r="AC23" s="35">
        <f t="shared" si="7"/>
        <v>0</v>
      </c>
      <c r="AE23" s="39">
        <f t="shared" si="14"/>
        <v>0</v>
      </c>
      <c r="AF23" s="6"/>
    </row>
    <row r="24" ht="15" spans="1:32">
      <c r="A24" s="45" t="s">
        <v>10506</v>
      </c>
      <c r="B24" s="33">
        <f t="shared" si="0"/>
        <v>0</v>
      </c>
      <c r="C24" s="41" t="s">
        <v>10507</v>
      </c>
      <c r="D24" s="26">
        <f t="shared" si="8"/>
        <v>0</v>
      </c>
      <c r="E24" s="35">
        <f t="shared" si="1"/>
        <v>0</v>
      </c>
      <c r="F24" s="36">
        <f t="shared" si="9"/>
        <v>0</v>
      </c>
      <c r="G24" s="37">
        <f t="shared" si="10"/>
        <v>0</v>
      </c>
      <c r="H24" s="42">
        <v>0</v>
      </c>
      <c r="I24" s="35">
        <f t="shared" si="2"/>
        <v>0</v>
      </c>
      <c r="J24" s="26">
        <f t="shared" si="11"/>
        <v>0</v>
      </c>
      <c r="K24" s="35">
        <f t="shared" si="12"/>
        <v>0</v>
      </c>
      <c r="L24" s="46">
        <f t="shared" si="3"/>
        <v>0</v>
      </c>
      <c r="M24" s="42">
        <v>0</v>
      </c>
      <c r="N24" s="44">
        <f t="shared" si="4"/>
        <v>0</v>
      </c>
      <c r="O24" s="35">
        <f t="shared" si="5"/>
        <v>0</v>
      </c>
      <c r="P24" s="35">
        <f t="shared" si="13"/>
        <v>0</v>
      </c>
      <c r="R24" s="35">
        <f t="shared" si="15"/>
        <v>0</v>
      </c>
      <c r="S24" s="35">
        <f t="shared" si="15"/>
        <v>0</v>
      </c>
      <c r="T24" s="35">
        <f t="shared" si="15"/>
        <v>0</v>
      </c>
      <c r="U24" s="35">
        <f t="shared" si="15"/>
        <v>0</v>
      </c>
      <c r="V24" s="35">
        <f t="shared" si="15"/>
        <v>0</v>
      </c>
      <c r="W24" s="35">
        <f t="shared" si="15"/>
        <v>0</v>
      </c>
      <c r="X24" s="35">
        <f t="shared" si="15"/>
        <v>0</v>
      </c>
      <c r="Z24" s="35">
        <f t="shared" si="7"/>
        <v>0</v>
      </c>
      <c r="AA24" s="35">
        <f t="shared" si="7"/>
        <v>0</v>
      </c>
      <c r="AB24" s="35">
        <f t="shared" si="7"/>
        <v>0</v>
      </c>
      <c r="AC24" s="35">
        <f t="shared" si="7"/>
        <v>0</v>
      </c>
      <c r="AE24" s="39">
        <f t="shared" si="14"/>
        <v>0</v>
      </c>
      <c r="AF24" s="18"/>
    </row>
    <row r="25" ht="15" spans="1:32">
      <c r="A25" s="45" t="s">
        <v>10508</v>
      </c>
      <c r="B25" s="33">
        <f t="shared" si="0"/>
        <v>0</v>
      </c>
      <c r="C25" s="41" t="s">
        <v>10509</v>
      </c>
      <c r="D25" s="26">
        <f t="shared" si="8"/>
        <v>0</v>
      </c>
      <c r="E25" s="35">
        <f t="shared" si="1"/>
        <v>0</v>
      </c>
      <c r="F25" s="36">
        <f t="shared" si="9"/>
        <v>0</v>
      </c>
      <c r="G25" s="37">
        <f t="shared" si="10"/>
        <v>0</v>
      </c>
      <c r="H25" s="42">
        <v>0</v>
      </c>
      <c r="I25" s="35">
        <f t="shared" si="2"/>
        <v>0</v>
      </c>
      <c r="J25" s="26">
        <f t="shared" si="11"/>
        <v>0</v>
      </c>
      <c r="K25" s="35">
        <f t="shared" si="12"/>
        <v>0</v>
      </c>
      <c r="L25" s="46">
        <f t="shared" si="3"/>
        <v>0</v>
      </c>
      <c r="M25" s="42">
        <v>0</v>
      </c>
      <c r="N25" s="44">
        <f t="shared" si="4"/>
        <v>0</v>
      </c>
      <c r="O25" s="35">
        <f t="shared" si="5"/>
        <v>0</v>
      </c>
      <c r="P25" s="35">
        <f t="shared" si="13"/>
        <v>0</v>
      </c>
      <c r="R25" s="35">
        <f t="shared" si="15"/>
        <v>0</v>
      </c>
      <c r="S25" s="35">
        <f t="shared" si="15"/>
        <v>0</v>
      </c>
      <c r="T25" s="35">
        <f t="shared" si="15"/>
        <v>0</v>
      </c>
      <c r="U25" s="35">
        <f t="shared" si="15"/>
        <v>0</v>
      </c>
      <c r="V25" s="35">
        <f t="shared" si="15"/>
        <v>0</v>
      </c>
      <c r="W25" s="35">
        <f t="shared" si="15"/>
        <v>0</v>
      </c>
      <c r="X25" s="35">
        <f t="shared" si="15"/>
        <v>0</v>
      </c>
      <c r="Z25" s="35">
        <f t="shared" si="7"/>
        <v>0</v>
      </c>
      <c r="AA25" s="35">
        <f t="shared" si="7"/>
        <v>0</v>
      </c>
      <c r="AB25" s="35">
        <f t="shared" si="7"/>
        <v>0</v>
      </c>
      <c r="AC25" s="35">
        <f t="shared" si="7"/>
        <v>0</v>
      </c>
      <c r="AE25" s="39">
        <f t="shared" si="14"/>
        <v>0</v>
      </c>
      <c r="AF25" s="18"/>
    </row>
    <row r="26" ht="15" spans="1:32">
      <c r="A26" s="45" t="s">
        <v>10510</v>
      </c>
      <c r="B26" s="33">
        <f t="shared" si="0"/>
        <v>0</v>
      </c>
      <c r="C26" s="41" t="s">
        <v>10511</v>
      </c>
      <c r="D26" s="26">
        <f t="shared" si="8"/>
        <v>0</v>
      </c>
      <c r="E26" s="35">
        <f t="shared" si="1"/>
        <v>0</v>
      </c>
      <c r="F26" s="36">
        <f t="shared" si="9"/>
        <v>0</v>
      </c>
      <c r="G26" s="37">
        <f t="shared" si="10"/>
        <v>0</v>
      </c>
      <c r="H26" s="38">
        <v>0</v>
      </c>
      <c r="I26" s="35">
        <f t="shared" si="2"/>
        <v>0</v>
      </c>
      <c r="J26" s="26">
        <f t="shared" si="11"/>
        <v>0</v>
      </c>
      <c r="K26" s="35">
        <f t="shared" si="12"/>
        <v>0</v>
      </c>
      <c r="L26" s="46">
        <f t="shared" si="3"/>
        <v>0</v>
      </c>
      <c r="M26" s="38">
        <v>0</v>
      </c>
      <c r="N26" s="37">
        <f t="shared" si="4"/>
        <v>0</v>
      </c>
      <c r="O26" s="35">
        <f t="shared" si="5"/>
        <v>0</v>
      </c>
      <c r="P26" s="35">
        <f t="shared" si="13"/>
        <v>0</v>
      </c>
      <c r="R26" s="35">
        <f t="shared" si="15"/>
        <v>0</v>
      </c>
      <c r="S26" s="35">
        <f t="shared" si="15"/>
        <v>0</v>
      </c>
      <c r="T26" s="35">
        <f t="shared" si="15"/>
        <v>0</v>
      </c>
      <c r="U26" s="35">
        <f t="shared" si="15"/>
        <v>0</v>
      </c>
      <c r="V26" s="35">
        <f t="shared" si="15"/>
        <v>0</v>
      </c>
      <c r="W26" s="35">
        <f t="shared" si="15"/>
        <v>0</v>
      </c>
      <c r="X26" s="35">
        <f t="shared" si="15"/>
        <v>0</v>
      </c>
      <c r="Z26" s="35">
        <f t="shared" si="7"/>
        <v>0</v>
      </c>
      <c r="AA26" s="35">
        <f t="shared" si="7"/>
        <v>0</v>
      </c>
      <c r="AB26" s="35">
        <f t="shared" si="7"/>
        <v>0</v>
      </c>
      <c r="AC26" s="35">
        <f t="shared" si="7"/>
        <v>0</v>
      </c>
      <c r="AE26" s="39">
        <f t="shared" si="14"/>
        <v>0</v>
      </c>
      <c r="AF26" s="6"/>
    </row>
    <row r="27" ht="15" spans="1:32">
      <c r="A27" s="45" t="s">
        <v>10512</v>
      </c>
      <c r="B27" s="33">
        <f t="shared" si="0"/>
        <v>0</v>
      </c>
      <c r="C27" s="41" t="s">
        <v>10513</v>
      </c>
      <c r="D27" s="26">
        <f t="shared" si="8"/>
        <v>0</v>
      </c>
      <c r="E27" s="35">
        <f t="shared" si="1"/>
        <v>0</v>
      </c>
      <c r="F27" s="36">
        <f t="shared" si="9"/>
        <v>0</v>
      </c>
      <c r="G27" s="37">
        <f t="shared" si="10"/>
        <v>0</v>
      </c>
      <c r="H27" s="42">
        <v>0</v>
      </c>
      <c r="I27" s="35">
        <f t="shared" si="2"/>
        <v>0</v>
      </c>
      <c r="J27" s="26">
        <f t="shared" si="11"/>
        <v>0</v>
      </c>
      <c r="K27" s="35">
        <f t="shared" si="12"/>
        <v>0</v>
      </c>
      <c r="L27" s="46">
        <f t="shared" si="3"/>
        <v>0</v>
      </c>
      <c r="M27" s="42">
        <v>0</v>
      </c>
      <c r="N27" s="44">
        <f t="shared" si="4"/>
        <v>0</v>
      </c>
      <c r="O27" s="35">
        <f t="shared" si="5"/>
        <v>0</v>
      </c>
      <c r="P27" s="35">
        <f t="shared" si="13"/>
        <v>0</v>
      </c>
      <c r="R27" s="35">
        <f t="shared" si="15"/>
        <v>0</v>
      </c>
      <c r="S27" s="35">
        <f t="shared" si="15"/>
        <v>0</v>
      </c>
      <c r="T27" s="35">
        <f t="shared" si="15"/>
        <v>0</v>
      </c>
      <c r="U27" s="35">
        <f t="shared" si="15"/>
        <v>0</v>
      </c>
      <c r="V27" s="35">
        <f t="shared" si="15"/>
        <v>0</v>
      </c>
      <c r="W27" s="35">
        <f t="shared" si="15"/>
        <v>0</v>
      </c>
      <c r="X27" s="35">
        <f t="shared" si="15"/>
        <v>0</v>
      </c>
      <c r="Z27" s="35">
        <f t="shared" si="7"/>
        <v>0</v>
      </c>
      <c r="AA27" s="35">
        <f t="shared" si="7"/>
        <v>0</v>
      </c>
      <c r="AB27" s="35">
        <f t="shared" si="7"/>
        <v>0</v>
      </c>
      <c r="AC27" s="35">
        <f t="shared" si="7"/>
        <v>0</v>
      </c>
      <c r="AE27" s="39">
        <f t="shared" si="14"/>
        <v>0</v>
      </c>
      <c r="AF27" s="6"/>
    </row>
    <row r="28" ht="15" spans="1:32">
      <c r="A28" s="45" t="s">
        <v>10514</v>
      </c>
      <c r="B28" s="33">
        <f t="shared" si="0"/>
        <v>0</v>
      </c>
      <c r="C28" s="41" t="s">
        <v>10515</v>
      </c>
      <c r="D28" s="26">
        <f t="shared" si="8"/>
        <v>0</v>
      </c>
      <c r="E28" s="35">
        <f t="shared" si="1"/>
        <v>0</v>
      </c>
      <c r="F28" s="36">
        <f t="shared" si="9"/>
        <v>0</v>
      </c>
      <c r="G28" s="37">
        <f t="shared" si="10"/>
        <v>0</v>
      </c>
      <c r="H28" s="42">
        <v>0</v>
      </c>
      <c r="I28" s="35">
        <f t="shared" si="2"/>
        <v>0</v>
      </c>
      <c r="J28" s="26">
        <f t="shared" si="11"/>
        <v>0</v>
      </c>
      <c r="K28" s="35">
        <f t="shared" si="12"/>
        <v>0</v>
      </c>
      <c r="L28" s="46">
        <f t="shared" si="3"/>
        <v>0</v>
      </c>
      <c r="M28" s="42">
        <v>0</v>
      </c>
      <c r="N28" s="44">
        <f t="shared" si="4"/>
        <v>0</v>
      </c>
      <c r="O28" s="35">
        <f t="shared" si="5"/>
        <v>0</v>
      </c>
      <c r="P28" s="35">
        <f t="shared" si="13"/>
        <v>0</v>
      </c>
      <c r="R28" s="35">
        <f t="shared" ref="R28:X37" si="16">SUMPRODUCT(R$374:R$599*(LEFT($A$374:$A$599,LEN($A28))=$A28))</f>
        <v>0</v>
      </c>
      <c r="S28" s="35">
        <f t="shared" si="16"/>
        <v>0</v>
      </c>
      <c r="T28" s="35">
        <f t="shared" si="16"/>
        <v>0</v>
      </c>
      <c r="U28" s="35">
        <f t="shared" si="16"/>
        <v>0</v>
      </c>
      <c r="V28" s="35">
        <f t="shared" si="16"/>
        <v>0</v>
      </c>
      <c r="W28" s="35">
        <f t="shared" si="16"/>
        <v>0</v>
      </c>
      <c r="X28" s="35">
        <f t="shared" si="16"/>
        <v>0</v>
      </c>
      <c r="Z28" s="35">
        <f t="shared" ref="Z28:AC47" si="17">SUMPRODUCT(Z$374:Z$599*(LEFT($A$374:$A$599,LEN($A28))=$A28))</f>
        <v>0</v>
      </c>
      <c r="AA28" s="35">
        <f t="shared" si="17"/>
        <v>0</v>
      </c>
      <c r="AB28" s="35">
        <f t="shared" si="17"/>
        <v>0</v>
      </c>
      <c r="AC28" s="35">
        <f t="shared" si="17"/>
        <v>0</v>
      </c>
      <c r="AE28" s="39">
        <f t="shared" si="14"/>
        <v>0</v>
      </c>
      <c r="AF28" s="18"/>
    </row>
    <row r="29" ht="15" spans="1:32">
      <c r="A29" s="45" t="s">
        <v>10516</v>
      </c>
      <c r="B29" s="33">
        <f t="shared" si="0"/>
        <v>0</v>
      </c>
      <c r="C29" s="41" t="s">
        <v>10517</v>
      </c>
      <c r="D29" s="26">
        <f t="shared" si="8"/>
        <v>0</v>
      </c>
      <c r="E29" s="35">
        <f t="shared" si="1"/>
        <v>0</v>
      </c>
      <c r="F29" s="36">
        <f t="shared" si="9"/>
        <v>0</v>
      </c>
      <c r="G29" s="37">
        <f t="shared" si="10"/>
        <v>0</v>
      </c>
      <c r="H29" s="42">
        <v>0</v>
      </c>
      <c r="I29" s="35">
        <f t="shared" si="2"/>
        <v>0</v>
      </c>
      <c r="J29" s="26">
        <f t="shared" si="11"/>
        <v>0</v>
      </c>
      <c r="K29" s="35">
        <f t="shared" si="12"/>
        <v>0</v>
      </c>
      <c r="L29" s="46">
        <f t="shared" si="3"/>
        <v>0</v>
      </c>
      <c r="M29" s="42">
        <v>0</v>
      </c>
      <c r="N29" s="44">
        <f t="shared" si="4"/>
        <v>0</v>
      </c>
      <c r="O29" s="35">
        <f t="shared" si="5"/>
        <v>0</v>
      </c>
      <c r="P29" s="35">
        <f t="shared" si="13"/>
        <v>0</v>
      </c>
      <c r="R29" s="35">
        <f t="shared" si="16"/>
        <v>0</v>
      </c>
      <c r="S29" s="35">
        <f t="shared" si="16"/>
        <v>0</v>
      </c>
      <c r="T29" s="35">
        <f t="shared" si="16"/>
        <v>0</v>
      </c>
      <c r="U29" s="35">
        <f t="shared" si="16"/>
        <v>0</v>
      </c>
      <c r="V29" s="35">
        <f t="shared" si="16"/>
        <v>0</v>
      </c>
      <c r="W29" s="35">
        <f t="shared" si="16"/>
        <v>0</v>
      </c>
      <c r="X29" s="35">
        <f t="shared" si="16"/>
        <v>0</v>
      </c>
      <c r="Z29" s="35">
        <f t="shared" si="17"/>
        <v>0</v>
      </c>
      <c r="AA29" s="35">
        <f t="shared" si="17"/>
        <v>0</v>
      </c>
      <c r="AB29" s="35">
        <f t="shared" si="17"/>
        <v>0</v>
      </c>
      <c r="AC29" s="35">
        <f t="shared" si="17"/>
        <v>0</v>
      </c>
      <c r="AE29" s="39">
        <f t="shared" si="14"/>
        <v>0</v>
      </c>
      <c r="AF29" s="18"/>
    </row>
    <row r="30" ht="15" spans="1:32">
      <c r="A30" s="45" t="s">
        <v>10518</v>
      </c>
      <c r="B30" s="33">
        <f t="shared" si="0"/>
        <v>0</v>
      </c>
      <c r="C30" s="41" t="s">
        <v>10519</v>
      </c>
      <c r="D30" s="26">
        <f t="shared" si="8"/>
        <v>0</v>
      </c>
      <c r="E30" s="35">
        <f t="shared" si="1"/>
        <v>0</v>
      </c>
      <c r="F30" s="36">
        <f t="shared" si="9"/>
        <v>0</v>
      </c>
      <c r="G30" s="37">
        <f t="shared" si="10"/>
        <v>0</v>
      </c>
      <c r="H30" s="42">
        <v>0</v>
      </c>
      <c r="I30" s="35">
        <f t="shared" si="2"/>
        <v>0</v>
      </c>
      <c r="J30" s="26">
        <f t="shared" si="11"/>
        <v>0</v>
      </c>
      <c r="K30" s="35">
        <f t="shared" si="12"/>
        <v>0</v>
      </c>
      <c r="L30" s="46">
        <f t="shared" si="3"/>
        <v>0</v>
      </c>
      <c r="M30" s="42">
        <v>0</v>
      </c>
      <c r="N30" s="44">
        <f t="shared" si="4"/>
        <v>0</v>
      </c>
      <c r="O30" s="35">
        <f t="shared" si="5"/>
        <v>0</v>
      </c>
      <c r="P30" s="35">
        <f t="shared" si="13"/>
        <v>0</v>
      </c>
      <c r="R30" s="35">
        <f t="shared" si="16"/>
        <v>0</v>
      </c>
      <c r="S30" s="35">
        <f t="shared" si="16"/>
        <v>0</v>
      </c>
      <c r="T30" s="35">
        <f t="shared" si="16"/>
        <v>0</v>
      </c>
      <c r="U30" s="35">
        <f t="shared" si="16"/>
        <v>0</v>
      </c>
      <c r="V30" s="35">
        <f t="shared" si="16"/>
        <v>0</v>
      </c>
      <c r="W30" s="35">
        <f t="shared" si="16"/>
        <v>0</v>
      </c>
      <c r="X30" s="35">
        <f t="shared" si="16"/>
        <v>0</v>
      </c>
      <c r="Z30" s="35">
        <f t="shared" si="17"/>
        <v>0</v>
      </c>
      <c r="AA30" s="35">
        <f t="shared" si="17"/>
        <v>0</v>
      </c>
      <c r="AB30" s="35">
        <f t="shared" si="17"/>
        <v>0</v>
      </c>
      <c r="AC30" s="35">
        <f t="shared" si="17"/>
        <v>0</v>
      </c>
      <c r="AE30" s="39">
        <f t="shared" si="14"/>
        <v>0</v>
      </c>
      <c r="AF30" s="6"/>
    </row>
    <row r="31" ht="15" spans="1:32">
      <c r="A31" s="45" t="s">
        <v>10520</v>
      </c>
      <c r="B31" s="33">
        <f t="shared" si="0"/>
        <v>0</v>
      </c>
      <c r="C31" s="41" t="s">
        <v>10521</v>
      </c>
      <c r="D31" s="26">
        <f t="shared" si="8"/>
        <v>0</v>
      </c>
      <c r="E31" s="35">
        <f t="shared" si="1"/>
        <v>0</v>
      </c>
      <c r="F31" s="36">
        <f t="shared" si="9"/>
        <v>0</v>
      </c>
      <c r="G31" s="37">
        <f t="shared" si="10"/>
        <v>0</v>
      </c>
      <c r="H31" s="42">
        <v>0</v>
      </c>
      <c r="I31" s="35">
        <f t="shared" si="2"/>
        <v>0</v>
      </c>
      <c r="J31" s="26">
        <f t="shared" si="11"/>
        <v>0</v>
      </c>
      <c r="K31" s="35">
        <f t="shared" si="12"/>
        <v>0</v>
      </c>
      <c r="L31" s="46">
        <f t="shared" si="3"/>
        <v>0</v>
      </c>
      <c r="M31" s="42">
        <v>0</v>
      </c>
      <c r="N31" s="44">
        <f t="shared" si="4"/>
        <v>0</v>
      </c>
      <c r="O31" s="35">
        <f t="shared" si="5"/>
        <v>0</v>
      </c>
      <c r="P31" s="35">
        <f t="shared" si="13"/>
        <v>0</v>
      </c>
      <c r="R31" s="35">
        <f t="shared" si="16"/>
        <v>0</v>
      </c>
      <c r="S31" s="35">
        <f t="shared" si="16"/>
        <v>0</v>
      </c>
      <c r="T31" s="35">
        <f t="shared" si="16"/>
        <v>0</v>
      </c>
      <c r="U31" s="35">
        <f t="shared" si="16"/>
        <v>0</v>
      </c>
      <c r="V31" s="35">
        <f t="shared" si="16"/>
        <v>0</v>
      </c>
      <c r="W31" s="35">
        <f t="shared" si="16"/>
        <v>0</v>
      </c>
      <c r="X31" s="35">
        <f t="shared" si="16"/>
        <v>0</v>
      </c>
      <c r="Z31" s="35">
        <f t="shared" si="17"/>
        <v>0</v>
      </c>
      <c r="AA31" s="35">
        <f t="shared" si="17"/>
        <v>0</v>
      </c>
      <c r="AB31" s="35">
        <f t="shared" si="17"/>
        <v>0</v>
      </c>
      <c r="AC31" s="35">
        <f t="shared" si="17"/>
        <v>0</v>
      </c>
      <c r="AE31" s="39">
        <f t="shared" si="14"/>
        <v>0</v>
      </c>
      <c r="AF31" s="6"/>
    </row>
    <row r="32" ht="15" spans="1:32">
      <c r="A32" s="45" t="s">
        <v>10522</v>
      </c>
      <c r="B32" s="33">
        <f t="shared" si="0"/>
        <v>0</v>
      </c>
      <c r="C32" s="41" t="s">
        <v>10523</v>
      </c>
      <c r="D32" s="26">
        <f t="shared" si="8"/>
        <v>0</v>
      </c>
      <c r="E32" s="35">
        <f t="shared" si="1"/>
        <v>0</v>
      </c>
      <c r="F32" s="36">
        <f t="shared" si="9"/>
        <v>0</v>
      </c>
      <c r="G32" s="37">
        <f t="shared" si="10"/>
        <v>0</v>
      </c>
      <c r="H32" s="42">
        <v>0</v>
      </c>
      <c r="I32" s="35">
        <f t="shared" si="2"/>
        <v>0</v>
      </c>
      <c r="J32" s="26">
        <f t="shared" si="11"/>
        <v>0</v>
      </c>
      <c r="K32" s="35">
        <f t="shared" si="12"/>
        <v>0</v>
      </c>
      <c r="L32" s="46">
        <f t="shared" si="3"/>
        <v>0</v>
      </c>
      <c r="M32" s="42">
        <v>0</v>
      </c>
      <c r="N32" s="44">
        <f t="shared" si="4"/>
        <v>0</v>
      </c>
      <c r="O32" s="35">
        <f t="shared" si="5"/>
        <v>0</v>
      </c>
      <c r="P32" s="35">
        <f t="shared" si="13"/>
        <v>0</v>
      </c>
      <c r="R32" s="35">
        <f t="shared" si="16"/>
        <v>0</v>
      </c>
      <c r="S32" s="35">
        <f t="shared" si="16"/>
        <v>0</v>
      </c>
      <c r="T32" s="35">
        <f t="shared" si="16"/>
        <v>0</v>
      </c>
      <c r="U32" s="35">
        <f t="shared" si="16"/>
        <v>0</v>
      </c>
      <c r="V32" s="35">
        <f t="shared" si="16"/>
        <v>0</v>
      </c>
      <c r="W32" s="35">
        <f t="shared" si="16"/>
        <v>0</v>
      </c>
      <c r="X32" s="35">
        <f t="shared" si="16"/>
        <v>0</v>
      </c>
      <c r="Z32" s="35">
        <f t="shared" si="17"/>
        <v>0</v>
      </c>
      <c r="AA32" s="35">
        <f t="shared" si="17"/>
        <v>0</v>
      </c>
      <c r="AB32" s="35">
        <f t="shared" si="17"/>
        <v>0</v>
      </c>
      <c r="AC32" s="35">
        <f t="shared" si="17"/>
        <v>0</v>
      </c>
      <c r="AE32" s="39">
        <f t="shared" si="14"/>
        <v>0</v>
      </c>
      <c r="AF32" s="18"/>
    </row>
    <row r="33" ht="15" spans="1:32">
      <c r="A33" s="45" t="s">
        <v>10524</v>
      </c>
      <c r="B33" s="33">
        <f t="shared" si="0"/>
        <v>0</v>
      </c>
      <c r="C33" s="41" t="s">
        <v>10525</v>
      </c>
      <c r="D33" s="26">
        <f t="shared" si="8"/>
        <v>0</v>
      </c>
      <c r="E33" s="35">
        <f t="shared" si="1"/>
        <v>0</v>
      </c>
      <c r="F33" s="36">
        <f t="shared" si="9"/>
        <v>0</v>
      </c>
      <c r="G33" s="37">
        <f t="shared" si="10"/>
        <v>0</v>
      </c>
      <c r="H33" s="42">
        <v>0</v>
      </c>
      <c r="I33" s="35">
        <f t="shared" si="2"/>
        <v>0</v>
      </c>
      <c r="J33" s="26">
        <f t="shared" si="11"/>
        <v>0</v>
      </c>
      <c r="K33" s="35">
        <f t="shared" si="12"/>
        <v>0</v>
      </c>
      <c r="L33" s="46">
        <f t="shared" si="3"/>
        <v>0</v>
      </c>
      <c r="M33" s="42">
        <v>0</v>
      </c>
      <c r="N33" s="44">
        <f t="shared" si="4"/>
        <v>0</v>
      </c>
      <c r="O33" s="35">
        <f t="shared" si="5"/>
        <v>0</v>
      </c>
      <c r="P33" s="35">
        <f t="shared" si="13"/>
        <v>0</v>
      </c>
      <c r="R33" s="35">
        <f t="shared" si="16"/>
        <v>0</v>
      </c>
      <c r="S33" s="35">
        <f t="shared" si="16"/>
        <v>0</v>
      </c>
      <c r="T33" s="35">
        <f t="shared" si="16"/>
        <v>0</v>
      </c>
      <c r="U33" s="35">
        <f t="shared" si="16"/>
        <v>0</v>
      </c>
      <c r="V33" s="35">
        <f t="shared" si="16"/>
        <v>0</v>
      </c>
      <c r="W33" s="35">
        <f t="shared" si="16"/>
        <v>0</v>
      </c>
      <c r="X33" s="35">
        <f t="shared" si="16"/>
        <v>0</v>
      </c>
      <c r="Z33" s="35">
        <f t="shared" si="17"/>
        <v>0</v>
      </c>
      <c r="AA33" s="35">
        <f t="shared" si="17"/>
        <v>0</v>
      </c>
      <c r="AB33" s="35">
        <f t="shared" si="17"/>
        <v>0</v>
      </c>
      <c r="AC33" s="35">
        <f t="shared" si="17"/>
        <v>0</v>
      </c>
      <c r="AE33" s="39">
        <f t="shared" si="14"/>
        <v>0</v>
      </c>
      <c r="AF33" s="18"/>
    </row>
    <row r="34" ht="15" spans="1:32">
      <c r="A34" s="45" t="s">
        <v>10526</v>
      </c>
      <c r="B34" s="33">
        <f t="shared" si="0"/>
        <v>0</v>
      </c>
      <c r="C34" s="41" t="s">
        <v>10527</v>
      </c>
      <c r="D34" s="26">
        <f t="shared" si="8"/>
        <v>0</v>
      </c>
      <c r="E34" s="35">
        <f t="shared" si="1"/>
        <v>0</v>
      </c>
      <c r="F34" s="36">
        <f t="shared" si="9"/>
        <v>0</v>
      </c>
      <c r="G34" s="37">
        <f t="shared" si="10"/>
        <v>0</v>
      </c>
      <c r="H34" s="42">
        <v>0</v>
      </c>
      <c r="I34" s="35">
        <f t="shared" si="2"/>
        <v>0</v>
      </c>
      <c r="J34" s="26">
        <f t="shared" si="11"/>
        <v>0</v>
      </c>
      <c r="K34" s="35">
        <f t="shared" si="12"/>
        <v>0</v>
      </c>
      <c r="L34" s="46">
        <f t="shared" si="3"/>
        <v>0</v>
      </c>
      <c r="M34" s="42">
        <v>0</v>
      </c>
      <c r="N34" s="44">
        <f t="shared" si="4"/>
        <v>0</v>
      </c>
      <c r="O34" s="35">
        <f t="shared" si="5"/>
        <v>0</v>
      </c>
      <c r="P34" s="35">
        <f t="shared" si="13"/>
        <v>0</v>
      </c>
      <c r="R34" s="35">
        <f t="shared" si="16"/>
        <v>0</v>
      </c>
      <c r="S34" s="35">
        <f t="shared" si="16"/>
        <v>0</v>
      </c>
      <c r="T34" s="35">
        <f t="shared" si="16"/>
        <v>0</v>
      </c>
      <c r="U34" s="35">
        <f t="shared" si="16"/>
        <v>0</v>
      </c>
      <c r="V34" s="35">
        <f t="shared" si="16"/>
        <v>0</v>
      </c>
      <c r="W34" s="35">
        <f t="shared" si="16"/>
        <v>0</v>
      </c>
      <c r="X34" s="35">
        <f t="shared" si="16"/>
        <v>0</v>
      </c>
      <c r="Z34" s="35">
        <f t="shared" si="17"/>
        <v>0</v>
      </c>
      <c r="AA34" s="35">
        <f t="shared" si="17"/>
        <v>0</v>
      </c>
      <c r="AB34" s="35">
        <f t="shared" si="17"/>
        <v>0</v>
      </c>
      <c r="AC34" s="35">
        <f t="shared" si="17"/>
        <v>0</v>
      </c>
      <c r="AE34" s="39">
        <f t="shared" si="14"/>
        <v>0</v>
      </c>
      <c r="AF34" s="6"/>
    </row>
    <row r="35" ht="15" spans="1:32">
      <c r="A35" s="45" t="s">
        <v>10528</v>
      </c>
      <c r="B35" s="33">
        <f t="shared" si="0"/>
        <v>0</v>
      </c>
      <c r="C35" s="41" t="s">
        <v>10529</v>
      </c>
      <c r="D35" s="26">
        <f t="shared" si="8"/>
        <v>0</v>
      </c>
      <c r="E35" s="35">
        <f t="shared" si="1"/>
        <v>0</v>
      </c>
      <c r="F35" s="36">
        <f t="shared" si="9"/>
        <v>0</v>
      </c>
      <c r="G35" s="37">
        <f t="shared" si="10"/>
        <v>0</v>
      </c>
      <c r="H35" s="42">
        <v>0</v>
      </c>
      <c r="I35" s="35">
        <f t="shared" si="2"/>
        <v>0</v>
      </c>
      <c r="J35" s="26">
        <f t="shared" si="11"/>
        <v>0</v>
      </c>
      <c r="K35" s="35">
        <f t="shared" si="12"/>
        <v>0</v>
      </c>
      <c r="L35" s="46">
        <f t="shared" si="3"/>
        <v>0</v>
      </c>
      <c r="M35" s="42">
        <v>0</v>
      </c>
      <c r="N35" s="44">
        <f t="shared" si="4"/>
        <v>0</v>
      </c>
      <c r="O35" s="35">
        <f t="shared" si="5"/>
        <v>0</v>
      </c>
      <c r="P35" s="35">
        <f t="shared" si="13"/>
        <v>0</v>
      </c>
      <c r="R35" s="35">
        <f t="shared" si="16"/>
        <v>0</v>
      </c>
      <c r="S35" s="35">
        <f t="shared" si="16"/>
        <v>0</v>
      </c>
      <c r="T35" s="35">
        <f t="shared" si="16"/>
        <v>0</v>
      </c>
      <c r="U35" s="35">
        <f t="shared" si="16"/>
        <v>0</v>
      </c>
      <c r="V35" s="35">
        <f t="shared" si="16"/>
        <v>0</v>
      </c>
      <c r="W35" s="35">
        <f t="shared" si="16"/>
        <v>0</v>
      </c>
      <c r="X35" s="35">
        <f t="shared" si="16"/>
        <v>0</v>
      </c>
      <c r="Z35" s="35">
        <f t="shared" si="17"/>
        <v>0</v>
      </c>
      <c r="AA35" s="35">
        <f t="shared" si="17"/>
        <v>0</v>
      </c>
      <c r="AB35" s="35">
        <f t="shared" si="17"/>
        <v>0</v>
      </c>
      <c r="AC35" s="35">
        <f t="shared" si="17"/>
        <v>0</v>
      </c>
      <c r="AE35" s="39">
        <f t="shared" si="14"/>
        <v>0</v>
      </c>
      <c r="AF35" s="6"/>
    </row>
    <row r="36" ht="15" spans="1:32">
      <c r="A36" s="45" t="s">
        <v>10530</v>
      </c>
      <c r="B36" s="33">
        <f t="shared" si="0"/>
        <v>0</v>
      </c>
      <c r="C36" s="41" t="s">
        <v>10531</v>
      </c>
      <c r="D36" s="26">
        <f t="shared" si="8"/>
        <v>0</v>
      </c>
      <c r="E36" s="35">
        <f t="shared" si="1"/>
        <v>0</v>
      </c>
      <c r="F36" s="36">
        <f t="shared" si="9"/>
        <v>0</v>
      </c>
      <c r="G36" s="37">
        <f t="shared" si="10"/>
        <v>0</v>
      </c>
      <c r="H36" s="42">
        <v>0</v>
      </c>
      <c r="I36" s="35">
        <f t="shared" si="2"/>
        <v>0</v>
      </c>
      <c r="J36" s="26">
        <f t="shared" si="11"/>
        <v>0</v>
      </c>
      <c r="K36" s="35">
        <f t="shared" si="12"/>
        <v>0</v>
      </c>
      <c r="L36" s="46">
        <f t="shared" si="3"/>
        <v>0</v>
      </c>
      <c r="M36" s="42">
        <v>0</v>
      </c>
      <c r="N36" s="44">
        <f t="shared" si="4"/>
        <v>0</v>
      </c>
      <c r="O36" s="35">
        <f t="shared" si="5"/>
        <v>0</v>
      </c>
      <c r="P36" s="35">
        <f t="shared" si="13"/>
        <v>0</v>
      </c>
      <c r="R36" s="35">
        <f t="shared" si="16"/>
        <v>0</v>
      </c>
      <c r="S36" s="35">
        <f t="shared" si="16"/>
        <v>0</v>
      </c>
      <c r="T36" s="35">
        <f t="shared" si="16"/>
        <v>0</v>
      </c>
      <c r="U36" s="35">
        <f t="shared" si="16"/>
        <v>0</v>
      </c>
      <c r="V36" s="35">
        <f t="shared" si="16"/>
        <v>0</v>
      </c>
      <c r="W36" s="35">
        <f t="shared" si="16"/>
        <v>0</v>
      </c>
      <c r="X36" s="35">
        <f t="shared" si="16"/>
        <v>0</v>
      </c>
      <c r="Z36" s="35">
        <f t="shared" si="17"/>
        <v>0</v>
      </c>
      <c r="AA36" s="35">
        <f t="shared" si="17"/>
        <v>0</v>
      </c>
      <c r="AB36" s="35">
        <f t="shared" si="17"/>
        <v>0</v>
      </c>
      <c r="AC36" s="35">
        <f t="shared" si="17"/>
        <v>0</v>
      </c>
      <c r="AE36" s="39">
        <f t="shared" si="14"/>
        <v>0</v>
      </c>
      <c r="AF36" s="18"/>
    </row>
    <row r="37" ht="15" spans="1:32">
      <c r="A37" s="45" t="s">
        <v>10532</v>
      </c>
      <c r="B37" s="33">
        <f t="shared" si="0"/>
        <v>0</v>
      </c>
      <c r="C37" s="41" t="s">
        <v>10533</v>
      </c>
      <c r="D37" s="26">
        <f t="shared" si="8"/>
        <v>0</v>
      </c>
      <c r="E37" s="35">
        <f t="shared" si="1"/>
        <v>0</v>
      </c>
      <c r="F37" s="36">
        <f t="shared" si="9"/>
        <v>0</v>
      </c>
      <c r="G37" s="37">
        <f t="shared" si="10"/>
        <v>0</v>
      </c>
      <c r="H37" s="42">
        <v>0</v>
      </c>
      <c r="I37" s="35">
        <f t="shared" si="2"/>
        <v>0</v>
      </c>
      <c r="J37" s="26">
        <f t="shared" si="11"/>
        <v>0</v>
      </c>
      <c r="K37" s="35">
        <f t="shared" si="12"/>
        <v>0</v>
      </c>
      <c r="L37" s="46">
        <f t="shared" si="3"/>
        <v>0</v>
      </c>
      <c r="M37" s="42">
        <v>0</v>
      </c>
      <c r="N37" s="44">
        <f t="shared" si="4"/>
        <v>0</v>
      </c>
      <c r="O37" s="35">
        <f t="shared" si="5"/>
        <v>0</v>
      </c>
      <c r="P37" s="35">
        <f t="shared" si="13"/>
        <v>0</v>
      </c>
      <c r="R37" s="35">
        <f t="shared" si="16"/>
        <v>0</v>
      </c>
      <c r="S37" s="35">
        <f t="shared" si="16"/>
        <v>0</v>
      </c>
      <c r="T37" s="35">
        <f t="shared" si="16"/>
        <v>0</v>
      </c>
      <c r="U37" s="35">
        <f t="shared" si="16"/>
        <v>0</v>
      </c>
      <c r="V37" s="35">
        <f t="shared" si="16"/>
        <v>0</v>
      </c>
      <c r="W37" s="35">
        <f t="shared" si="16"/>
        <v>0</v>
      </c>
      <c r="X37" s="35">
        <f t="shared" si="16"/>
        <v>0</v>
      </c>
      <c r="Z37" s="35">
        <f t="shared" si="17"/>
        <v>0</v>
      </c>
      <c r="AA37" s="35">
        <f t="shared" si="17"/>
        <v>0</v>
      </c>
      <c r="AB37" s="35">
        <f t="shared" si="17"/>
        <v>0</v>
      </c>
      <c r="AC37" s="35">
        <f t="shared" si="17"/>
        <v>0</v>
      </c>
      <c r="AE37" s="39">
        <f t="shared" si="14"/>
        <v>0</v>
      </c>
      <c r="AF37" s="18"/>
    </row>
    <row r="38" ht="15" spans="1:32">
      <c r="A38" s="45" t="s">
        <v>10534</v>
      </c>
      <c r="B38" s="33">
        <f t="shared" si="0"/>
        <v>0</v>
      </c>
      <c r="C38" s="41" t="s">
        <v>10535</v>
      </c>
      <c r="D38" s="26">
        <f t="shared" si="8"/>
        <v>0</v>
      </c>
      <c r="E38" s="35">
        <f t="shared" si="1"/>
        <v>0</v>
      </c>
      <c r="F38" s="36">
        <f t="shared" si="9"/>
        <v>0</v>
      </c>
      <c r="G38" s="37">
        <f t="shared" si="10"/>
        <v>0</v>
      </c>
      <c r="H38" s="42">
        <v>0</v>
      </c>
      <c r="I38" s="35">
        <f t="shared" si="2"/>
        <v>0</v>
      </c>
      <c r="J38" s="26">
        <f t="shared" si="11"/>
        <v>0</v>
      </c>
      <c r="K38" s="35">
        <f t="shared" si="12"/>
        <v>0</v>
      </c>
      <c r="L38" s="46">
        <f t="shared" si="3"/>
        <v>0</v>
      </c>
      <c r="M38" s="42">
        <v>0</v>
      </c>
      <c r="N38" s="44">
        <f t="shared" si="4"/>
        <v>0</v>
      </c>
      <c r="O38" s="35">
        <f t="shared" si="5"/>
        <v>0</v>
      </c>
      <c r="P38" s="35">
        <f t="shared" si="13"/>
        <v>0</v>
      </c>
      <c r="R38" s="35">
        <f t="shared" ref="R38:X47" si="18">SUMPRODUCT(R$374:R$599*(LEFT($A$374:$A$599,LEN($A38))=$A38))</f>
        <v>0</v>
      </c>
      <c r="S38" s="35">
        <f t="shared" si="18"/>
        <v>0</v>
      </c>
      <c r="T38" s="35">
        <f t="shared" si="18"/>
        <v>0</v>
      </c>
      <c r="U38" s="35">
        <f t="shared" si="18"/>
        <v>0</v>
      </c>
      <c r="V38" s="35">
        <f t="shared" si="18"/>
        <v>0</v>
      </c>
      <c r="W38" s="35">
        <f t="shared" si="18"/>
        <v>0</v>
      </c>
      <c r="X38" s="35">
        <f t="shared" si="18"/>
        <v>0</v>
      </c>
      <c r="Z38" s="35">
        <f t="shared" si="17"/>
        <v>0</v>
      </c>
      <c r="AA38" s="35">
        <f t="shared" si="17"/>
        <v>0</v>
      </c>
      <c r="AB38" s="35">
        <f t="shared" si="17"/>
        <v>0</v>
      </c>
      <c r="AC38" s="35">
        <f t="shared" si="17"/>
        <v>0</v>
      </c>
      <c r="AE38" s="39">
        <f t="shared" si="14"/>
        <v>0</v>
      </c>
      <c r="AF38" s="6"/>
    </row>
    <row r="39" ht="15" spans="1:32">
      <c r="A39" s="251" t="s">
        <v>10536</v>
      </c>
      <c r="B39" s="33">
        <f t="shared" si="0"/>
        <v>0</v>
      </c>
      <c r="C39" s="41" t="s">
        <v>10537</v>
      </c>
      <c r="D39" s="26">
        <f t="shared" si="8"/>
        <v>0</v>
      </c>
      <c r="E39" s="35">
        <f t="shared" si="1"/>
        <v>0</v>
      </c>
      <c r="F39" s="36">
        <f t="shared" si="9"/>
        <v>0</v>
      </c>
      <c r="G39" s="37">
        <f t="shared" si="10"/>
        <v>0</v>
      </c>
      <c r="H39" s="42">
        <v>0</v>
      </c>
      <c r="I39" s="35">
        <f t="shared" si="2"/>
        <v>0</v>
      </c>
      <c r="J39" s="26">
        <f t="shared" si="11"/>
        <v>0</v>
      </c>
      <c r="K39" s="35">
        <f t="shared" si="12"/>
        <v>0</v>
      </c>
      <c r="L39" s="46">
        <f t="shared" si="3"/>
        <v>0</v>
      </c>
      <c r="M39" s="42">
        <v>0</v>
      </c>
      <c r="N39" s="44">
        <f t="shared" si="4"/>
        <v>0</v>
      </c>
      <c r="O39" s="35">
        <f t="shared" si="5"/>
        <v>0</v>
      </c>
      <c r="P39" s="35">
        <f t="shared" si="13"/>
        <v>0</v>
      </c>
      <c r="R39" s="35">
        <f t="shared" si="18"/>
        <v>0</v>
      </c>
      <c r="S39" s="35">
        <f t="shared" si="18"/>
        <v>0</v>
      </c>
      <c r="T39" s="35">
        <f t="shared" si="18"/>
        <v>0</v>
      </c>
      <c r="U39" s="35">
        <f t="shared" si="18"/>
        <v>0</v>
      </c>
      <c r="V39" s="35">
        <f t="shared" si="18"/>
        <v>0</v>
      </c>
      <c r="W39" s="35">
        <f t="shared" si="18"/>
        <v>0</v>
      </c>
      <c r="X39" s="35">
        <f t="shared" si="18"/>
        <v>0</v>
      </c>
      <c r="Z39" s="35">
        <f t="shared" si="17"/>
        <v>0</v>
      </c>
      <c r="AA39" s="35">
        <f t="shared" si="17"/>
        <v>0</v>
      </c>
      <c r="AB39" s="35">
        <f t="shared" si="17"/>
        <v>0</v>
      </c>
      <c r="AC39" s="35">
        <f t="shared" si="17"/>
        <v>0</v>
      </c>
      <c r="AE39" s="39">
        <f t="shared" si="14"/>
        <v>0</v>
      </c>
      <c r="AF39" s="6"/>
    </row>
    <row r="40" ht="15" spans="1:32">
      <c r="A40" s="40" t="s">
        <v>10538</v>
      </c>
      <c r="B40" s="33">
        <f t="shared" si="0"/>
        <v>0</v>
      </c>
      <c r="C40" s="41" t="s">
        <v>10539</v>
      </c>
      <c r="D40" s="26">
        <f t="shared" si="8"/>
        <v>0</v>
      </c>
      <c r="E40" s="35">
        <f t="shared" si="1"/>
        <v>0</v>
      </c>
      <c r="F40" s="36">
        <f t="shared" si="9"/>
        <v>0</v>
      </c>
      <c r="G40" s="37">
        <f>U40+S40</f>
        <v>0</v>
      </c>
      <c r="H40" s="42">
        <v>0</v>
      </c>
      <c r="I40" s="35">
        <f t="shared" si="2"/>
        <v>0</v>
      </c>
      <c r="J40" s="26">
        <f t="shared" si="11"/>
        <v>0</v>
      </c>
      <c r="K40" s="35">
        <f t="shared" si="12"/>
        <v>0</v>
      </c>
      <c r="L40" s="43">
        <f t="shared" si="3"/>
        <v>0</v>
      </c>
      <c r="M40" s="42">
        <v>0</v>
      </c>
      <c r="N40" s="44">
        <f>V40+X40</f>
        <v>0</v>
      </c>
      <c r="O40" s="35">
        <f t="shared" si="5"/>
        <v>0</v>
      </c>
      <c r="P40" s="35">
        <f t="shared" si="13"/>
        <v>0</v>
      </c>
      <c r="R40" s="35">
        <f t="shared" si="18"/>
        <v>0</v>
      </c>
      <c r="S40" s="35">
        <f t="shared" si="18"/>
        <v>0</v>
      </c>
      <c r="T40" s="35">
        <f t="shared" si="18"/>
        <v>0</v>
      </c>
      <c r="U40" s="35">
        <f t="shared" si="18"/>
        <v>0</v>
      </c>
      <c r="V40" s="35">
        <f t="shared" si="18"/>
        <v>0</v>
      </c>
      <c r="W40" s="35">
        <f t="shared" si="18"/>
        <v>0</v>
      </c>
      <c r="X40" s="35">
        <f t="shared" si="18"/>
        <v>0</v>
      </c>
      <c r="Z40" s="35">
        <f t="shared" si="17"/>
        <v>0</v>
      </c>
      <c r="AA40" s="35">
        <f t="shared" si="17"/>
        <v>0</v>
      </c>
      <c r="AB40" s="35">
        <f t="shared" si="17"/>
        <v>0</v>
      </c>
      <c r="AC40" s="35">
        <f t="shared" si="17"/>
        <v>0</v>
      </c>
      <c r="AE40" s="47">
        <f>+(AC40-T40)+(W40-AA40)</f>
        <v>0</v>
      </c>
      <c r="AF40" s="18"/>
    </row>
    <row r="41" ht="15" spans="1:32">
      <c r="A41" s="40" t="s">
        <v>10540</v>
      </c>
      <c r="B41" s="33">
        <f t="shared" si="0"/>
        <v>0</v>
      </c>
      <c r="C41" s="41" t="s">
        <v>10541</v>
      </c>
      <c r="D41" s="26">
        <f t="shared" si="8"/>
        <v>0</v>
      </c>
      <c r="E41" s="35">
        <f t="shared" si="1"/>
        <v>0</v>
      </c>
      <c r="F41" s="36">
        <f t="shared" si="9"/>
        <v>0</v>
      </c>
      <c r="G41" s="37">
        <f t="shared" ref="G41:G104" si="19">U41+S41</f>
        <v>0</v>
      </c>
      <c r="H41" s="42">
        <v>0</v>
      </c>
      <c r="I41" s="35">
        <f t="shared" si="2"/>
        <v>0</v>
      </c>
      <c r="J41" s="26">
        <f t="shared" si="11"/>
        <v>0</v>
      </c>
      <c r="K41" s="35">
        <f t="shared" si="12"/>
        <v>0</v>
      </c>
      <c r="L41" s="43">
        <f t="shared" si="3"/>
        <v>0</v>
      </c>
      <c r="M41" s="42">
        <v>0</v>
      </c>
      <c r="N41" s="44">
        <f t="shared" ref="N41:N104" si="20">V41+X41</f>
        <v>0</v>
      </c>
      <c r="O41" s="35">
        <f t="shared" si="5"/>
        <v>0</v>
      </c>
      <c r="P41" s="35">
        <f t="shared" si="13"/>
        <v>0</v>
      </c>
      <c r="R41" s="35">
        <f t="shared" si="18"/>
        <v>0</v>
      </c>
      <c r="S41" s="35">
        <f t="shared" si="18"/>
        <v>0</v>
      </c>
      <c r="T41" s="35">
        <f t="shared" si="18"/>
        <v>0</v>
      </c>
      <c r="U41" s="35">
        <f t="shared" si="18"/>
        <v>0</v>
      </c>
      <c r="V41" s="35">
        <f t="shared" si="18"/>
        <v>0</v>
      </c>
      <c r="W41" s="35">
        <f t="shared" si="18"/>
        <v>0</v>
      </c>
      <c r="X41" s="35">
        <f t="shared" si="18"/>
        <v>0</v>
      </c>
      <c r="Z41" s="35">
        <f t="shared" si="17"/>
        <v>0</v>
      </c>
      <c r="AA41" s="35">
        <f t="shared" si="17"/>
        <v>0</v>
      </c>
      <c r="AB41" s="35">
        <f t="shared" si="17"/>
        <v>0</v>
      </c>
      <c r="AC41" s="35">
        <f t="shared" si="17"/>
        <v>0</v>
      </c>
      <c r="AE41" s="47">
        <f t="shared" ref="AE41:AE104" si="21">+(AC41-T41)+(W41-AA41)</f>
        <v>0</v>
      </c>
      <c r="AF41" s="18"/>
    </row>
    <row r="42" ht="15" spans="1:32">
      <c r="A42" s="40" t="s">
        <v>10542</v>
      </c>
      <c r="B42" s="33">
        <f t="shared" si="0"/>
        <v>0</v>
      </c>
      <c r="C42" s="41" t="s">
        <v>10543</v>
      </c>
      <c r="D42" s="26">
        <f t="shared" si="8"/>
        <v>0</v>
      </c>
      <c r="E42" s="35">
        <f t="shared" si="1"/>
        <v>0</v>
      </c>
      <c r="F42" s="36">
        <f t="shared" si="9"/>
        <v>0</v>
      </c>
      <c r="G42" s="37">
        <f t="shared" si="19"/>
        <v>0</v>
      </c>
      <c r="H42" s="42">
        <v>0</v>
      </c>
      <c r="I42" s="35">
        <f t="shared" si="2"/>
        <v>0</v>
      </c>
      <c r="J42" s="26">
        <f t="shared" si="11"/>
        <v>0</v>
      </c>
      <c r="K42" s="35">
        <f t="shared" si="12"/>
        <v>0</v>
      </c>
      <c r="L42" s="43">
        <f t="shared" si="3"/>
        <v>0</v>
      </c>
      <c r="M42" s="42">
        <v>0</v>
      </c>
      <c r="N42" s="44">
        <f t="shared" si="20"/>
        <v>0</v>
      </c>
      <c r="O42" s="35">
        <f t="shared" si="5"/>
        <v>0</v>
      </c>
      <c r="P42" s="35">
        <f t="shared" si="13"/>
        <v>0</v>
      </c>
      <c r="R42" s="35">
        <f t="shared" si="18"/>
        <v>0</v>
      </c>
      <c r="S42" s="35">
        <f t="shared" si="18"/>
        <v>0</v>
      </c>
      <c r="T42" s="35">
        <f t="shared" si="18"/>
        <v>0</v>
      </c>
      <c r="U42" s="35">
        <f t="shared" si="18"/>
        <v>0</v>
      </c>
      <c r="V42" s="35">
        <f t="shared" si="18"/>
        <v>0</v>
      </c>
      <c r="W42" s="35">
        <f t="shared" si="18"/>
        <v>0</v>
      </c>
      <c r="X42" s="35">
        <f t="shared" si="18"/>
        <v>0</v>
      </c>
      <c r="Z42" s="35">
        <f t="shared" si="17"/>
        <v>0</v>
      </c>
      <c r="AA42" s="35">
        <f t="shared" si="17"/>
        <v>0</v>
      </c>
      <c r="AB42" s="35">
        <f t="shared" si="17"/>
        <v>0</v>
      </c>
      <c r="AC42" s="35">
        <f t="shared" si="17"/>
        <v>0</v>
      </c>
      <c r="AE42" s="47">
        <f t="shared" si="21"/>
        <v>0</v>
      </c>
      <c r="AF42" s="6"/>
    </row>
    <row r="43" ht="15" spans="1:32">
      <c r="A43" s="40" t="s">
        <v>10544</v>
      </c>
      <c r="B43" s="33">
        <f t="shared" si="0"/>
        <v>0</v>
      </c>
      <c r="C43" s="41" t="s">
        <v>10545</v>
      </c>
      <c r="D43" s="26">
        <f t="shared" si="8"/>
        <v>0</v>
      </c>
      <c r="E43" s="35">
        <f t="shared" si="1"/>
        <v>0</v>
      </c>
      <c r="F43" s="36">
        <f t="shared" si="9"/>
        <v>0</v>
      </c>
      <c r="G43" s="37">
        <f t="shared" si="19"/>
        <v>0</v>
      </c>
      <c r="H43" s="42">
        <v>0</v>
      </c>
      <c r="I43" s="35">
        <f t="shared" si="2"/>
        <v>0</v>
      </c>
      <c r="J43" s="26">
        <f t="shared" si="11"/>
        <v>0</v>
      </c>
      <c r="K43" s="35">
        <f t="shared" si="12"/>
        <v>0</v>
      </c>
      <c r="L43" s="43">
        <f t="shared" si="3"/>
        <v>0</v>
      </c>
      <c r="M43" s="42">
        <v>0</v>
      </c>
      <c r="N43" s="44">
        <f t="shared" si="20"/>
        <v>0</v>
      </c>
      <c r="O43" s="35">
        <f t="shared" si="5"/>
        <v>0</v>
      </c>
      <c r="P43" s="35">
        <f t="shared" si="13"/>
        <v>0</v>
      </c>
      <c r="R43" s="35">
        <f t="shared" si="18"/>
        <v>0</v>
      </c>
      <c r="S43" s="35">
        <f t="shared" si="18"/>
        <v>0</v>
      </c>
      <c r="T43" s="35">
        <f t="shared" si="18"/>
        <v>0</v>
      </c>
      <c r="U43" s="35">
        <f t="shared" si="18"/>
        <v>0</v>
      </c>
      <c r="V43" s="35">
        <f t="shared" si="18"/>
        <v>0</v>
      </c>
      <c r="W43" s="35">
        <f t="shared" si="18"/>
        <v>0</v>
      </c>
      <c r="X43" s="35">
        <f t="shared" si="18"/>
        <v>0</v>
      </c>
      <c r="Z43" s="35">
        <f t="shared" si="17"/>
        <v>0</v>
      </c>
      <c r="AA43" s="35">
        <f t="shared" si="17"/>
        <v>0</v>
      </c>
      <c r="AB43" s="35">
        <f t="shared" si="17"/>
        <v>0</v>
      </c>
      <c r="AC43" s="35">
        <f t="shared" si="17"/>
        <v>0</v>
      </c>
      <c r="AE43" s="47">
        <f t="shared" si="21"/>
        <v>0</v>
      </c>
      <c r="AF43" s="6"/>
    </row>
    <row r="44" ht="15" spans="1:32">
      <c r="A44" s="48" t="s">
        <v>10546</v>
      </c>
      <c r="B44" s="33">
        <f t="shared" si="0"/>
        <v>0</v>
      </c>
      <c r="C44" s="49" t="s">
        <v>10547</v>
      </c>
      <c r="D44" s="26">
        <f t="shared" si="8"/>
        <v>0</v>
      </c>
      <c r="E44" s="35">
        <f t="shared" si="1"/>
        <v>0</v>
      </c>
      <c r="F44" s="36">
        <f t="shared" si="9"/>
        <v>0</v>
      </c>
      <c r="G44" s="37">
        <f t="shared" si="19"/>
        <v>0</v>
      </c>
      <c r="H44" s="38">
        <v>0</v>
      </c>
      <c r="I44" s="35">
        <f t="shared" si="2"/>
        <v>0</v>
      </c>
      <c r="J44" s="26">
        <f t="shared" si="11"/>
        <v>0</v>
      </c>
      <c r="K44" s="35">
        <f t="shared" si="12"/>
        <v>0</v>
      </c>
      <c r="L44" s="43">
        <f t="shared" si="3"/>
        <v>0</v>
      </c>
      <c r="M44" s="38">
        <v>0</v>
      </c>
      <c r="N44" s="44">
        <f t="shared" si="20"/>
        <v>0</v>
      </c>
      <c r="O44" s="35">
        <f t="shared" si="5"/>
        <v>0</v>
      </c>
      <c r="P44" s="35">
        <f t="shared" si="13"/>
        <v>0</v>
      </c>
      <c r="R44" s="35">
        <f t="shared" si="18"/>
        <v>0</v>
      </c>
      <c r="S44" s="35">
        <f t="shared" si="18"/>
        <v>0</v>
      </c>
      <c r="T44" s="35">
        <f t="shared" si="18"/>
        <v>0</v>
      </c>
      <c r="U44" s="35">
        <f t="shared" si="18"/>
        <v>0</v>
      </c>
      <c r="V44" s="35">
        <f t="shared" si="18"/>
        <v>0</v>
      </c>
      <c r="W44" s="35">
        <f t="shared" si="18"/>
        <v>0</v>
      </c>
      <c r="X44" s="35">
        <f t="shared" si="18"/>
        <v>0</v>
      </c>
      <c r="Z44" s="35">
        <f t="shared" si="17"/>
        <v>0</v>
      </c>
      <c r="AA44" s="35">
        <f t="shared" si="17"/>
        <v>0</v>
      </c>
      <c r="AB44" s="35">
        <f t="shared" si="17"/>
        <v>0</v>
      </c>
      <c r="AC44" s="35">
        <f t="shared" si="17"/>
        <v>0</v>
      </c>
      <c r="AE44" s="47">
        <f t="shared" si="21"/>
        <v>0</v>
      </c>
      <c r="AF44" s="18"/>
    </row>
    <row r="45" ht="15" spans="1:32">
      <c r="A45" s="40" t="s">
        <v>10548</v>
      </c>
      <c r="B45" s="33">
        <f t="shared" si="0"/>
        <v>0</v>
      </c>
      <c r="C45" s="41" t="s">
        <v>10549</v>
      </c>
      <c r="D45" s="26">
        <f t="shared" si="8"/>
        <v>0</v>
      </c>
      <c r="E45" s="35">
        <f t="shared" si="1"/>
        <v>0</v>
      </c>
      <c r="F45" s="36">
        <f t="shared" si="9"/>
        <v>0</v>
      </c>
      <c r="G45" s="37">
        <f t="shared" si="19"/>
        <v>0</v>
      </c>
      <c r="H45" s="42">
        <v>0</v>
      </c>
      <c r="I45" s="35">
        <f t="shared" si="2"/>
        <v>0</v>
      </c>
      <c r="J45" s="26">
        <f t="shared" si="11"/>
        <v>0</v>
      </c>
      <c r="K45" s="35">
        <f t="shared" si="12"/>
        <v>0</v>
      </c>
      <c r="L45" s="43">
        <f t="shared" si="3"/>
        <v>0</v>
      </c>
      <c r="M45" s="42">
        <v>0</v>
      </c>
      <c r="N45" s="44">
        <f t="shared" si="20"/>
        <v>0</v>
      </c>
      <c r="O45" s="35">
        <f t="shared" si="5"/>
        <v>0</v>
      </c>
      <c r="P45" s="35">
        <f t="shared" si="13"/>
        <v>0</v>
      </c>
      <c r="R45" s="35">
        <f t="shared" si="18"/>
        <v>0</v>
      </c>
      <c r="S45" s="35">
        <f t="shared" si="18"/>
        <v>0</v>
      </c>
      <c r="T45" s="35">
        <f t="shared" si="18"/>
        <v>0</v>
      </c>
      <c r="U45" s="35">
        <f t="shared" si="18"/>
        <v>0</v>
      </c>
      <c r="V45" s="35">
        <f t="shared" si="18"/>
        <v>0</v>
      </c>
      <c r="W45" s="35">
        <f t="shared" si="18"/>
        <v>0</v>
      </c>
      <c r="X45" s="35">
        <f t="shared" si="18"/>
        <v>0</v>
      </c>
      <c r="Z45" s="35">
        <f t="shared" si="17"/>
        <v>0</v>
      </c>
      <c r="AA45" s="35">
        <f t="shared" si="17"/>
        <v>0</v>
      </c>
      <c r="AB45" s="35">
        <f t="shared" si="17"/>
        <v>0</v>
      </c>
      <c r="AC45" s="35">
        <f t="shared" si="17"/>
        <v>0</v>
      </c>
      <c r="AE45" s="47">
        <f t="shared" si="21"/>
        <v>0</v>
      </c>
      <c r="AF45" s="18"/>
    </row>
    <row r="46" ht="15" spans="1:32">
      <c r="A46" s="40" t="s">
        <v>10550</v>
      </c>
      <c r="B46" s="33">
        <f t="shared" si="0"/>
        <v>0</v>
      </c>
      <c r="C46" s="41" t="s">
        <v>10551</v>
      </c>
      <c r="D46" s="26">
        <f t="shared" si="8"/>
        <v>0</v>
      </c>
      <c r="E46" s="35">
        <f t="shared" si="1"/>
        <v>0</v>
      </c>
      <c r="F46" s="36">
        <f t="shared" si="9"/>
        <v>0</v>
      </c>
      <c r="G46" s="37">
        <f t="shared" si="19"/>
        <v>0</v>
      </c>
      <c r="H46" s="38">
        <v>0</v>
      </c>
      <c r="I46" s="35">
        <f t="shared" si="2"/>
        <v>0</v>
      </c>
      <c r="J46" s="26">
        <f t="shared" si="11"/>
        <v>0</v>
      </c>
      <c r="K46" s="35">
        <f t="shared" si="12"/>
        <v>0</v>
      </c>
      <c r="L46" s="43">
        <f t="shared" si="3"/>
        <v>0</v>
      </c>
      <c r="M46" s="42">
        <v>0</v>
      </c>
      <c r="N46" s="44">
        <f t="shared" si="20"/>
        <v>0</v>
      </c>
      <c r="O46" s="35">
        <f t="shared" si="5"/>
        <v>0</v>
      </c>
      <c r="P46" s="35">
        <f t="shared" si="13"/>
        <v>0</v>
      </c>
      <c r="R46" s="35">
        <f t="shared" si="18"/>
        <v>0</v>
      </c>
      <c r="S46" s="35">
        <f t="shared" si="18"/>
        <v>0</v>
      </c>
      <c r="T46" s="35">
        <f t="shared" si="18"/>
        <v>0</v>
      </c>
      <c r="U46" s="35">
        <f t="shared" si="18"/>
        <v>0</v>
      </c>
      <c r="V46" s="35">
        <f t="shared" si="18"/>
        <v>0</v>
      </c>
      <c r="W46" s="35">
        <f t="shared" si="18"/>
        <v>0</v>
      </c>
      <c r="X46" s="35">
        <f t="shared" si="18"/>
        <v>0</v>
      </c>
      <c r="Z46" s="35">
        <f t="shared" si="17"/>
        <v>0</v>
      </c>
      <c r="AA46" s="35">
        <f t="shared" si="17"/>
        <v>0</v>
      </c>
      <c r="AB46" s="35">
        <f t="shared" si="17"/>
        <v>0</v>
      </c>
      <c r="AC46" s="35">
        <f t="shared" si="17"/>
        <v>0</v>
      </c>
      <c r="AE46" s="47">
        <f t="shared" si="21"/>
        <v>0</v>
      </c>
      <c r="AF46" s="6"/>
    </row>
    <row r="47" ht="15" spans="1:32">
      <c r="A47" s="40" t="s">
        <v>10552</v>
      </c>
      <c r="B47" s="33">
        <f t="shared" si="0"/>
        <v>0</v>
      </c>
      <c r="C47" s="41" t="s">
        <v>10553</v>
      </c>
      <c r="D47" s="26">
        <f t="shared" si="8"/>
        <v>0</v>
      </c>
      <c r="E47" s="35">
        <f t="shared" si="1"/>
        <v>0</v>
      </c>
      <c r="F47" s="36">
        <f t="shared" si="9"/>
        <v>0</v>
      </c>
      <c r="G47" s="37">
        <f t="shared" si="19"/>
        <v>0</v>
      </c>
      <c r="H47" s="42">
        <v>0</v>
      </c>
      <c r="I47" s="35">
        <f t="shared" si="2"/>
        <v>0</v>
      </c>
      <c r="J47" s="26">
        <f t="shared" si="11"/>
        <v>0</v>
      </c>
      <c r="K47" s="35">
        <f t="shared" si="12"/>
        <v>0</v>
      </c>
      <c r="L47" s="43">
        <f t="shared" si="3"/>
        <v>0</v>
      </c>
      <c r="M47" s="42">
        <v>0</v>
      </c>
      <c r="N47" s="44">
        <f t="shared" si="20"/>
        <v>0</v>
      </c>
      <c r="O47" s="35">
        <f t="shared" si="5"/>
        <v>0</v>
      </c>
      <c r="P47" s="35">
        <f t="shared" si="13"/>
        <v>0</v>
      </c>
      <c r="R47" s="35">
        <f t="shared" si="18"/>
        <v>0</v>
      </c>
      <c r="S47" s="35">
        <f t="shared" si="18"/>
        <v>0</v>
      </c>
      <c r="T47" s="35">
        <f t="shared" si="18"/>
        <v>0</v>
      </c>
      <c r="U47" s="35">
        <f t="shared" si="18"/>
        <v>0</v>
      </c>
      <c r="V47" s="35">
        <f t="shared" si="18"/>
        <v>0</v>
      </c>
      <c r="W47" s="35">
        <f t="shared" si="18"/>
        <v>0</v>
      </c>
      <c r="X47" s="35">
        <f t="shared" si="18"/>
        <v>0</v>
      </c>
      <c r="Z47" s="35">
        <f t="shared" si="17"/>
        <v>0</v>
      </c>
      <c r="AA47" s="35">
        <f t="shared" si="17"/>
        <v>0</v>
      </c>
      <c r="AB47" s="35">
        <f t="shared" si="17"/>
        <v>0</v>
      </c>
      <c r="AC47" s="35">
        <f t="shared" si="17"/>
        <v>0</v>
      </c>
      <c r="AE47" s="47">
        <f t="shared" si="21"/>
        <v>0</v>
      </c>
      <c r="AF47" s="6"/>
    </row>
    <row r="48" ht="15" spans="1:32">
      <c r="A48" s="40" t="s">
        <v>10554</v>
      </c>
      <c r="B48" s="33">
        <f t="shared" si="0"/>
        <v>0</v>
      </c>
      <c r="C48" s="41" t="s">
        <v>10555</v>
      </c>
      <c r="D48" s="26">
        <f t="shared" si="8"/>
        <v>0</v>
      </c>
      <c r="E48" s="35">
        <f t="shared" si="1"/>
        <v>0</v>
      </c>
      <c r="F48" s="36">
        <f t="shared" si="9"/>
        <v>0</v>
      </c>
      <c r="G48" s="37">
        <f t="shared" si="19"/>
        <v>0</v>
      </c>
      <c r="H48" s="42">
        <v>0</v>
      </c>
      <c r="I48" s="35">
        <f t="shared" si="2"/>
        <v>0</v>
      </c>
      <c r="J48" s="26">
        <f t="shared" si="11"/>
        <v>0</v>
      </c>
      <c r="K48" s="35">
        <f t="shared" si="12"/>
        <v>0</v>
      </c>
      <c r="L48" s="43">
        <f t="shared" si="3"/>
        <v>0</v>
      </c>
      <c r="M48" s="42">
        <v>0</v>
      </c>
      <c r="N48" s="44">
        <f t="shared" si="20"/>
        <v>0</v>
      </c>
      <c r="O48" s="35">
        <f t="shared" si="5"/>
        <v>0</v>
      </c>
      <c r="P48" s="35">
        <f t="shared" si="13"/>
        <v>0</v>
      </c>
      <c r="R48" s="35">
        <f t="shared" ref="R48:X57" si="22">SUMPRODUCT(R$374:R$599*(LEFT($A$374:$A$599,LEN($A48))=$A48))</f>
        <v>0</v>
      </c>
      <c r="S48" s="35">
        <f t="shared" si="22"/>
        <v>0</v>
      </c>
      <c r="T48" s="35">
        <f t="shared" si="22"/>
        <v>0</v>
      </c>
      <c r="U48" s="35">
        <f t="shared" si="22"/>
        <v>0</v>
      </c>
      <c r="V48" s="35">
        <f t="shared" si="22"/>
        <v>0</v>
      </c>
      <c r="W48" s="35">
        <f t="shared" si="22"/>
        <v>0</v>
      </c>
      <c r="X48" s="35">
        <f t="shared" si="22"/>
        <v>0</v>
      </c>
      <c r="Z48" s="35">
        <f t="shared" ref="Z48:AC67" si="23">SUMPRODUCT(Z$374:Z$599*(LEFT($A$374:$A$599,LEN($A48))=$A48))</f>
        <v>0</v>
      </c>
      <c r="AA48" s="35">
        <f t="shared" si="23"/>
        <v>0</v>
      </c>
      <c r="AB48" s="35">
        <f t="shared" si="23"/>
        <v>0</v>
      </c>
      <c r="AC48" s="35">
        <f t="shared" si="23"/>
        <v>0</v>
      </c>
      <c r="AE48" s="47">
        <f t="shared" si="21"/>
        <v>0</v>
      </c>
      <c r="AF48" s="18"/>
    </row>
    <row r="49" ht="15" spans="1:32">
      <c r="A49" s="50" t="s">
        <v>10556</v>
      </c>
      <c r="B49" s="33">
        <f t="shared" si="0"/>
        <v>0</v>
      </c>
      <c r="C49" s="41" t="s">
        <v>10557</v>
      </c>
      <c r="D49" s="26">
        <f t="shared" si="8"/>
        <v>0</v>
      </c>
      <c r="E49" s="35">
        <f t="shared" si="1"/>
        <v>0</v>
      </c>
      <c r="F49" s="36">
        <f t="shared" si="9"/>
        <v>0</v>
      </c>
      <c r="G49" s="37">
        <f t="shared" si="19"/>
        <v>0</v>
      </c>
      <c r="H49" s="42">
        <v>0</v>
      </c>
      <c r="I49" s="35">
        <f t="shared" si="2"/>
        <v>0</v>
      </c>
      <c r="J49" s="26">
        <f t="shared" si="11"/>
        <v>0</v>
      </c>
      <c r="K49" s="35">
        <f t="shared" si="12"/>
        <v>0</v>
      </c>
      <c r="L49" s="43">
        <f t="shared" si="3"/>
        <v>0</v>
      </c>
      <c r="M49" s="42">
        <v>0</v>
      </c>
      <c r="N49" s="44">
        <f t="shared" si="20"/>
        <v>0</v>
      </c>
      <c r="O49" s="35">
        <f t="shared" si="5"/>
        <v>0</v>
      </c>
      <c r="P49" s="35">
        <f t="shared" si="13"/>
        <v>0</v>
      </c>
      <c r="R49" s="35">
        <f t="shared" si="22"/>
        <v>0</v>
      </c>
      <c r="S49" s="35">
        <f t="shared" si="22"/>
        <v>0</v>
      </c>
      <c r="T49" s="35">
        <f t="shared" si="22"/>
        <v>0</v>
      </c>
      <c r="U49" s="35">
        <f t="shared" si="22"/>
        <v>0</v>
      </c>
      <c r="V49" s="35">
        <f t="shared" si="22"/>
        <v>0</v>
      </c>
      <c r="W49" s="35">
        <f t="shared" si="22"/>
        <v>0</v>
      </c>
      <c r="X49" s="35">
        <f t="shared" si="22"/>
        <v>0</v>
      </c>
      <c r="Z49" s="35">
        <f t="shared" si="23"/>
        <v>0</v>
      </c>
      <c r="AA49" s="35">
        <f t="shared" si="23"/>
        <v>0</v>
      </c>
      <c r="AB49" s="35">
        <f t="shared" si="23"/>
        <v>0</v>
      </c>
      <c r="AC49" s="35">
        <f t="shared" si="23"/>
        <v>0</v>
      </c>
      <c r="AE49" s="47">
        <f t="shared" si="21"/>
        <v>0</v>
      </c>
      <c r="AF49" s="18"/>
    </row>
    <row r="50" ht="15" spans="1:32">
      <c r="A50" s="40" t="s">
        <v>10558</v>
      </c>
      <c r="B50" s="33">
        <f t="shared" si="0"/>
        <v>0</v>
      </c>
      <c r="C50" s="41" t="s">
        <v>10559</v>
      </c>
      <c r="D50" s="26">
        <f t="shared" si="8"/>
        <v>0</v>
      </c>
      <c r="E50" s="35">
        <f t="shared" si="1"/>
        <v>0</v>
      </c>
      <c r="F50" s="36">
        <f t="shared" si="9"/>
        <v>0</v>
      </c>
      <c r="G50" s="37">
        <f t="shared" si="19"/>
        <v>0</v>
      </c>
      <c r="H50" s="42">
        <v>0</v>
      </c>
      <c r="I50" s="35">
        <f t="shared" si="2"/>
        <v>0</v>
      </c>
      <c r="J50" s="26">
        <f t="shared" si="11"/>
        <v>0</v>
      </c>
      <c r="K50" s="35">
        <f t="shared" si="12"/>
        <v>0</v>
      </c>
      <c r="L50" s="43">
        <f t="shared" si="3"/>
        <v>0</v>
      </c>
      <c r="M50" s="42">
        <v>0</v>
      </c>
      <c r="N50" s="44">
        <f t="shared" si="20"/>
        <v>0</v>
      </c>
      <c r="O50" s="35">
        <f t="shared" si="5"/>
        <v>0</v>
      </c>
      <c r="P50" s="35">
        <f t="shared" si="13"/>
        <v>0</v>
      </c>
      <c r="R50" s="35">
        <f t="shared" si="22"/>
        <v>0</v>
      </c>
      <c r="S50" s="35">
        <f t="shared" si="22"/>
        <v>0</v>
      </c>
      <c r="T50" s="35">
        <f t="shared" si="22"/>
        <v>0</v>
      </c>
      <c r="U50" s="35">
        <f t="shared" si="22"/>
        <v>0</v>
      </c>
      <c r="V50" s="35">
        <f t="shared" si="22"/>
        <v>0</v>
      </c>
      <c r="W50" s="35">
        <f t="shared" si="22"/>
        <v>0</v>
      </c>
      <c r="X50" s="35">
        <f t="shared" si="22"/>
        <v>0</v>
      </c>
      <c r="Z50" s="35">
        <f t="shared" si="23"/>
        <v>0</v>
      </c>
      <c r="AA50" s="35">
        <f t="shared" si="23"/>
        <v>0</v>
      </c>
      <c r="AB50" s="35">
        <f t="shared" si="23"/>
        <v>0</v>
      </c>
      <c r="AC50" s="35">
        <f t="shared" si="23"/>
        <v>0</v>
      </c>
      <c r="AE50" s="47">
        <f t="shared" si="21"/>
        <v>0</v>
      </c>
      <c r="AF50" s="6"/>
    </row>
    <row r="51" ht="15" spans="1:32">
      <c r="A51" s="40" t="s">
        <v>10560</v>
      </c>
      <c r="B51" s="33">
        <f t="shared" si="0"/>
        <v>0</v>
      </c>
      <c r="C51" s="41" t="s">
        <v>10561</v>
      </c>
      <c r="D51" s="26">
        <f t="shared" si="8"/>
        <v>0</v>
      </c>
      <c r="E51" s="35">
        <f t="shared" si="1"/>
        <v>0</v>
      </c>
      <c r="F51" s="36">
        <f t="shared" si="9"/>
        <v>0</v>
      </c>
      <c r="G51" s="37">
        <f t="shared" si="19"/>
        <v>0</v>
      </c>
      <c r="H51" s="42">
        <v>0</v>
      </c>
      <c r="I51" s="35">
        <f t="shared" si="2"/>
        <v>0</v>
      </c>
      <c r="J51" s="26">
        <f t="shared" si="11"/>
        <v>0</v>
      </c>
      <c r="K51" s="35">
        <f t="shared" si="12"/>
        <v>0</v>
      </c>
      <c r="L51" s="43">
        <f t="shared" si="3"/>
        <v>0</v>
      </c>
      <c r="M51" s="42">
        <v>0</v>
      </c>
      <c r="N51" s="44">
        <f t="shared" si="20"/>
        <v>0</v>
      </c>
      <c r="O51" s="35">
        <f t="shared" si="5"/>
        <v>0</v>
      </c>
      <c r="P51" s="35">
        <f t="shared" si="13"/>
        <v>0</v>
      </c>
      <c r="R51" s="35">
        <f t="shared" si="22"/>
        <v>0</v>
      </c>
      <c r="S51" s="35">
        <f t="shared" si="22"/>
        <v>0</v>
      </c>
      <c r="T51" s="35">
        <f t="shared" si="22"/>
        <v>0</v>
      </c>
      <c r="U51" s="35">
        <f t="shared" si="22"/>
        <v>0</v>
      </c>
      <c r="V51" s="35">
        <f t="shared" si="22"/>
        <v>0</v>
      </c>
      <c r="W51" s="35">
        <f t="shared" si="22"/>
        <v>0</v>
      </c>
      <c r="X51" s="35">
        <f t="shared" si="22"/>
        <v>0</v>
      </c>
      <c r="Z51" s="35">
        <f t="shared" si="23"/>
        <v>0</v>
      </c>
      <c r="AA51" s="35">
        <f t="shared" si="23"/>
        <v>0</v>
      </c>
      <c r="AB51" s="35">
        <f t="shared" si="23"/>
        <v>0</v>
      </c>
      <c r="AC51" s="35">
        <f t="shared" si="23"/>
        <v>0</v>
      </c>
      <c r="AE51" s="47">
        <f t="shared" si="21"/>
        <v>0</v>
      </c>
      <c r="AF51" s="6"/>
    </row>
    <row r="52" ht="15" spans="1:32">
      <c r="A52" s="40" t="s">
        <v>10562</v>
      </c>
      <c r="B52" s="33">
        <f t="shared" si="0"/>
        <v>0</v>
      </c>
      <c r="C52" s="41" t="s">
        <v>10563</v>
      </c>
      <c r="D52" s="26">
        <f t="shared" si="8"/>
        <v>0</v>
      </c>
      <c r="E52" s="35">
        <f t="shared" si="1"/>
        <v>0</v>
      </c>
      <c r="F52" s="36">
        <f t="shared" si="9"/>
        <v>0</v>
      </c>
      <c r="G52" s="37">
        <f t="shared" si="19"/>
        <v>0</v>
      </c>
      <c r="H52" s="42">
        <v>0</v>
      </c>
      <c r="I52" s="35">
        <f t="shared" si="2"/>
        <v>0</v>
      </c>
      <c r="J52" s="26">
        <f t="shared" si="11"/>
        <v>0</v>
      </c>
      <c r="K52" s="35">
        <f t="shared" si="12"/>
        <v>0</v>
      </c>
      <c r="L52" s="43">
        <f t="shared" si="3"/>
        <v>0</v>
      </c>
      <c r="M52" s="42">
        <v>0</v>
      </c>
      <c r="N52" s="44">
        <f t="shared" si="20"/>
        <v>0</v>
      </c>
      <c r="O52" s="35">
        <f t="shared" si="5"/>
        <v>0</v>
      </c>
      <c r="P52" s="35">
        <f t="shared" si="13"/>
        <v>0</v>
      </c>
      <c r="R52" s="35">
        <f t="shared" si="22"/>
        <v>0</v>
      </c>
      <c r="S52" s="35">
        <f t="shared" si="22"/>
        <v>0</v>
      </c>
      <c r="T52" s="35">
        <f t="shared" si="22"/>
        <v>0</v>
      </c>
      <c r="U52" s="35">
        <f t="shared" si="22"/>
        <v>0</v>
      </c>
      <c r="V52" s="35">
        <f t="shared" si="22"/>
        <v>0</v>
      </c>
      <c r="W52" s="35">
        <f t="shared" si="22"/>
        <v>0</v>
      </c>
      <c r="X52" s="35">
        <f t="shared" si="22"/>
        <v>0</v>
      </c>
      <c r="Z52" s="35">
        <f t="shared" si="23"/>
        <v>0</v>
      </c>
      <c r="AA52" s="35">
        <f t="shared" si="23"/>
        <v>0</v>
      </c>
      <c r="AB52" s="35">
        <f t="shared" si="23"/>
        <v>0</v>
      </c>
      <c r="AC52" s="35">
        <f t="shared" si="23"/>
        <v>0</v>
      </c>
      <c r="AE52" s="47">
        <f t="shared" si="21"/>
        <v>0</v>
      </c>
      <c r="AF52" s="18"/>
    </row>
    <row r="53" ht="15" spans="1:32">
      <c r="A53" s="45" t="s">
        <v>10564</v>
      </c>
      <c r="B53" s="33">
        <f t="shared" si="0"/>
        <v>0</v>
      </c>
      <c r="C53" s="41" t="s">
        <v>10565</v>
      </c>
      <c r="D53" s="26">
        <f t="shared" si="8"/>
        <v>0</v>
      </c>
      <c r="E53" s="35">
        <f t="shared" si="1"/>
        <v>0</v>
      </c>
      <c r="F53" s="36">
        <f t="shared" si="9"/>
        <v>0</v>
      </c>
      <c r="G53" s="37">
        <f t="shared" si="19"/>
        <v>0</v>
      </c>
      <c r="H53" s="42">
        <v>0</v>
      </c>
      <c r="I53" s="35">
        <f t="shared" si="2"/>
        <v>0</v>
      </c>
      <c r="J53" s="26">
        <f t="shared" si="11"/>
        <v>0</v>
      </c>
      <c r="K53" s="35">
        <f t="shared" si="12"/>
        <v>0</v>
      </c>
      <c r="L53" s="46">
        <f t="shared" si="3"/>
        <v>0</v>
      </c>
      <c r="M53" s="51">
        <v>0</v>
      </c>
      <c r="N53" s="44">
        <f t="shared" si="20"/>
        <v>0</v>
      </c>
      <c r="O53" s="35">
        <f t="shared" si="5"/>
        <v>0</v>
      </c>
      <c r="P53" s="35">
        <f t="shared" si="13"/>
        <v>0</v>
      </c>
      <c r="R53" s="35">
        <f t="shared" si="22"/>
        <v>0</v>
      </c>
      <c r="S53" s="35">
        <f t="shared" si="22"/>
        <v>0</v>
      </c>
      <c r="T53" s="35">
        <f t="shared" si="22"/>
        <v>0</v>
      </c>
      <c r="U53" s="35">
        <f t="shared" si="22"/>
        <v>0</v>
      </c>
      <c r="V53" s="35">
        <f t="shared" si="22"/>
        <v>0</v>
      </c>
      <c r="W53" s="35">
        <f t="shared" si="22"/>
        <v>0</v>
      </c>
      <c r="X53" s="35">
        <f t="shared" si="22"/>
        <v>0</v>
      </c>
      <c r="Z53" s="35">
        <f t="shared" si="23"/>
        <v>0</v>
      </c>
      <c r="AA53" s="35">
        <f t="shared" si="23"/>
        <v>0</v>
      </c>
      <c r="AB53" s="35">
        <f t="shared" si="23"/>
        <v>0</v>
      </c>
      <c r="AC53" s="35">
        <f t="shared" si="23"/>
        <v>0</v>
      </c>
      <c r="AE53" s="47">
        <f t="shared" si="21"/>
        <v>0</v>
      </c>
      <c r="AF53" s="18"/>
    </row>
    <row r="54" ht="15" spans="1:32">
      <c r="A54" s="45" t="s">
        <v>10566</v>
      </c>
      <c r="B54" s="33">
        <f t="shared" si="0"/>
        <v>0</v>
      </c>
      <c r="C54" s="41" t="s">
        <v>10567</v>
      </c>
      <c r="D54" s="26">
        <f t="shared" si="8"/>
        <v>0</v>
      </c>
      <c r="E54" s="35">
        <f t="shared" si="1"/>
        <v>0</v>
      </c>
      <c r="F54" s="36">
        <f t="shared" si="9"/>
        <v>0</v>
      </c>
      <c r="G54" s="37">
        <f t="shared" si="19"/>
        <v>0</v>
      </c>
      <c r="H54" s="42">
        <v>0</v>
      </c>
      <c r="I54" s="35">
        <f t="shared" si="2"/>
        <v>0</v>
      </c>
      <c r="J54" s="26">
        <f t="shared" si="11"/>
        <v>0</v>
      </c>
      <c r="K54" s="35">
        <f t="shared" si="12"/>
        <v>0</v>
      </c>
      <c r="L54" s="46">
        <f t="shared" si="3"/>
        <v>0</v>
      </c>
      <c r="M54" s="51">
        <v>0</v>
      </c>
      <c r="N54" s="44">
        <f t="shared" si="20"/>
        <v>0</v>
      </c>
      <c r="O54" s="35">
        <f t="shared" si="5"/>
        <v>0</v>
      </c>
      <c r="P54" s="35">
        <f t="shared" si="13"/>
        <v>0</v>
      </c>
      <c r="R54" s="35">
        <f t="shared" si="22"/>
        <v>0</v>
      </c>
      <c r="S54" s="35">
        <f t="shared" si="22"/>
        <v>0</v>
      </c>
      <c r="T54" s="35">
        <f t="shared" si="22"/>
        <v>0</v>
      </c>
      <c r="U54" s="35">
        <f t="shared" si="22"/>
        <v>0</v>
      </c>
      <c r="V54" s="35">
        <f t="shared" si="22"/>
        <v>0</v>
      </c>
      <c r="W54" s="35">
        <f t="shared" si="22"/>
        <v>0</v>
      </c>
      <c r="X54" s="35">
        <f t="shared" si="22"/>
        <v>0</v>
      </c>
      <c r="Z54" s="35">
        <f t="shared" si="23"/>
        <v>0</v>
      </c>
      <c r="AA54" s="35">
        <f t="shared" si="23"/>
        <v>0</v>
      </c>
      <c r="AB54" s="35">
        <f t="shared" si="23"/>
        <v>0</v>
      </c>
      <c r="AC54" s="35">
        <f t="shared" si="23"/>
        <v>0</v>
      </c>
      <c r="AE54" s="47">
        <f t="shared" si="21"/>
        <v>0</v>
      </c>
      <c r="AF54" s="6"/>
    </row>
    <row r="55" ht="15" spans="1:32">
      <c r="A55" s="45" t="s">
        <v>10568</v>
      </c>
      <c r="B55" s="33">
        <f t="shared" si="0"/>
        <v>0</v>
      </c>
      <c r="C55" s="41" t="s">
        <v>10569</v>
      </c>
      <c r="D55" s="26">
        <f t="shared" si="8"/>
        <v>0</v>
      </c>
      <c r="E55" s="35">
        <f t="shared" si="1"/>
        <v>0</v>
      </c>
      <c r="F55" s="36">
        <f t="shared" si="9"/>
        <v>0</v>
      </c>
      <c r="G55" s="37">
        <f t="shared" si="19"/>
        <v>0</v>
      </c>
      <c r="H55" s="42">
        <v>0</v>
      </c>
      <c r="I55" s="35">
        <f t="shared" si="2"/>
        <v>0</v>
      </c>
      <c r="J55" s="26">
        <f t="shared" si="11"/>
        <v>0</v>
      </c>
      <c r="K55" s="35">
        <f t="shared" si="12"/>
        <v>0</v>
      </c>
      <c r="L55" s="46">
        <f t="shared" si="3"/>
        <v>0</v>
      </c>
      <c r="M55" s="51">
        <v>0</v>
      </c>
      <c r="N55" s="44">
        <f t="shared" si="20"/>
        <v>0</v>
      </c>
      <c r="O55" s="35">
        <f t="shared" si="5"/>
        <v>0</v>
      </c>
      <c r="P55" s="35">
        <f t="shared" si="13"/>
        <v>0</v>
      </c>
      <c r="R55" s="35">
        <f t="shared" si="22"/>
        <v>0</v>
      </c>
      <c r="S55" s="35">
        <f t="shared" si="22"/>
        <v>0</v>
      </c>
      <c r="T55" s="35">
        <f t="shared" si="22"/>
        <v>0</v>
      </c>
      <c r="U55" s="35">
        <f t="shared" si="22"/>
        <v>0</v>
      </c>
      <c r="V55" s="35">
        <f t="shared" si="22"/>
        <v>0</v>
      </c>
      <c r="W55" s="35">
        <f t="shared" si="22"/>
        <v>0</v>
      </c>
      <c r="X55" s="35">
        <f t="shared" si="22"/>
        <v>0</v>
      </c>
      <c r="Z55" s="35">
        <f t="shared" si="23"/>
        <v>0</v>
      </c>
      <c r="AA55" s="35">
        <f t="shared" si="23"/>
        <v>0</v>
      </c>
      <c r="AB55" s="35">
        <f t="shared" si="23"/>
        <v>0</v>
      </c>
      <c r="AC55" s="35">
        <f t="shared" si="23"/>
        <v>0</v>
      </c>
      <c r="AE55" s="47">
        <f t="shared" si="21"/>
        <v>0</v>
      </c>
      <c r="AF55" s="6"/>
    </row>
    <row r="56" ht="15" spans="1:32">
      <c r="A56" s="45" t="s">
        <v>10570</v>
      </c>
      <c r="B56" s="33">
        <f t="shared" si="0"/>
        <v>0</v>
      </c>
      <c r="C56" s="41" t="s">
        <v>10571</v>
      </c>
      <c r="D56" s="26">
        <f t="shared" si="8"/>
        <v>0</v>
      </c>
      <c r="E56" s="35">
        <f t="shared" si="1"/>
        <v>0</v>
      </c>
      <c r="F56" s="36">
        <f t="shared" si="9"/>
        <v>0</v>
      </c>
      <c r="G56" s="37">
        <f t="shared" si="19"/>
        <v>0</v>
      </c>
      <c r="H56" s="42">
        <v>0</v>
      </c>
      <c r="I56" s="35">
        <f t="shared" si="2"/>
        <v>0</v>
      </c>
      <c r="J56" s="26">
        <f t="shared" si="11"/>
        <v>0</v>
      </c>
      <c r="K56" s="35">
        <f t="shared" si="12"/>
        <v>0</v>
      </c>
      <c r="L56" s="46">
        <f t="shared" si="3"/>
        <v>0</v>
      </c>
      <c r="M56" s="51">
        <v>0</v>
      </c>
      <c r="N56" s="44">
        <f t="shared" si="20"/>
        <v>0</v>
      </c>
      <c r="O56" s="35">
        <f t="shared" si="5"/>
        <v>0</v>
      </c>
      <c r="P56" s="35">
        <f t="shared" si="13"/>
        <v>0</v>
      </c>
      <c r="R56" s="35">
        <f t="shared" si="22"/>
        <v>0</v>
      </c>
      <c r="S56" s="35">
        <f t="shared" si="22"/>
        <v>0</v>
      </c>
      <c r="T56" s="35">
        <f t="shared" si="22"/>
        <v>0</v>
      </c>
      <c r="U56" s="35">
        <f t="shared" si="22"/>
        <v>0</v>
      </c>
      <c r="V56" s="35">
        <f t="shared" si="22"/>
        <v>0</v>
      </c>
      <c r="W56" s="35">
        <f t="shared" si="22"/>
        <v>0</v>
      </c>
      <c r="X56" s="35">
        <f t="shared" si="22"/>
        <v>0</v>
      </c>
      <c r="Z56" s="35">
        <f t="shared" si="23"/>
        <v>0</v>
      </c>
      <c r="AA56" s="35">
        <f t="shared" si="23"/>
        <v>0</v>
      </c>
      <c r="AB56" s="35">
        <f t="shared" si="23"/>
        <v>0</v>
      </c>
      <c r="AC56" s="35">
        <f t="shared" si="23"/>
        <v>0</v>
      </c>
      <c r="AE56" s="47">
        <f t="shared" si="21"/>
        <v>0</v>
      </c>
      <c r="AF56" s="18"/>
    </row>
    <row r="57" ht="15" spans="1:32">
      <c r="A57" s="45" t="s">
        <v>10572</v>
      </c>
      <c r="B57" s="33">
        <f t="shared" si="0"/>
        <v>0</v>
      </c>
      <c r="C57" s="41" t="s">
        <v>10573</v>
      </c>
      <c r="D57" s="26">
        <f t="shared" si="8"/>
        <v>0</v>
      </c>
      <c r="E57" s="35">
        <f t="shared" si="1"/>
        <v>0</v>
      </c>
      <c r="F57" s="36">
        <f t="shared" si="9"/>
        <v>0</v>
      </c>
      <c r="G57" s="37">
        <f t="shared" si="19"/>
        <v>0</v>
      </c>
      <c r="H57" s="42">
        <v>0</v>
      </c>
      <c r="I57" s="35">
        <f t="shared" si="2"/>
        <v>0</v>
      </c>
      <c r="J57" s="26">
        <f t="shared" si="11"/>
        <v>0</v>
      </c>
      <c r="K57" s="35">
        <f t="shared" si="12"/>
        <v>0</v>
      </c>
      <c r="L57" s="46">
        <f t="shared" si="3"/>
        <v>0</v>
      </c>
      <c r="M57" s="51">
        <v>0</v>
      </c>
      <c r="N57" s="44">
        <f t="shared" si="20"/>
        <v>0</v>
      </c>
      <c r="O57" s="35">
        <f t="shared" si="5"/>
        <v>0</v>
      </c>
      <c r="P57" s="35">
        <f t="shared" si="13"/>
        <v>0</v>
      </c>
      <c r="R57" s="35">
        <f t="shared" si="22"/>
        <v>0</v>
      </c>
      <c r="S57" s="35">
        <f t="shared" si="22"/>
        <v>0</v>
      </c>
      <c r="T57" s="35">
        <f t="shared" si="22"/>
        <v>0</v>
      </c>
      <c r="U57" s="35">
        <f t="shared" si="22"/>
        <v>0</v>
      </c>
      <c r="V57" s="35">
        <f t="shared" si="22"/>
        <v>0</v>
      </c>
      <c r="W57" s="35">
        <f t="shared" si="22"/>
        <v>0</v>
      </c>
      <c r="X57" s="35">
        <f t="shared" si="22"/>
        <v>0</v>
      </c>
      <c r="Z57" s="35">
        <f t="shared" si="23"/>
        <v>0</v>
      </c>
      <c r="AA57" s="35">
        <f t="shared" si="23"/>
        <v>0</v>
      </c>
      <c r="AB57" s="35">
        <f t="shared" si="23"/>
        <v>0</v>
      </c>
      <c r="AC57" s="35">
        <f t="shared" si="23"/>
        <v>0</v>
      </c>
      <c r="AE57" s="47">
        <f t="shared" si="21"/>
        <v>0</v>
      </c>
      <c r="AF57" s="18"/>
    </row>
    <row r="58" ht="15" spans="1:32">
      <c r="A58" s="45" t="s">
        <v>10574</v>
      </c>
      <c r="B58" s="33">
        <f t="shared" si="0"/>
        <v>0</v>
      </c>
      <c r="C58" s="41" t="s">
        <v>10575</v>
      </c>
      <c r="D58" s="26">
        <f t="shared" si="8"/>
        <v>0</v>
      </c>
      <c r="E58" s="35">
        <f t="shared" si="1"/>
        <v>0</v>
      </c>
      <c r="F58" s="36">
        <f t="shared" si="9"/>
        <v>0</v>
      </c>
      <c r="G58" s="37">
        <f t="shared" si="19"/>
        <v>0</v>
      </c>
      <c r="H58" s="42">
        <v>0</v>
      </c>
      <c r="I58" s="35">
        <f t="shared" si="2"/>
        <v>0</v>
      </c>
      <c r="J58" s="26">
        <f t="shared" si="11"/>
        <v>0</v>
      </c>
      <c r="K58" s="35">
        <f t="shared" si="12"/>
        <v>0</v>
      </c>
      <c r="L58" s="46">
        <f t="shared" si="3"/>
        <v>0</v>
      </c>
      <c r="M58" s="51">
        <v>0</v>
      </c>
      <c r="N58" s="44">
        <f t="shared" si="20"/>
        <v>0</v>
      </c>
      <c r="O58" s="35">
        <f t="shared" si="5"/>
        <v>0</v>
      </c>
      <c r="P58" s="35">
        <f t="shared" si="13"/>
        <v>0</v>
      </c>
      <c r="R58" s="35">
        <f t="shared" ref="R58:X67" si="24">SUMPRODUCT(R$374:R$599*(LEFT($A$374:$A$599,LEN($A58))=$A58))</f>
        <v>0</v>
      </c>
      <c r="S58" s="35">
        <f t="shared" si="24"/>
        <v>0</v>
      </c>
      <c r="T58" s="35">
        <f t="shared" si="24"/>
        <v>0</v>
      </c>
      <c r="U58" s="35">
        <f t="shared" si="24"/>
        <v>0</v>
      </c>
      <c r="V58" s="35">
        <f t="shared" si="24"/>
        <v>0</v>
      </c>
      <c r="W58" s="35">
        <f t="shared" si="24"/>
        <v>0</v>
      </c>
      <c r="X58" s="35">
        <f t="shared" si="24"/>
        <v>0</v>
      </c>
      <c r="Z58" s="35">
        <f t="shared" si="23"/>
        <v>0</v>
      </c>
      <c r="AA58" s="35">
        <f t="shared" si="23"/>
        <v>0</v>
      </c>
      <c r="AB58" s="35">
        <f t="shared" si="23"/>
        <v>0</v>
      </c>
      <c r="AC58" s="35">
        <f t="shared" si="23"/>
        <v>0</v>
      </c>
      <c r="AE58" s="47">
        <f t="shared" si="21"/>
        <v>0</v>
      </c>
      <c r="AF58" s="6"/>
    </row>
    <row r="59" ht="15" spans="1:32">
      <c r="A59" s="45" t="s">
        <v>10576</v>
      </c>
      <c r="B59" s="33">
        <f t="shared" si="0"/>
        <v>0</v>
      </c>
      <c r="C59" s="41" t="s">
        <v>10577</v>
      </c>
      <c r="D59" s="26">
        <f t="shared" si="8"/>
        <v>0</v>
      </c>
      <c r="E59" s="35">
        <f t="shared" si="1"/>
        <v>0</v>
      </c>
      <c r="F59" s="36">
        <f t="shared" si="9"/>
        <v>0</v>
      </c>
      <c r="G59" s="37">
        <f t="shared" si="19"/>
        <v>0</v>
      </c>
      <c r="H59" s="42">
        <v>0</v>
      </c>
      <c r="I59" s="35">
        <f t="shared" si="2"/>
        <v>0</v>
      </c>
      <c r="J59" s="26">
        <f t="shared" si="11"/>
        <v>0</v>
      </c>
      <c r="K59" s="35">
        <f t="shared" si="12"/>
        <v>0</v>
      </c>
      <c r="L59" s="46">
        <f t="shared" si="3"/>
        <v>0</v>
      </c>
      <c r="M59" s="51">
        <v>0</v>
      </c>
      <c r="N59" s="44">
        <f t="shared" si="20"/>
        <v>0</v>
      </c>
      <c r="O59" s="35">
        <f t="shared" si="5"/>
        <v>0</v>
      </c>
      <c r="P59" s="35">
        <f t="shared" si="13"/>
        <v>0</v>
      </c>
      <c r="R59" s="35">
        <f t="shared" si="24"/>
        <v>0</v>
      </c>
      <c r="S59" s="35">
        <f t="shared" si="24"/>
        <v>0</v>
      </c>
      <c r="T59" s="35">
        <f t="shared" si="24"/>
        <v>0</v>
      </c>
      <c r="U59" s="35">
        <f t="shared" si="24"/>
        <v>0</v>
      </c>
      <c r="V59" s="35">
        <f t="shared" si="24"/>
        <v>0</v>
      </c>
      <c r="W59" s="35">
        <f t="shared" si="24"/>
        <v>0</v>
      </c>
      <c r="X59" s="35">
        <f t="shared" si="24"/>
        <v>0</v>
      </c>
      <c r="Z59" s="35">
        <f t="shared" si="23"/>
        <v>0</v>
      </c>
      <c r="AA59" s="35">
        <f t="shared" si="23"/>
        <v>0</v>
      </c>
      <c r="AB59" s="35">
        <f t="shared" si="23"/>
        <v>0</v>
      </c>
      <c r="AC59" s="35">
        <f t="shared" si="23"/>
        <v>0</v>
      </c>
      <c r="AE59" s="47">
        <f t="shared" si="21"/>
        <v>0</v>
      </c>
      <c r="AF59" s="6"/>
    </row>
    <row r="60" ht="15" spans="1:32">
      <c r="A60" s="45" t="s">
        <v>10578</v>
      </c>
      <c r="B60" s="33">
        <f t="shared" si="0"/>
        <v>0</v>
      </c>
      <c r="C60" s="41" t="s">
        <v>10579</v>
      </c>
      <c r="D60" s="26">
        <f t="shared" si="8"/>
        <v>0</v>
      </c>
      <c r="E60" s="35">
        <f t="shared" si="1"/>
        <v>0</v>
      </c>
      <c r="F60" s="36">
        <f t="shared" si="9"/>
        <v>0</v>
      </c>
      <c r="G60" s="37">
        <f t="shared" si="19"/>
        <v>0</v>
      </c>
      <c r="H60" s="42">
        <v>0</v>
      </c>
      <c r="I60" s="35">
        <f t="shared" si="2"/>
        <v>0</v>
      </c>
      <c r="J60" s="26">
        <f t="shared" si="11"/>
        <v>0</v>
      </c>
      <c r="K60" s="35">
        <f t="shared" si="12"/>
        <v>0</v>
      </c>
      <c r="L60" s="46">
        <f t="shared" si="3"/>
        <v>0</v>
      </c>
      <c r="M60" s="51">
        <v>0</v>
      </c>
      <c r="N60" s="44">
        <f t="shared" si="20"/>
        <v>0</v>
      </c>
      <c r="O60" s="35">
        <f t="shared" si="5"/>
        <v>0</v>
      </c>
      <c r="P60" s="35">
        <f t="shared" si="13"/>
        <v>0</v>
      </c>
      <c r="R60" s="35">
        <f t="shared" si="24"/>
        <v>0</v>
      </c>
      <c r="S60" s="35">
        <f t="shared" si="24"/>
        <v>0</v>
      </c>
      <c r="T60" s="35">
        <f t="shared" si="24"/>
        <v>0</v>
      </c>
      <c r="U60" s="35">
        <f t="shared" si="24"/>
        <v>0</v>
      </c>
      <c r="V60" s="35">
        <f t="shared" si="24"/>
        <v>0</v>
      </c>
      <c r="W60" s="35">
        <f t="shared" si="24"/>
        <v>0</v>
      </c>
      <c r="X60" s="35">
        <f t="shared" si="24"/>
        <v>0</v>
      </c>
      <c r="Z60" s="35">
        <f t="shared" si="23"/>
        <v>0</v>
      </c>
      <c r="AA60" s="35">
        <f t="shared" si="23"/>
        <v>0</v>
      </c>
      <c r="AB60" s="35">
        <f t="shared" si="23"/>
        <v>0</v>
      </c>
      <c r="AC60" s="35">
        <f t="shared" si="23"/>
        <v>0</v>
      </c>
      <c r="AE60" s="47">
        <f t="shared" si="21"/>
        <v>0</v>
      </c>
      <c r="AF60" s="18"/>
    </row>
    <row r="61" ht="15" spans="1:32">
      <c r="A61" s="45" t="s">
        <v>10580</v>
      </c>
      <c r="B61" s="33">
        <f t="shared" si="0"/>
        <v>0</v>
      </c>
      <c r="C61" s="41" t="s">
        <v>10581</v>
      </c>
      <c r="D61" s="26">
        <f t="shared" si="8"/>
        <v>0</v>
      </c>
      <c r="E61" s="35">
        <f t="shared" si="1"/>
        <v>0</v>
      </c>
      <c r="F61" s="36">
        <f t="shared" si="9"/>
        <v>0</v>
      </c>
      <c r="G61" s="37">
        <f t="shared" si="19"/>
        <v>0</v>
      </c>
      <c r="H61" s="42">
        <v>0</v>
      </c>
      <c r="I61" s="35">
        <f t="shared" si="2"/>
        <v>0</v>
      </c>
      <c r="J61" s="26">
        <f t="shared" si="11"/>
        <v>0</v>
      </c>
      <c r="K61" s="35">
        <f t="shared" si="12"/>
        <v>0</v>
      </c>
      <c r="L61" s="46">
        <f t="shared" si="3"/>
        <v>0</v>
      </c>
      <c r="M61" s="51">
        <v>0</v>
      </c>
      <c r="N61" s="44">
        <f t="shared" si="20"/>
        <v>0</v>
      </c>
      <c r="O61" s="35">
        <f t="shared" si="5"/>
        <v>0</v>
      </c>
      <c r="P61" s="35">
        <f t="shared" si="13"/>
        <v>0</v>
      </c>
      <c r="R61" s="35">
        <f t="shared" si="24"/>
        <v>0</v>
      </c>
      <c r="S61" s="35">
        <f t="shared" si="24"/>
        <v>0</v>
      </c>
      <c r="T61" s="35">
        <f t="shared" si="24"/>
        <v>0</v>
      </c>
      <c r="U61" s="35">
        <f t="shared" si="24"/>
        <v>0</v>
      </c>
      <c r="V61" s="35">
        <f t="shared" si="24"/>
        <v>0</v>
      </c>
      <c r="W61" s="35">
        <f t="shared" si="24"/>
        <v>0</v>
      </c>
      <c r="X61" s="35">
        <f t="shared" si="24"/>
        <v>0</v>
      </c>
      <c r="Z61" s="35">
        <f t="shared" si="23"/>
        <v>0</v>
      </c>
      <c r="AA61" s="35">
        <f t="shared" si="23"/>
        <v>0</v>
      </c>
      <c r="AB61" s="35">
        <f t="shared" si="23"/>
        <v>0</v>
      </c>
      <c r="AC61" s="35">
        <f t="shared" si="23"/>
        <v>0</v>
      </c>
      <c r="AE61" s="47">
        <f t="shared" si="21"/>
        <v>0</v>
      </c>
      <c r="AF61" s="18"/>
    </row>
    <row r="62" ht="15" spans="1:32">
      <c r="A62" s="45" t="s">
        <v>10582</v>
      </c>
      <c r="B62" s="33">
        <f t="shared" si="0"/>
        <v>0</v>
      </c>
      <c r="C62" s="41" t="s">
        <v>10583</v>
      </c>
      <c r="D62" s="26">
        <f t="shared" si="8"/>
        <v>0</v>
      </c>
      <c r="E62" s="35">
        <f t="shared" si="1"/>
        <v>0</v>
      </c>
      <c r="F62" s="36">
        <f t="shared" si="9"/>
        <v>0</v>
      </c>
      <c r="G62" s="37">
        <f t="shared" si="19"/>
        <v>0</v>
      </c>
      <c r="H62" s="42">
        <v>0</v>
      </c>
      <c r="I62" s="35">
        <f t="shared" si="2"/>
        <v>0</v>
      </c>
      <c r="J62" s="26">
        <f t="shared" si="11"/>
        <v>0</v>
      </c>
      <c r="K62" s="35">
        <f t="shared" si="12"/>
        <v>0</v>
      </c>
      <c r="L62" s="46">
        <f t="shared" si="3"/>
        <v>0</v>
      </c>
      <c r="M62" s="51">
        <v>0</v>
      </c>
      <c r="N62" s="44">
        <f t="shared" si="20"/>
        <v>0</v>
      </c>
      <c r="O62" s="35">
        <f t="shared" si="5"/>
        <v>0</v>
      </c>
      <c r="P62" s="35">
        <f t="shared" si="13"/>
        <v>0</v>
      </c>
      <c r="R62" s="35">
        <f t="shared" si="24"/>
        <v>0</v>
      </c>
      <c r="S62" s="35">
        <f t="shared" si="24"/>
        <v>0</v>
      </c>
      <c r="T62" s="35">
        <f t="shared" si="24"/>
        <v>0</v>
      </c>
      <c r="U62" s="35">
        <f t="shared" si="24"/>
        <v>0</v>
      </c>
      <c r="V62" s="35">
        <f t="shared" si="24"/>
        <v>0</v>
      </c>
      <c r="W62" s="35">
        <f t="shared" si="24"/>
        <v>0</v>
      </c>
      <c r="X62" s="35">
        <f t="shared" si="24"/>
        <v>0</v>
      </c>
      <c r="Z62" s="35">
        <f t="shared" si="23"/>
        <v>0</v>
      </c>
      <c r="AA62" s="35">
        <f t="shared" si="23"/>
        <v>0</v>
      </c>
      <c r="AB62" s="35">
        <f t="shared" si="23"/>
        <v>0</v>
      </c>
      <c r="AC62" s="35">
        <f t="shared" si="23"/>
        <v>0</v>
      </c>
      <c r="AE62" s="47">
        <f t="shared" si="21"/>
        <v>0</v>
      </c>
      <c r="AF62" s="6"/>
    </row>
    <row r="63" ht="15" spans="1:32">
      <c r="A63" s="45" t="s">
        <v>10584</v>
      </c>
      <c r="B63" s="33">
        <f t="shared" si="0"/>
        <v>0</v>
      </c>
      <c r="C63" s="41" t="s">
        <v>10585</v>
      </c>
      <c r="D63" s="26">
        <f t="shared" si="8"/>
        <v>0</v>
      </c>
      <c r="E63" s="35">
        <f t="shared" si="1"/>
        <v>0</v>
      </c>
      <c r="F63" s="36">
        <f t="shared" si="9"/>
        <v>0</v>
      </c>
      <c r="G63" s="37">
        <f t="shared" si="19"/>
        <v>0</v>
      </c>
      <c r="H63" s="42">
        <v>0</v>
      </c>
      <c r="I63" s="35">
        <f t="shared" si="2"/>
        <v>0</v>
      </c>
      <c r="J63" s="26">
        <f t="shared" si="11"/>
        <v>0</v>
      </c>
      <c r="K63" s="35">
        <f t="shared" si="12"/>
        <v>0</v>
      </c>
      <c r="L63" s="46">
        <f t="shared" si="3"/>
        <v>0</v>
      </c>
      <c r="M63" s="51">
        <v>0</v>
      </c>
      <c r="N63" s="44">
        <f t="shared" si="20"/>
        <v>0</v>
      </c>
      <c r="O63" s="35">
        <f t="shared" si="5"/>
        <v>0</v>
      </c>
      <c r="P63" s="35">
        <f t="shared" si="13"/>
        <v>0</v>
      </c>
      <c r="R63" s="35">
        <f t="shared" si="24"/>
        <v>0</v>
      </c>
      <c r="S63" s="35">
        <f t="shared" si="24"/>
        <v>0</v>
      </c>
      <c r="T63" s="35">
        <f t="shared" si="24"/>
        <v>0</v>
      </c>
      <c r="U63" s="35">
        <f t="shared" si="24"/>
        <v>0</v>
      </c>
      <c r="V63" s="35">
        <f t="shared" si="24"/>
        <v>0</v>
      </c>
      <c r="W63" s="35">
        <f t="shared" si="24"/>
        <v>0</v>
      </c>
      <c r="X63" s="35">
        <f t="shared" si="24"/>
        <v>0</v>
      </c>
      <c r="Z63" s="35">
        <f t="shared" si="23"/>
        <v>0</v>
      </c>
      <c r="AA63" s="35">
        <f t="shared" si="23"/>
        <v>0</v>
      </c>
      <c r="AB63" s="35">
        <f t="shared" si="23"/>
        <v>0</v>
      </c>
      <c r="AC63" s="35">
        <f t="shared" si="23"/>
        <v>0</v>
      </c>
      <c r="AE63" s="47">
        <f t="shared" si="21"/>
        <v>0</v>
      </c>
      <c r="AF63" s="6"/>
    </row>
    <row r="64" ht="15" spans="1:32">
      <c r="A64" s="45" t="s">
        <v>10586</v>
      </c>
      <c r="B64" s="33">
        <f t="shared" si="0"/>
        <v>0</v>
      </c>
      <c r="C64" s="41" t="s">
        <v>10587</v>
      </c>
      <c r="D64" s="26">
        <f t="shared" si="8"/>
        <v>0</v>
      </c>
      <c r="E64" s="35">
        <f t="shared" si="1"/>
        <v>0</v>
      </c>
      <c r="F64" s="36">
        <f t="shared" si="9"/>
        <v>0</v>
      </c>
      <c r="G64" s="37">
        <f t="shared" si="19"/>
        <v>0</v>
      </c>
      <c r="H64" s="42">
        <v>0</v>
      </c>
      <c r="I64" s="35">
        <f t="shared" si="2"/>
        <v>0</v>
      </c>
      <c r="J64" s="26">
        <f t="shared" si="11"/>
        <v>0</v>
      </c>
      <c r="K64" s="35">
        <f t="shared" si="12"/>
        <v>0</v>
      </c>
      <c r="L64" s="46">
        <f t="shared" si="3"/>
        <v>0</v>
      </c>
      <c r="M64" s="51">
        <v>0</v>
      </c>
      <c r="N64" s="44">
        <f t="shared" si="20"/>
        <v>0</v>
      </c>
      <c r="O64" s="35">
        <f t="shared" si="5"/>
        <v>0</v>
      </c>
      <c r="P64" s="35">
        <f t="shared" si="13"/>
        <v>0</v>
      </c>
      <c r="R64" s="35">
        <f t="shared" si="24"/>
        <v>0</v>
      </c>
      <c r="S64" s="35">
        <f t="shared" si="24"/>
        <v>0</v>
      </c>
      <c r="T64" s="35">
        <f t="shared" si="24"/>
        <v>0</v>
      </c>
      <c r="U64" s="35">
        <f t="shared" si="24"/>
        <v>0</v>
      </c>
      <c r="V64" s="35">
        <f t="shared" si="24"/>
        <v>0</v>
      </c>
      <c r="W64" s="35">
        <f t="shared" si="24"/>
        <v>0</v>
      </c>
      <c r="X64" s="35">
        <f t="shared" si="24"/>
        <v>0</v>
      </c>
      <c r="Z64" s="35">
        <f t="shared" si="23"/>
        <v>0</v>
      </c>
      <c r="AA64" s="35">
        <f t="shared" si="23"/>
        <v>0</v>
      </c>
      <c r="AB64" s="35">
        <f t="shared" si="23"/>
        <v>0</v>
      </c>
      <c r="AC64" s="35">
        <f t="shared" si="23"/>
        <v>0</v>
      </c>
      <c r="AE64" s="47">
        <f t="shared" si="21"/>
        <v>0</v>
      </c>
      <c r="AF64" s="18"/>
    </row>
    <row r="65" ht="15" spans="1:32">
      <c r="A65" s="45" t="s">
        <v>10588</v>
      </c>
      <c r="B65" s="33">
        <f t="shared" si="0"/>
        <v>0</v>
      </c>
      <c r="C65" s="41" t="s">
        <v>10589</v>
      </c>
      <c r="D65" s="26">
        <f t="shared" si="8"/>
        <v>0</v>
      </c>
      <c r="E65" s="35">
        <f t="shared" si="1"/>
        <v>0</v>
      </c>
      <c r="F65" s="36">
        <f t="shared" si="9"/>
        <v>0</v>
      </c>
      <c r="G65" s="37">
        <f t="shared" si="19"/>
        <v>0</v>
      </c>
      <c r="H65" s="42">
        <v>0</v>
      </c>
      <c r="I65" s="35">
        <f t="shared" si="2"/>
        <v>0</v>
      </c>
      <c r="J65" s="26">
        <f t="shared" si="11"/>
        <v>0</v>
      </c>
      <c r="K65" s="35">
        <f t="shared" si="12"/>
        <v>0</v>
      </c>
      <c r="L65" s="46">
        <f t="shared" si="3"/>
        <v>0</v>
      </c>
      <c r="M65" s="51">
        <v>0</v>
      </c>
      <c r="N65" s="44">
        <f t="shared" si="20"/>
        <v>0</v>
      </c>
      <c r="O65" s="35">
        <f t="shared" si="5"/>
        <v>0</v>
      </c>
      <c r="P65" s="35">
        <f t="shared" si="13"/>
        <v>0</v>
      </c>
      <c r="R65" s="35">
        <f t="shared" si="24"/>
        <v>0</v>
      </c>
      <c r="S65" s="35">
        <f t="shared" si="24"/>
        <v>0</v>
      </c>
      <c r="T65" s="35">
        <f t="shared" si="24"/>
        <v>0</v>
      </c>
      <c r="U65" s="35">
        <f t="shared" si="24"/>
        <v>0</v>
      </c>
      <c r="V65" s="35">
        <f t="shared" si="24"/>
        <v>0</v>
      </c>
      <c r="W65" s="35">
        <f t="shared" si="24"/>
        <v>0</v>
      </c>
      <c r="X65" s="35">
        <f t="shared" si="24"/>
        <v>0</v>
      </c>
      <c r="Z65" s="35">
        <f t="shared" si="23"/>
        <v>0</v>
      </c>
      <c r="AA65" s="35">
        <f t="shared" si="23"/>
        <v>0</v>
      </c>
      <c r="AB65" s="35">
        <f t="shared" si="23"/>
        <v>0</v>
      </c>
      <c r="AC65" s="35">
        <f t="shared" si="23"/>
        <v>0</v>
      </c>
      <c r="AE65" s="47">
        <f t="shared" si="21"/>
        <v>0</v>
      </c>
      <c r="AF65" s="18"/>
    </row>
    <row r="66" ht="15" spans="1:32">
      <c r="A66" s="45" t="s">
        <v>10590</v>
      </c>
      <c r="B66" s="33">
        <f t="shared" si="0"/>
        <v>0</v>
      </c>
      <c r="C66" s="41" t="s">
        <v>10591</v>
      </c>
      <c r="D66" s="26">
        <f t="shared" si="8"/>
        <v>0</v>
      </c>
      <c r="E66" s="35">
        <f t="shared" si="1"/>
        <v>0</v>
      </c>
      <c r="F66" s="36">
        <f t="shared" si="9"/>
        <v>0</v>
      </c>
      <c r="G66" s="37">
        <f t="shared" si="19"/>
        <v>0</v>
      </c>
      <c r="H66" s="42">
        <v>0</v>
      </c>
      <c r="I66" s="35">
        <f t="shared" si="2"/>
        <v>0</v>
      </c>
      <c r="J66" s="26">
        <f t="shared" si="11"/>
        <v>0</v>
      </c>
      <c r="K66" s="35">
        <f t="shared" si="12"/>
        <v>0</v>
      </c>
      <c r="L66" s="46">
        <f t="shared" si="3"/>
        <v>0</v>
      </c>
      <c r="M66" s="51">
        <v>0</v>
      </c>
      <c r="N66" s="44">
        <f t="shared" si="20"/>
        <v>0</v>
      </c>
      <c r="O66" s="35">
        <f t="shared" si="5"/>
        <v>0</v>
      </c>
      <c r="P66" s="35">
        <f t="shared" si="13"/>
        <v>0</v>
      </c>
      <c r="R66" s="35">
        <f t="shared" si="24"/>
        <v>0</v>
      </c>
      <c r="S66" s="35">
        <f t="shared" si="24"/>
        <v>0</v>
      </c>
      <c r="T66" s="35">
        <f t="shared" si="24"/>
        <v>0</v>
      </c>
      <c r="U66" s="35">
        <f t="shared" si="24"/>
        <v>0</v>
      </c>
      <c r="V66" s="35">
        <f t="shared" si="24"/>
        <v>0</v>
      </c>
      <c r="W66" s="35">
        <f t="shared" si="24"/>
        <v>0</v>
      </c>
      <c r="X66" s="35">
        <f t="shared" si="24"/>
        <v>0</v>
      </c>
      <c r="Z66" s="35">
        <f t="shared" si="23"/>
        <v>0</v>
      </c>
      <c r="AA66" s="35">
        <f t="shared" si="23"/>
        <v>0</v>
      </c>
      <c r="AB66" s="35">
        <f t="shared" si="23"/>
        <v>0</v>
      </c>
      <c r="AC66" s="35">
        <f t="shared" si="23"/>
        <v>0</v>
      </c>
      <c r="AE66" s="47">
        <f t="shared" si="21"/>
        <v>0</v>
      </c>
      <c r="AF66" s="6"/>
    </row>
    <row r="67" ht="15" spans="1:32">
      <c r="A67" s="45" t="s">
        <v>10592</v>
      </c>
      <c r="B67" s="33">
        <f t="shared" si="0"/>
        <v>0</v>
      </c>
      <c r="C67" s="41" t="s">
        <v>10593</v>
      </c>
      <c r="D67" s="26">
        <f t="shared" si="8"/>
        <v>0</v>
      </c>
      <c r="E67" s="35">
        <f t="shared" si="1"/>
        <v>0</v>
      </c>
      <c r="F67" s="36">
        <f t="shared" si="9"/>
        <v>0</v>
      </c>
      <c r="G67" s="37">
        <f t="shared" si="19"/>
        <v>0</v>
      </c>
      <c r="H67" s="42">
        <v>0</v>
      </c>
      <c r="I67" s="35">
        <f t="shared" si="2"/>
        <v>0</v>
      </c>
      <c r="J67" s="26">
        <f t="shared" si="11"/>
        <v>0</v>
      </c>
      <c r="K67" s="35">
        <f t="shared" si="12"/>
        <v>0</v>
      </c>
      <c r="L67" s="46">
        <f t="shared" si="3"/>
        <v>0</v>
      </c>
      <c r="M67" s="51">
        <v>0</v>
      </c>
      <c r="N67" s="44">
        <f t="shared" si="20"/>
        <v>0</v>
      </c>
      <c r="O67" s="35">
        <f t="shared" si="5"/>
        <v>0</v>
      </c>
      <c r="P67" s="35">
        <f t="shared" si="13"/>
        <v>0</v>
      </c>
      <c r="R67" s="35">
        <f t="shared" si="24"/>
        <v>0</v>
      </c>
      <c r="S67" s="35">
        <f t="shared" si="24"/>
        <v>0</v>
      </c>
      <c r="T67" s="35">
        <f t="shared" si="24"/>
        <v>0</v>
      </c>
      <c r="U67" s="35">
        <f t="shared" si="24"/>
        <v>0</v>
      </c>
      <c r="V67" s="35">
        <f t="shared" si="24"/>
        <v>0</v>
      </c>
      <c r="W67" s="35">
        <f t="shared" si="24"/>
        <v>0</v>
      </c>
      <c r="X67" s="35">
        <f t="shared" si="24"/>
        <v>0</v>
      </c>
      <c r="Z67" s="35">
        <f t="shared" si="23"/>
        <v>0</v>
      </c>
      <c r="AA67" s="35">
        <f t="shared" si="23"/>
        <v>0</v>
      </c>
      <c r="AB67" s="35">
        <f t="shared" si="23"/>
        <v>0</v>
      </c>
      <c r="AC67" s="35">
        <f t="shared" si="23"/>
        <v>0</v>
      </c>
      <c r="AE67" s="47">
        <f t="shared" si="21"/>
        <v>0</v>
      </c>
      <c r="AF67" s="6"/>
    </row>
    <row r="68" ht="15" spans="1:32">
      <c r="A68" s="45" t="s">
        <v>10594</v>
      </c>
      <c r="B68" s="33">
        <f t="shared" si="0"/>
        <v>0</v>
      </c>
      <c r="C68" s="41" t="s">
        <v>10595</v>
      </c>
      <c r="D68" s="26">
        <f t="shared" si="8"/>
        <v>0</v>
      </c>
      <c r="E68" s="35">
        <f t="shared" si="1"/>
        <v>0</v>
      </c>
      <c r="F68" s="36">
        <f t="shared" si="9"/>
        <v>0</v>
      </c>
      <c r="G68" s="37">
        <f t="shared" si="19"/>
        <v>0</v>
      </c>
      <c r="H68" s="42">
        <v>0</v>
      </c>
      <c r="I68" s="35">
        <f t="shared" si="2"/>
        <v>0</v>
      </c>
      <c r="J68" s="26">
        <f t="shared" si="11"/>
        <v>0</v>
      </c>
      <c r="K68" s="35">
        <f t="shared" si="12"/>
        <v>0</v>
      </c>
      <c r="L68" s="46">
        <f t="shared" si="3"/>
        <v>0</v>
      </c>
      <c r="M68" s="51">
        <v>0</v>
      </c>
      <c r="N68" s="44">
        <f t="shared" si="20"/>
        <v>0</v>
      </c>
      <c r="O68" s="35">
        <f t="shared" si="5"/>
        <v>0</v>
      </c>
      <c r="P68" s="35">
        <f t="shared" si="13"/>
        <v>0</v>
      </c>
      <c r="R68" s="35">
        <f t="shared" ref="R68:X77" si="25">SUMPRODUCT(R$374:R$599*(LEFT($A$374:$A$599,LEN($A68))=$A68))</f>
        <v>0</v>
      </c>
      <c r="S68" s="35">
        <f t="shared" si="25"/>
        <v>0</v>
      </c>
      <c r="T68" s="35">
        <f t="shared" si="25"/>
        <v>0</v>
      </c>
      <c r="U68" s="35">
        <f t="shared" si="25"/>
        <v>0</v>
      </c>
      <c r="V68" s="35">
        <f t="shared" si="25"/>
        <v>0</v>
      </c>
      <c r="W68" s="35">
        <f t="shared" si="25"/>
        <v>0</v>
      </c>
      <c r="X68" s="35">
        <f t="shared" si="25"/>
        <v>0</v>
      </c>
      <c r="Z68" s="35">
        <f t="shared" ref="Z68:AC87" si="26">SUMPRODUCT(Z$374:Z$599*(LEFT($A$374:$A$599,LEN($A68))=$A68))</f>
        <v>0</v>
      </c>
      <c r="AA68" s="35">
        <f t="shared" si="26"/>
        <v>0</v>
      </c>
      <c r="AB68" s="35">
        <f t="shared" si="26"/>
        <v>0</v>
      </c>
      <c r="AC68" s="35">
        <f t="shared" si="26"/>
        <v>0</v>
      </c>
      <c r="AE68" s="47">
        <f t="shared" si="21"/>
        <v>0</v>
      </c>
      <c r="AF68" s="18"/>
    </row>
    <row r="69" ht="15" spans="1:32">
      <c r="A69" s="45" t="s">
        <v>10596</v>
      </c>
      <c r="B69" s="33">
        <f t="shared" si="0"/>
        <v>0</v>
      </c>
      <c r="C69" s="41" t="s">
        <v>10597</v>
      </c>
      <c r="D69" s="26">
        <f t="shared" si="8"/>
        <v>0</v>
      </c>
      <c r="E69" s="35">
        <f t="shared" si="1"/>
        <v>0</v>
      </c>
      <c r="F69" s="36">
        <f t="shared" si="9"/>
        <v>0</v>
      </c>
      <c r="G69" s="37">
        <f t="shared" si="19"/>
        <v>0</v>
      </c>
      <c r="H69" s="42">
        <v>0</v>
      </c>
      <c r="I69" s="35">
        <f t="shared" si="2"/>
        <v>0</v>
      </c>
      <c r="J69" s="26">
        <f t="shared" si="11"/>
        <v>0</v>
      </c>
      <c r="K69" s="35">
        <f t="shared" si="12"/>
        <v>0</v>
      </c>
      <c r="L69" s="46">
        <f t="shared" si="3"/>
        <v>0</v>
      </c>
      <c r="M69" s="51">
        <v>0</v>
      </c>
      <c r="N69" s="44">
        <f t="shared" si="20"/>
        <v>0</v>
      </c>
      <c r="O69" s="35">
        <f t="shared" si="5"/>
        <v>0</v>
      </c>
      <c r="P69" s="35">
        <f t="shared" si="13"/>
        <v>0</v>
      </c>
      <c r="R69" s="35">
        <f t="shared" si="25"/>
        <v>0</v>
      </c>
      <c r="S69" s="35">
        <f t="shared" si="25"/>
        <v>0</v>
      </c>
      <c r="T69" s="35">
        <f t="shared" si="25"/>
        <v>0</v>
      </c>
      <c r="U69" s="35">
        <f t="shared" si="25"/>
        <v>0</v>
      </c>
      <c r="V69" s="35">
        <f t="shared" si="25"/>
        <v>0</v>
      </c>
      <c r="W69" s="35">
        <f t="shared" si="25"/>
        <v>0</v>
      </c>
      <c r="X69" s="35">
        <f t="shared" si="25"/>
        <v>0</v>
      </c>
      <c r="Z69" s="35">
        <f t="shared" si="26"/>
        <v>0</v>
      </c>
      <c r="AA69" s="35">
        <f t="shared" si="26"/>
        <v>0</v>
      </c>
      <c r="AB69" s="35">
        <f t="shared" si="26"/>
        <v>0</v>
      </c>
      <c r="AC69" s="35">
        <f t="shared" si="26"/>
        <v>0</v>
      </c>
      <c r="AE69" s="47">
        <f t="shared" si="21"/>
        <v>0</v>
      </c>
      <c r="AF69" s="18"/>
    </row>
    <row r="70" ht="15" spans="1:32">
      <c r="A70" s="45" t="s">
        <v>10598</v>
      </c>
      <c r="B70" s="33">
        <f t="shared" si="0"/>
        <v>0</v>
      </c>
      <c r="C70" s="41" t="s">
        <v>10599</v>
      </c>
      <c r="D70" s="26">
        <f t="shared" si="8"/>
        <v>0</v>
      </c>
      <c r="E70" s="35">
        <f t="shared" si="1"/>
        <v>0</v>
      </c>
      <c r="F70" s="36">
        <f t="shared" si="9"/>
        <v>0</v>
      </c>
      <c r="G70" s="37">
        <f t="shared" si="19"/>
        <v>0</v>
      </c>
      <c r="H70" s="38">
        <v>0</v>
      </c>
      <c r="I70" s="35">
        <f t="shared" si="2"/>
        <v>0</v>
      </c>
      <c r="J70" s="26">
        <f t="shared" si="11"/>
        <v>0</v>
      </c>
      <c r="K70" s="35">
        <f t="shared" si="12"/>
        <v>0</v>
      </c>
      <c r="L70" s="46">
        <f t="shared" si="3"/>
        <v>0</v>
      </c>
      <c r="M70" s="51">
        <v>0</v>
      </c>
      <c r="N70" s="44">
        <f t="shared" si="20"/>
        <v>0</v>
      </c>
      <c r="O70" s="35">
        <f t="shared" si="5"/>
        <v>0</v>
      </c>
      <c r="P70" s="35">
        <f t="shared" si="13"/>
        <v>0</v>
      </c>
      <c r="R70" s="35">
        <f t="shared" si="25"/>
        <v>0</v>
      </c>
      <c r="S70" s="35">
        <f t="shared" si="25"/>
        <v>0</v>
      </c>
      <c r="T70" s="35">
        <f t="shared" si="25"/>
        <v>0</v>
      </c>
      <c r="U70" s="35">
        <f t="shared" si="25"/>
        <v>0</v>
      </c>
      <c r="V70" s="35">
        <f t="shared" si="25"/>
        <v>0</v>
      </c>
      <c r="W70" s="35">
        <f t="shared" si="25"/>
        <v>0</v>
      </c>
      <c r="X70" s="35">
        <f t="shared" si="25"/>
        <v>0</v>
      </c>
      <c r="Z70" s="35">
        <f t="shared" si="26"/>
        <v>0</v>
      </c>
      <c r="AA70" s="35">
        <f t="shared" si="26"/>
        <v>0</v>
      </c>
      <c r="AB70" s="35">
        <f t="shared" si="26"/>
        <v>0</v>
      </c>
      <c r="AC70" s="35">
        <f t="shared" si="26"/>
        <v>0</v>
      </c>
      <c r="AE70" s="47">
        <f t="shared" si="21"/>
        <v>0</v>
      </c>
      <c r="AF70" s="6"/>
    </row>
    <row r="71" ht="15" spans="1:32">
      <c r="A71" s="45" t="s">
        <v>10600</v>
      </c>
      <c r="B71" s="33">
        <f t="shared" si="0"/>
        <v>0</v>
      </c>
      <c r="C71" s="41" t="s">
        <v>10601</v>
      </c>
      <c r="D71" s="26">
        <f t="shared" si="8"/>
        <v>0</v>
      </c>
      <c r="E71" s="35">
        <f t="shared" si="1"/>
        <v>0</v>
      </c>
      <c r="F71" s="36">
        <f t="shared" si="9"/>
        <v>0</v>
      </c>
      <c r="G71" s="37">
        <f t="shared" si="19"/>
        <v>0</v>
      </c>
      <c r="H71" s="42">
        <v>0</v>
      </c>
      <c r="I71" s="35">
        <f t="shared" si="2"/>
        <v>0</v>
      </c>
      <c r="J71" s="26">
        <f t="shared" si="11"/>
        <v>0</v>
      </c>
      <c r="K71" s="35">
        <f t="shared" si="12"/>
        <v>0</v>
      </c>
      <c r="L71" s="46">
        <f t="shared" si="3"/>
        <v>0</v>
      </c>
      <c r="M71" s="51">
        <v>0</v>
      </c>
      <c r="N71" s="44">
        <f t="shared" si="20"/>
        <v>0</v>
      </c>
      <c r="O71" s="35">
        <f t="shared" si="5"/>
        <v>0</v>
      </c>
      <c r="P71" s="35">
        <f t="shared" si="13"/>
        <v>0</v>
      </c>
      <c r="R71" s="35">
        <f t="shared" si="25"/>
        <v>0</v>
      </c>
      <c r="S71" s="35">
        <f t="shared" si="25"/>
        <v>0</v>
      </c>
      <c r="T71" s="35">
        <f t="shared" si="25"/>
        <v>0</v>
      </c>
      <c r="U71" s="35">
        <f t="shared" si="25"/>
        <v>0</v>
      </c>
      <c r="V71" s="35">
        <f t="shared" si="25"/>
        <v>0</v>
      </c>
      <c r="W71" s="35">
        <f t="shared" si="25"/>
        <v>0</v>
      </c>
      <c r="X71" s="35">
        <f t="shared" si="25"/>
        <v>0</v>
      </c>
      <c r="Z71" s="35">
        <f t="shared" si="26"/>
        <v>0</v>
      </c>
      <c r="AA71" s="35">
        <f t="shared" si="26"/>
        <v>0</v>
      </c>
      <c r="AB71" s="35">
        <f t="shared" si="26"/>
        <v>0</v>
      </c>
      <c r="AC71" s="35">
        <f t="shared" si="26"/>
        <v>0</v>
      </c>
      <c r="AE71" s="47">
        <f t="shared" si="21"/>
        <v>0</v>
      </c>
      <c r="AF71" s="6"/>
    </row>
    <row r="72" ht="15" spans="1:32">
      <c r="A72" s="45" t="s">
        <v>10602</v>
      </c>
      <c r="B72" s="33">
        <f t="shared" ref="B72:B135" si="27">D72-J72</f>
        <v>0</v>
      </c>
      <c r="C72" s="41" t="s">
        <v>10603</v>
      </c>
      <c r="D72" s="26">
        <f t="shared" si="8"/>
        <v>0</v>
      </c>
      <c r="E72" s="35">
        <f t="shared" ref="E72:E135" si="28">SUMPRODUCT(E$374:E$599*(LEFT($A$374:$A$599,LEN($A72))=$A72))</f>
        <v>0</v>
      </c>
      <c r="F72" s="36">
        <f t="shared" si="9"/>
        <v>0</v>
      </c>
      <c r="G72" s="37">
        <f t="shared" si="19"/>
        <v>0</v>
      </c>
      <c r="H72" s="42">
        <v>0</v>
      </c>
      <c r="I72" s="35">
        <f t="shared" ref="I72:I135" si="29">SUMPRODUCT(I$374:I$599*(LEFT($A$374:$A$599,LEN($A72))=$A72))</f>
        <v>0</v>
      </c>
      <c r="J72" s="26">
        <f t="shared" si="11"/>
        <v>0</v>
      </c>
      <c r="K72" s="35">
        <f t="shared" si="12"/>
        <v>0</v>
      </c>
      <c r="L72" s="46">
        <f t="shared" ref="L72:L135" si="30">SUM(M72:P72)</f>
        <v>0</v>
      </c>
      <c r="M72" s="51">
        <v>0</v>
      </c>
      <c r="N72" s="44">
        <f t="shared" si="20"/>
        <v>0</v>
      </c>
      <c r="O72" s="35">
        <f t="shared" ref="O72:O135" si="31">SUMPRODUCT(O$374:O$599*(LEFT($A$374:$A$599,LEN($A72))=$A72))</f>
        <v>0</v>
      </c>
      <c r="P72" s="35">
        <f t="shared" si="13"/>
        <v>0</v>
      </c>
      <c r="R72" s="35">
        <f t="shared" si="25"/>
        <v>0</v>
      </c>
      <c r="S72" s="35">
        <f t="shared" si="25"/>
        <v>0</v>
      </c>
      <c r="T72" s="35">
        <f t="shared" si="25"/>
        <v>0</v>
      </c>
      <c r="U72" s="35">
        <f t="shared" si="25"/>
        <v>0</v>
      </c>
      <c r="V72" s="35">
        <f t="shared" si="25"/>
        <v>0</v>
      </c>
      <c r="W72" s="35">
        <f t="shared" si="25"/>
        <v>0</v>
      </c>
      <c r="X72" s="35">
        <f t="shared" si="25"/>
        <v>0</v>
      </c>
      <c r="Z72" s="35">
        <f t="shared" si="26"/>
        <v>0</v>
      </c>
      <c r="AA72" s="35">
        <f t="shared" si="26"/>
        <v>0</v>
      </c>
      <c r="AB72" s="35">
        <f t="shared" si="26"/>
        <v>0</v>
      </c>
      <c r="AC72" s="35">
        <f t="shared" si="26"/>
        <v>0</v>
      </c>
      <c r="AE72" s="47">
        <f t="shared" si="21"/>
        <v>0</v>
      </c>
      <c r="AF72" s="18"/>
    </row>
    <row r="73" ht="15" spans="1:32">
      <c r="A73" s="45" t="s">
        <v>10604</v>
      </c>
      <c r="B73" s="33">
        <f t="shared" si="27"/>
        <v>0</v>
      </c>
      <c r="C73" s="41" t="s">
        <v>10605</v>
      </c>
      <c r="D73" s="26">
        <f t="shared" ref="D73:D136" si="32">SUM(E73:F73)</f>
        <v>0</v>
      </c>
      <c r="E73" s="35">
        <f t="shared" si="28"/>
        <v>0</v>
      </c>
      <c r="F73" s="36">
        <f t="shared" ref="F73:F136" si="33">SUM(G73:I73)</f>
        <v>0</v>
      </c>
      <c r="G73" s="37">
        <f t="shared" si="19"/>
        <v>0</v>
      </c>
      <c r="H73" s="42">
        <v>0</v>
      </c>
      <c r="I73" s="35">
        <f t="shared" si="29"/>
        <v>0</v>
      </c>
      <c r="J73" s="26">
        <f t="shared" ref="J73:J136" si="34">SUM(K73:L73)</f>
        <v>0</v>
      </c>
      <c r="K73" s="35">
        <f t="shared" ref="K73:K136" si="35">SUMPRODUCT(K$374:K$599*(LEFT($A$374:$A$599,LEN($A73))=$A73))+MIN(SUMPRODUCT(P$374:P$599*(LEFT($A$374:$A$599,LEN($A73))=$A73))+AE73,0)</f>
        <v>0</v>
      </c>
      <c r="L73" s="46">
        <f t="shared" si="30"/>
        <v>0</v>
      </c>
      <c r="M73" s="51">
        <v>0</v>
      </c>
      <c r="N73" s="44">
        <f t="shared" si="20"/>
        <v>0</v>
      </c>
      <c r="O73" s="35">
        <f t="shared" si="31"/>
        <v>0</v>
      </c>
      <c r="P73" s="35">
        <f t="shared" ref="P73:P136" si="36">MAX(SUMPRODUCT(P$374:P$599*(LEFT($A$374:$A$599,LEN($A73))=$A73))+AE73,0)</f>
        <v>0</v>
      </c>
      <c r="R73" s="35">
        <f t="shared" si="25"/>
        <v>0</v>
      </c>
      <c r="S73" s="35">
        <f t="shared" si="25"/>
        <v>0</v>
      </c>
      <c r="T73" s="35">
        <f t="shared" si="25"/>
        <v>0</v>
      </c>
      <c r="U73" s="35">
        <f t="shared" si="25"/>
        <v>0</v>
      </c>
      <c r="V73" s="35">
        <f t="shared" si="25"/>
        <v>0</v>
      </c>
      <c r="W73" s="35">
        <f t="shared" si="25"/>
        <v>0</v>
      </c>
      <c r="X73" s="35">
        <f t="shared" si="25"/>
        <v>0</v>
      </c>
      <c r="Z73" s="35">
        <f t="shared" si="26"/>
        <v>0</v>
      </c>
      <c r="AA73" s="35">
        <f t="shared" si="26"/>
        <v>0</v>
      </c>
      <c r="AB73" s="35">
        <f t="shared" si="26"/>
        <v>0</v>
      </c>
      <c r="AC73" s="35">
        <f t="shared" si="26"/>
        <v>0</v>
      </c>
      <c r="AE73" s="47">
        <f t="shared" si="21"/>
        <v>0</v>
      </c>
      <c r="AF73" s="18"/>
    </row>
    <row r="74" ht="15" spans="1:32">
      <c r="A74" s="45" t="s">
        <v>10606</v>
      </c>
      <c r="B74" s="33">
        <f t="shared" si="27"/>
        <v>0</v>
      </c>
      <c r="C74" s="41" t="s">
        <v>10607</v>
      </c>
      <c r="D74" s="26">
        <f t="shared" si="32"/>
        <v>0</v>
      </c>
      <c r="E74" s="35">
        <f t="shared" si="28"/>
        <v>0</v>
      </c>
      <c r="F74" s="36">
        <f t="shared" si="33"/>
        <v>0</v>
      </c>
      <c r="G74" s="37">
        <f t="shared" si="19"/>
        <v>0</v>
      </c>
      <c r="H74" s="42">
        <v>0</v>
      </c>
      <c r="I74" s="35">
        <f t="shared" si="29"/>
        <v>0</v>
      </c>
      <c r="J74" s="26">
        <f t="shared" si="34"/>
        <v>0</v>
      </c>
      <c r="K74" s="35">
        <f t="shared" si="35"/>
        <v>0</v>
      </c>
      <c r="L74" s="46">
        <f t="shared" si="30"/>
        <v>0</v>
      </c>
      <c r="M74" s="51">
        <v>0</v>
      </c>
      <c r="N74" s="44">
        <f t="shared" si="20"/>
        <v>0</v>
      </c>
      <c r="O74" s="35">
        <f t="shared" si="31"/>
        <v>0</v>
      </c>
      <c r="P74" s="35">
        <f t="shared" si="36"/>
        <v>0</v>
      </c>
      <c r="R74" s="35">
        <f t="shared" si="25"/>
        <v>0</v>
      </c>
      <c r="S74" s="35">
        <f t="shared" si="25"/>
        <v>0</v>
      </c>
      <c r="T74" s="35">
        <f t="shared" si="25"/>
        <v>0</v>
      </c>
      <c r="U74" s="35">
        <f t="shared" si="25"/>
        <v>0</v>
      </c>
      <c r="V74" s="35">
        <f t="shared" si="25"/>
        <v>0</v>
      </c>
      <c r="W74" s="35">
        <f t="shared" si="25"/>
        <v>0</v>
      </c>
      <c r="X74" s="35">
        <f t="shared" si="25"/>
        <v>0</v>
      </c>
      <c r="Z74" s="35">
        <f t="shared" si="26"/>
        <v>0</v>
      </c>
      <c r="AA74" s="35">
        <f t="shared" si="26"/>
        <v>0</v>
      </c>
      <c r="AB74" s="35">
        <f t="shared" si="26"/>
        <v>0</v>
      </c>
      <c r="AC74" s="35">
        <f t="shared" si="26"/>
        <v>0</v>
      </c>
      <c r="AE74" s="47">
        <f t="shared" si="21"/>
        <v>0</v>
      </c>
      <c r="AF74" s="6"/>
    </row>
    <row r="75" ht="15" spans="1:32">
      <c r="A75" s="45" t="s">
        <v>10608</v>
      </c>
      <c r="B75" s="33">
        <f t="shared" si="27"/>
        <v>0</v>
      </c>
      <c r="C75" s="41" t="s">
        <v>10609</v>
      </c>
      <c r="D75" s="26">
        <f t="shared" si="32"/>
        <v>0</v>
      </c>
      <c r="E75" s="35">
        <f t="shared" si="28"/>
        <v>0</v>
      </c>
      <c r="F75" s="36">
        <f t="shared" si="33"/>
        <v>0</v>
      </c>
      <c r="G75" s="37">
        <f t="shared" si="19"/>
        <v>0</v>
      </c>
      <c r="H75" s="42">
        <v>0</v>
      </c>
      <c r="I75" s="35">
        <f t="shared" si="29"/>
        <v>0</v>
      </c>
      <c r="J75" s="26">
        <f t="shared" si="34"/>
        <v>0</v>
      </c>
      <c r="K75" s="35">
        <f t="shared" si="35"/>
        <v>0</v>
      </c>
      <c r="L75" s="46">
        <f t="shared" si="30"/>
        <v>0</v>
      </c>
      <c r="M75" s="51">
        <v>0</v>
      </c>
      <c r="N75" s="44">
        <f t="shared" si="20"/>
        <v>0</v>
      </c>
      <c r="O75" s="35">
        <f t="shared" si="31"/>
        <v>0</v>
      </c>
      <c r="P75" s="35">
        <f t="shared" si="36"/>
        <v>0</v>
      </c>
      <c r="R75" s="35">
        <f t="shared" si="25"/>
        <v>0</v>
      </c>
      <c r="S75" s="35">
        <f t="shared" si="25"/>
        <v>0</v>
      </c>
      <c r="T75" s="35">
        <f t="shared" si="25"/>
        <v>0</v>
      </c>
      <c r="U75" s="35">
        <f t="shared" si="25"/>
        <v>0</v>
      </c>
      <c r="V75" s="35">
        <f t="shared" si="25"/>
        <v>0</v>
      </c>
      <c r="W75" s="35">
        <f t="shared" si="25"/>
        <v>0</v>
      </c>
      <c r="X75" s="35">
        <f t="shared" si="25"/>
        <v>0</v>
      </c>
      <c r="Z75" s="35">
        <f t="shared" si="26"/>
        <v>0</v>
      </c>
      <c r="AA75" s="35">
        <f t="shared" si="26"/>
        <v>0</v>
      </c>
      <c r="AB75" s="35">
        <f t="shared" si="26"/>
        <v>0</v>
      </c>
      <c r="AC75" s="35">
        <f t="shared" si="26"/>
        <v>0</v>
      </c>
      <c r="AE75" s="47">
        <f t="shared" si="21"/>
        <v>0</v>
      </c>
      <c r="AF75" s="6"/>
    </row>
    <row r="76" ht="15" spans="1:32">
      <c r="A76" s="45" t="s">
        <v>10610</v>
      </c>
      <c r="B76" s="33">
        <f t="shared" si="27"/>
        <v>0</v>
      </c>
      <c r="C76" s="41" t="s">
        <v>10611</v>
      </c>
      <c r="D76" s="26">
        <f t="shared" si="32"/>
        <v>0</v>
      </c>
      <c r="E76" s="35">
        <f t="shared" si="28"/>
        <v>0</v>
      </c>
      <c r="F76" s="36">
        <f t="shared" si="33"/>
        <v>0</v>
      </c>
      <c r="G76" s="37">
        <f t="shared" si="19"/>
        <v>0</v>
      </c>
      <c r="H76" s="42">
        <v>0</v>
      </c>
      <c r="I76" s="35">
        <f t="shared" si="29"/>
        <v>0</v>
      </c>
      <c r="J76" s="26">
        <f t="shared" si="34"/>
        <v>0</v>
      </c>
      <c r="K76" s="35">
        <f t="shared" si="35"/>
        <v>0</v>
      </c>
      <c r="L76" s="46">
        <f t="shared" si="30"/>
        <v>0</v>
      </c>
      <c r="M76" s="51">
        <v>0</v>
      </c>
      <c r="N76" s="44">
        <f t="shared" si="20"/>
        <v>0</v>
      </c>
      <c r="O76" s="35">
        <f t="shared" si="31"/>
        <v>0</v>
      </c>
      <c r="P76" s="35">
        <f t="shared" si="36"/>
        <v>0</v>
      </c>
      <c r="R76" s="35">
        <f t="shared" si="25"/>
        <v>0</v>
      </c>
      <c r="S76" s="35">
        <f t="shared" si="25"/>
        <v>0</v>
      </c>
      <c r="T76" s="35">
        <f t="shared" si="25"/>
        <v>0</v>
      </c>
      <c r="U76" s="35">
        <f t="shared" si="25"/>
        <v>0</v>
      </c>
      <c r="V76" s="35">
        <f t="shared" si="25"/>
        <v>0</v>
      </c>
      <c r="W76" s="35">
        <f t="shared" si="25"/>
        <v>0</v>
      </c>
      <c r="X76" s="35">
        <f t="shared" si="25"/>
        <v>0</v>
      </c>
      <c r="Z76" s="35">
        <f t="shared" si="26"/>
        <v>0</v>
      </c>
      <c r="AA76" s="35">
        <f t="shared" si="26"/>
        <v>0</v>
      </c>
      <c r="AB76" s="35">
        <f t="shared" si="26"/>
        <v>0</v>
      </c>
      <c r="AC76" s="35">
        <f t="shared" si="26"/>
        <v>0</v>
      </c>
      <c r="AE76" s="47">
        <f t="shared" si="21"/>
        <v>0</v>
      </c>
      <c r="AF76" s="18"/>
    </row>
    <row r="77" ht="15" spans="1:32">
      <c r="A77" s="45" t="s">
        <v>10612</v>
      </c>
      <c r="B77" s="33">
        <f t="shared" si="27"/>
        <v>0</v>
      </c>
      <c r="C77" s="41" t="s">
        <v>10613</v>
      </c>
      <c r="D77" s="26">
        <f t="shared" si="32"/>
        <v>0</v>
      </c>
      <c r="E77" s="35">
        <f t="shared" si="28"/>
        <v>0</v>
      </c>
      <c r="F77" s="36">
        <f t="shared" si="33"/>
        <v>0</v>
      </c>
      <c r="G77" s="37">
        <f t="shared" si="19"/>
        <v>0</v>
      </c>
      <c r="H77" s="42">
        <v>0</v>
      </c>
      <c r="I77" s="35">
        <f t="shared" si="29"/>
        <v>0</v>
      </c>
      <c r="J77" s="26">
        <f t="shared" si="34"/>
        <v>0</v>
      </c>
      <c r="K77" s="35">
        <f t="shared" si="35"/>
        <v>0</v>
      </c>
      <c r="L77" s="46">
        <f t="shared" si="30"/>
        <v>0</v>
      </c>
      <c r="M77" s="51">
        <v>0</v>
      </c>
      <c r="N77" s="44">
        <f t="shared" si="20"/>
        <v>0</v>
      </c>
      <c r="O77" s="35">
        <f t="shared" si="31"/>
        <v>0</v>
      </c>
      <c r="P77" s="35">
        <f t="shared" si="36"/>
        <v>0</v>
      </c>
      <c r="R77" s="35">
        <f t="shared" si="25"/>
        <v>0</v>
      </c>
      <c r="S77" s="35">
        <f t="shared" si="25"/>
        <v>0</v>
      </c>
      <c r="T77" s="35">
        <f t="shared" si="25"/>
        <v>0</v>
      </c>
      <c r="U77" s="35">
        <f t="shared" si="25"/>
        <v>0</v>
      </c>
      <c r="V77" s="35">
        <f t="shared" si="25"/>
        <v>0</v>
      </c>
      <c r="W77" s="35">
        <f t="shared" si="25"/>
        <v>0</v>
      </c>
      <c r="X77" s="35">
        <f t="shared" si="25"/>
        <v>0</v>
      </c>
      <c r="Z77" s="35">
        <f t="shared" si="26"/>
        <v>0</v>
      </c>
      <c r="AA77" s="35">
        <f t="shared" si="26"/>
        <v>0</v>
      </c>
      <c r="AB77" s="35">
        <f t="shared" si="26"/>
        <v>0</v>
      </c>
      <c r="AC77" s="35">
        <f t="shared" si="26"/>
        <v>0</v>
      </c>
      <c r="AE77" s="47">
        <f t="shared" si="21"/>
        <v>0</v>
      </c>
      <c r="AF77" s="18"/>
    </row>
    <row r="78" ht="15" spans="1:32">
      <c r="A78" s="45" t="s">
        <v>10614</v>
      </c>
      <c r="B78" s="33">
        <f t="shared" si="27"/>
        <v>0</v>
      </c>
      <c r="C78" s="41" t="s">
        <v>10615</v>
      </c>
      <c r="D78" s="26">
        <f t="shared" si="32"/>
        <v>0</v>
      </c>
      <c r="E78" s="35">
        <f t="shared" si="28"/>
        <v>0</v>
      </c>
      <c r="F78" s="36">
        <f t="shared" si="33"/>
        <v>0</v>
      </c>
      <c r="G78" s="37">
        <f t="shared" si="19"/>
        <v>0</v>
      </c>
      <c r="H78" s="42">
        <v>0</v>
      </c>
      <c r="I78" s="35">
        <f t="shared" si="29"/>
        <v>0</v>
      </c>
      <c r="J78" s="26">
        <f t="shared" si="34"/>
        <v>0</v>
      </c>
      <c r="K78" s="35">
        <f t="shared" si="35"/>
        <v>0</v>
      </c>
      <c r="L78" s="46">
        <f t="shared" si="30"/>
        <v>0</v>
      </c>
      <c r="M78" s="51">
        <v>0</v>
      </c>
      <c r="N78" s="44">
        <f t="shared" si="20"/>
        <v>0</v>
      </c>
      <c r="O78" s="35">
        <f t="shared" si="31"/>
        <v>0</v>
      </c>
      <c r="P78" s="35">
        <f t="shared" si="36"/>
        <v>0</v>
      </c>
      <c r="R78" s="35">
        <f t="shared" ref="R78:X87" si="37">SUMPRODUCT(R$374:R$599*(LEFT($A$374:$A$599,LEN($A78))=$A78))</f>
        <v>0</v>
      </c>
      <c r="S78" s="35">
        <f t="shared" si="37"/>
        <v>0</v>
      </c>
      <c r="T78" s="35">
        <f t="shared" si="37"/>
        <v>0</v>
      </c>
      <c r="U78" s="35">
        <f t="shared" si="37"/>
        <v>0</v>
      </c>
      <c r="V78" s="35">
        <f t="shared" si="37"/>
        <v>0</v>
      </c>
      <c r="W78" s="35">
        <f t="shared" si="37"/>
        <v>0</v>
      </c>
      <c r="X78" s="35">
        <f t="shared" si="37"/>
        <v>0</v>
      </c>
      <c r="Z78" s="35">
        <f t="shared" si="26"/>
        <v>0</v>
      </c>
      <c r="AA78" s="35">
        <f t="shared" si="26"/>
        <v>0</v>
      </c>
      <c r="AB78" s="35">
        <f t="shared" si="26"/>
        <v>0</v>
      </c>
      <c r="AC78" s="35">
        <f t="shared" si="26"/>
        <v>0</v>
      </c>
      <c r="AE78" s="47">
        <f t="shared" si="21"/>
        <v>0</v>
      </c>
      <c r="AF78" s="6"/>
    </row>
    <row r="79" ht="15" spans="1:32">
      <c r="A79" s="45" t="s">
        <v>10616</v>
      </c>
      <c r="B79" s="33">
        <f t="shared" si="27"/>
        <v>0</v>
      </c>
      <c r="C79" s="41" t="s">
        <v>10617</v>
      </c>
      <c r="D79" s="26">
        <f t="shared" si="32"/>
        <v>0</v>
      </c>
      <c r="E79" s="35">
        <f t="shared" si="28"/>
        <v>0</v>
      </c>
      <c r="F79" s="36">
        <f t="shared" si="33"/>
        <v>0</v>
      </c>
      <c r="G79" s="37">
        <f t="shared" si="19"/>
        <v>0</v>
      </c>
      <c r="H79" s="42">
        <v>0</v>
      </c>
      <c r="I79" s="35">
        <f t="shared" si="29"/>
        <v>0</v>
      </c>
      <c r="J79" s="26">
        <f t="shared" si="34"/>
        <v>0</v>
      </c>
      <c r="K79" s="35">
        <f t="shared" si="35"/>
        <v>0</v>
      </c>
      <c r="L79" s="46">
        <f t="shared" si="30"/>
        <v>0</v>
      </c>
      <c r="M79" s="51">
        <v>0</v>
      </c>
      <c r="N79" s="44">
        <f t="shared" si="20"/>
        <v>0</v>
      </c>
      <c r="O79" s="35">
        <f t="shared" si="31"/>
        <v>0</v>
      </c>
      <c r="P79" s="35">
        <f t="shared" si="36"/>
        <v>0</v>
      </c>
      <c r="R79" s="35">
        <f t="shared" si="37"/>
        <v>0</v>
      </c>
      <c r="S79" s="35">
        <f t="shared" si="37"/>
        <v>0</v>
      </c>
      <c r="T79" s="35">
        <f t="shared" si="37"/>
        <v>0</v>
      </c>
      <c r="U79" s="35">
        <f t="shared" si="37"/>
        <v>0</v>
      </c>
      <c r="V79" s="35">
        <f t="shared" si="37"/>
        <v>0</v>
      </c>
      <c r="W79" s="35">
        <f t="shared" si="37"/>
        <v>0</v>
      </c>
      <c r="X79" s="35">
        <f t="shared" si="37"/>
        <v>0</v>
      </c>
      <c r="Z79" s="35">
        <f t="shared" si="26"/>
        <v>0</v>
      </c>
      <c r="AA79" s="35">
        <f t="shared" si="26"/>
        <v>0</v>
      </c>
      <c r="AB79" s="35">
        <f t="shared" si="26"/>
        <v>0</v>
      </c>
      <c r="AC79" s="35">
        <f t="shared" si="26"/>
        <v>0</v>
      </c>
      <c r="AE79" s="47">
        <f t="shared" si="21"/>
        <v>0</v>
      </c>
      <c r="AF79" s="6"/>
    </row>
    <row r="80" ht="15" spans="1:32">
      <c r="A80" s="45" t="s">
        <v>10618</v>
      </c>
      <c r="B80" s="33">
        <f t="shared" si="27"/>
        <v>0</v>
      </c>
      <c r="C80" s="41" t="s">
        <v>10619</v>
      </c>
      <c r="D80" s="26">
        <f t="shared" si="32"/>
        <v>0</v>
      </c>
      <c r="E80" s="35">
        <f t="shared" si="28"/>
        <v>0</v>
      </c>
      <c r="F80" s="36">
        <f t="shared" si="33"/>
        <v>0</v>
      </c>
      <c r="G80" s="37">
        <f t="shared" si="19"/>
        <v>0</v>
      </c>
      <c r="H80" s="42">
        <v>0</v>
      </c>
      <c r="I80" s="35">
        <f t="shared" si="29"/>
        <v>0</v>
      </c>
      <c r="J80" s="26">
        <f t="shared" si="34"/>
        <v>0</v>
      </c>
      <c r="K80" s="35">
        <f t="shared" si="35"/>
        <v>0</v>
      </c>
      <c r="L80" s="46">
        <f t="shared" si="30"/>
        <v>0</v>
      </c>
      <c r="M80" s="51">
        <v>0</v>
      </c>
      <c r="N80" s="44">
        <f t="shared" si="20"/>
        <v>0</v>
      </c>
      <c r="O80" s="35">
        <f t="shared" si="31"/>
        <v>0</v>
      </c>
      <c r="P80" s="35">
        <f t="shared" si="36"/>
        <v>0</v>
      </c>
      <c r="R80" s="35">
        <f t="shared" si="37"/>
        <v>0</v>
      </c>
      <c r="S80" s="35">
        <f t="shared" si="37"/>
        <v>0</v>
      </c>
      <c r="T80" s="35">
        <f t="shared" si="37"/>
        <v>0</v>
      </c>
      <c r="U80" s="35">
        <f t="shared" si="37"/>
        <v>0</v>
      </c>
      <c r="V80" s="35">
        <f t="shared" si="37"/>
        <v>0</v>
      </c>
      <c r="W80" s="35">
        <f t="shared" si="37"/>
        <v>0</v>
      </c>
      <c r="X80" s="35">
        <f t="shared" si="37"/>
        <v>0</v>
      </c>
      <c r="Z80" s="35">
        <f t="shared" si="26"/>
        <v>0</v>
      </c>
      <c r="AA80" s="35">
        <f t="shared" si="26"/>
        <v>0</v>
      </c>
      <c r="AB80" s="35">
        <f t="shared" si="26"/>
        <v>0</v>
      </c>
      <c r="AC80" s="35">
        <f t="shared" si="26"/>
        <v>0</v>
      </c>
      <c r="AE80" s="47">
        <f t="shared" si="21"/>
        <v>0</v>
      </c>
      <c r="AF80" s="18"/>
    </row>
    <row r="81" ht="15" spans="1:32">
      <c r="A81" s="45" t="s">
        <v>10620</v>
      </c>
      <c r="B81" s="33">
        <f t="shared" si="27"/>
        <v>0</v>
      </c>
      <c r="C81" s="41" t="s">
        <v>10621</v>
      </c>
      <c r="D81" s="26">
        <f t="shared" si="32"/>
        <v>0</v>
      </c>
      <c r="E81" s="35">
        <f t="shared" si="28"/>
        <v>0</v>
      </c>
      <c r="F81" s="36">
        <f t="shared" si="33"/>
        <v>0</v>
      </c>
      <c r="G81" s="37">
        <f t="shared" si="19"/>
        <v>0</v>
      </c>
      <c r="H81" s="42">
        <v>0</v>
      </c>
      <c r="I81" s="35">
        <f t="shared" si="29"/>
        <v>0</v>
      </c>
      <c r="J81" s="26">
        <f t="shared" si="34"/>
        <v>0</v>
      </c>
      <c r="K81" s="35">
        <f t="shared" si="35"/>
        <v>0</v>
      </c>
      <c r="L81" s="46">
        <f t="shared" si="30"/>
        <v>0</v>
      </c>
      <c r="M81" s="51">
        <v>0</v>
      </c>
      <c r="N81" s="44">
        <f t="shared" si="20"/>
        <v>0</v>
      </c>
      <c r="O81" s="35">
        <f t="shared" si="31"/>
        <v>0</v>
      </c>
      <c r="P81" s="35">
        <f t="shared" si="36"/>
        <v>0</v>
      </c>
      <c r="R81" s="35">
        <f t="shared" si="37"/>
        <v>0</v>
      </c>
      <c r="S81" s="35">
        <f t="shared" si="37"/>
        <v>0</v>
      </c>
      <c r="T81" s="35">
        <f t="shared" si="37"/>
        <v>0</v>
      </c>
      <c r="U81" s="35">
        <f t="shared" si="37"/>
        <v>0</v>
      </c>
      <c r="V81" s="35">
        <f t="shared" si="37"/>
        <v>0</v>
      </c>
      <c r="W81" s="35">
        <f t="shared" si="37"/>
        <v>0</v>
      </c>
      <c r="X81" s="35">
        <f t="shared" si="37"/>
        <v>0</v>
      </c>
      <c r="Z81" s="35">
        <f t="shared" si="26"/>
        <v>0</v>
      </c>
      <c r="AA81" s="35">
        <f t="shared" si="26"/>
        <v>0</v>
      </c>
      <c r="AB81" s="35">
        <f t="shared" si="26"/>
        <v>0</v>
      </c>
      <c r="AC81" s="35">
        <f t="shared" si="26"/>
        <v>0</v>
      </c>
      <c r="AE81" s="47">
        <f t="shared" si="21"/>
        <v>0</v>
      </c>
      <c r="AF81" s="18"/>
    </row>
    <row r="82" ht="15" spans="1:32">
      <c r="A82" s="45" t="s">
        <v>10622</v>
      </c>
      <c r="B82" s="33">
        <f t="shared" si="27"/>
        <v>0</v>
      </c>
      <c r="C82" s="41" t="s">
        <v>10623</v>
      </c>
      <c r="D82" s="26">
        <f t="shared" si="32"/>
        <v>0</v>
      </c>
      <c r="E82" s="35">
        <f t="shared" si="28"/>
        <v>0</v>
      </c>
      <c r="F82" s="36">
        <f t="shared" si="33"/>
        <v>0</v>
      </c>
      <c r="G82" s="37">
        <f t="shared" si="19"/>
        <v>0</v>
      </c>
      <c r="H82" s="42">
        <v>0</v>
      </c>
      <c r="I82" s="35">
        <f t="shared" si="29"/>
        <v>0</v>
      </c>
      <c r="J82" s="26">
        <f t="shared" si="34"/>
        <v>0</v>
      </c>
      <c r="K82" s="35">
        <f t="shared" si="35"/>
        <v>0</v>
      </c>
      <c r="L82" s="46">
        <f t="shared" si="30"/>
        <v>0</v>
      </c>
      <c r="M82" s="51">
        <v>0</v>
      </c>
      <c r="N82" s="44">
        <f t="shared" si="20"/>
        <v>0</v>
      </c>
      <c r="O82" s="35">
        <f t="shared" si="31"/>
        <v>0</v>
      </c>
      <c r="P82" s="35">
        <f t="shared" si="36"/>
        <v>0</v>
      </c>
      <c r="R82" s="35">
        <f t="shared" si="37"/>
        <v>0</v>
      </c>
      <c r="S82" s="35">
        <f t="shared" si="37"/>
        <v>0</v>
      </c>
      <c r="T82" s="35">
        <f t="shared" si="37"/>
        <v>0</v>
      </c>
      <c r="U82" s="35">
        <f t="shared" si="37"/>
        <v>0</v>
      </c>
      <c r="V82" s="35">
        <f t="shared" si="37"/>
        <v>0</v>
      </c>
      <c r="W82" s="35">
        <f t="shared" si="37"/>
        <v>0</v>
      </c>
      <c r="X82" s="35">
        <f t="shared" si="37"/>
        <v>0</v>
      </c>
      <c r="Z82" s="35">
        <f t="shared" si="26"/>
        <v>0</v>
      </c>
      <c r="AA82" s="35">
        <f t="shared" si="26"/>
        <v>0</v>
      </c>
      <c r="AB82" s="35">
        <f t="shared" si="26"/>
        <v>0</v>
      </c>
      <c r="AC82" s="35">
        <f t="shared" si="26"/>
        <v>0</v>
      </c>
      <c r="AE82" s="47">
        <f t="shared" si="21"/>
        <v>0</v>
      </c>
      <c r="AF82" s="6"/>
    </row>
    <row r="83" ht="15" spans="1:32">
      <c r="A83" s="45" t="s">
        <v>10624</v>
      </c>
      <c r="B83" s="33">
        <f t="shared" si="27"/>
        <v>0</v>
      </c>
      <c r="C83" s="41" t="s">
        <v>10625</v>
      </c>
      <c r="D83" s="26">
        <f t="shared" si="32"/>
        <v>0</v>
      </c>
      <c r="E83" s="35">
        <f t="shared" si="28"/>
        <v>0</v>
      </c>
      <c r="F83" s="36">
        <f t="shared" si="33"/>
        <v>0</v>
      </c>
      <c r="G83" s="37">
        <f t="shared" si="19"/>
        <v>0</v>
      </c>
      <c r="H83" s="42">
        <v>0</v>
      </c>
      <c r="I83" s="35">
        <f t="shared" si="29"/>
        <v>0</v>
      </c>
      <c r="J83" s="26">
        <f t="shared" si="34"/>
        <v>0</v>
      </c>
      <c r="K83" s="35">
        <f t="shared" si="35"/>
        <v>0</v>
      </c>
      <c r="L83" s="46">
        <f t="shared" si="30"/>
        <v>0</v>
      </c>
      <c r="M83" s="51">
        <v>0</v>
      </c>
      <c r="N83" s="44">
        <f t="shared" si="20"/>
        <v>0</v>
      </c>
      <c r="O83" s="35">
        <f t="shared" si="31"/>
        <v>0</v>
      </c>
      <c r="P83" s="35">
        <f t="shared" si="36"/>
        <v>0</v>
      </c>
      <c r="R83" s="35">
        <f t="shared" si="37"/>
        <v>0</v>
      </c>
      <c r="S83" s="35">
        <f t="shared" si="37"/>
        <v>0</v>
      </c>
      <c r="T83" s="35">
        <f t="shared" si="37"/>
        <v>0</v>
      </c>
      <c r="U83" s="35">
        <f t="shared" si="37"/>
        <v>0</v>
      </c>
      <c r="V83" s="35">
        <f t="shared" si="37"/>
        <v>0</v>
      </c>
      <c r="W83" s="35">
        <f t="shared" si="37"/>
        <v>0</v>
      </c>
      <c r="X83" s="35">
        <f t="shared" si="37"/>
        <v>0</v>
      </c>
      <c r="Z83" s="35">
        <f t="shared" si="26"/>
        <v>0</v>
      </c>
      <c r="AA83" s="35">
        <f t="shared" si="26"/>
        <v>0</v>
      </c>
      <c r="AB83" s="35">
        <f t="shared" si="26"/>
        <v>0</v>
      </c>
      <c r="AC83" s="35">
        <f t="shared" si="26"/>
        <v>0</v>
      </c>
      <c r="AE83" s="47">
        <f t="shared" si="21"/>
        <v>0</v>
      </c>
      <c r="AF83" s="6"/>
    </row>
    <row r="84" ht="15" spans="1:32">
      <c r="A84" s="45" t="s">
        <v>10626</v>
      </c>
      <c r="B84" s="33">
        <f t="shared" si="27"/>
        <v>0</v>
      </c>
      <c r="C84" s="41" t="s">
        <v>10627</v>
      </c>
      <c r="D84" s="26">
        <f t="shared" si="32"/>
        <v>0</v>
      </c>
      <c r="E84" s="35">
        <f t="shared" si="28"/>
        <v>0</v>
      </c>
      <c r="F84" s="36">
        <f t="shared" si="33"/>
        <v>0</v>
      </c>
      <c r="G84" s="37">
        <f t="shared" si="19"/>
        <v>0</v>
      </c>
      <c r="H84" s="42">
        <v>0</v>
      </c>
      <c r="I84" s="35">
        <f t="shared" si="29"/>
        <v>0</v>
      </c>
      <c r="J84" s="26">
        <f t="shared" si="34"/>
        <v>0</v>
      </c>
      <c r="K84" s="35">
        <f t="shared" si="35"/>
        <v>0</v>
      </c>
      <c r="L84" s="46">
        <f t="shared" si="30"/>
        <v>0</v>
      </c>
      <c r="M84" s="51">
        <v>0</v>
      </c>
      <c r="N84" s="44">
        <f t="shared" si="20"/>
        <v>0</v>
      </c>
      <c r="O84" s="35">
        <f t="shared" si="31"/>
        <v>0</v>
      </c>
      <c r="P84" s="35">
        <f t="shared" si="36"/>
        <v>0</v>
      </c>
      <c r="R84" s="35">
        <f t="shared" si="37"/>
        <v>0</v>
      </c>
      <c r="S84" s="35">
        <f t="shared" si="37"/>
        <v>0</v>
      </c>
      <c r="T84" s="35">
        <f t="shared" si="37"/>
        <v>0</v>
      </c>
      <c r="U84" s="35">
        <f t="shared" si="37"/>
        <v>0</v>
      </c>
      <c r="V84" s="35">
        <f t="shared" si="37"/>
        <v>0</v>
      </c>
      <c r="W84" s="35">
        <f t="shared" si="37"/>
        <v>0</v>
      </c>
      <c r="X84" s="35">
        <f t="shared" si="37"/>
        <v>0</v>
      </c>
      <c r="Z84" s="35">
        <f t="shared" si="26"/>
        <v>0</v>
      </c>
      <c r="AA84" s="35">
        <f t="shared" si="26"/>
        <v>0</v>
      </c>
      <c r="AB84" s="35">
        <f t="shared" si="26"/>
        <v>0</v>
      </c>
      <c r="AC84" s="35">
        <f t="shared" si="26"/>
        <v>0</v>
      </c>
      <c r="AE84" s="47">
        <f t="shared" si="21"/>
        <v>0</v>
      </c>
      <c r="AF84" s="18"/>
    </row>
    <row r="85" ht="15" spans="1:32">
      <c r="A85" s="45" t="s">
        <v>10628</v>
      </c>
      <c r="B85" s="33">
        <f t="shared" si="27"/>
        <v>0</v>
      </c>
      <c r="C85" s="41" t="s">
        <v>10629</v>
      </c>
      <c r="D85" s="26">
        <f t="shared" si="32"/>
        <v>0</v>
      </c>
      <c r="E85" s="35">
        <f t="shared" si="28"/>
        <v>0</v>
      </c>
      <c r="F85" s="36">
        <f t="shared" si="33"/>
        <v>0</v>
      </c>
      <c r="G85" s="37">
        <f t="shared" si="19"/>
        <v>0</v>
      </c>
      <c r="H85" s="42">
        <v>0</v>
      </c>
      <c r="I85" s="35">
        <f t="shared" si="29"/>
        <v>0</v>
      </c>
      <c r="J85" s="26">
        <f t="shared" si="34"/>
        <v>0</v>
      </c>
      <c r="K85" s="35">
        <f t="shared" si="35"/>
        <v>0</v>
      </c>
      <c r="L85" s="46">
        <f t="shared" si="30"/>
        <v>0</v>
      </c>
      <c r="M85" s="51">
        <v>0</v>
      </c>
      <c r="N85" s="44">
        <f t="shared" si="20"/>
        <v>0</v>
      </c>
      <c r="O85" s="35">
        <f t="shared" si="31"/>
        <v>0</v>
      </c>
      <c r="P85" s="35">
        <f t="shared" si="36"/>
        <v>0</v>
      </c>
      <c r="R85" s="35">
        <f t="shared" si="37"/>
        <v>0</v>
      </c>
      <c r="S85" s="35">
        <f t="shared" si="37"/>
        <v>0</v>
      </c>
      <c r="T85" s="35">
        <f t="shared" si="37"/>
        <v>0</v>
      </c>
      <c r="U85" s="35">
        <f t="shared" si="37"/>
        <v>0</v>
      </c>
      <c r="V85" s="35">
        <f t="shared" si="37"/>
        <v>0</v>
      </c>
      <c r="W85" s="35">
        <f t="shared" si="37"/>
        <v>0</v>
      </c>
      <c r="X85" s="35">
        <f t="shared" si="37"/>
        <v>0</v>
      </c>
      <c r="Z85" s="35">
        <f t="shared" si="26"/>
        <v>0</v>
      </c>
      <c r="AA85" s="35">
        <f t="shared" si="26"/>
        <v>0</v>
      </c>
      <c r="AB85" s="35">
        <f t="shared" si="26"/>
        <v>0</v>
      </c>
      <c r="AC85" s="35">
        <f t="shared" si="26"/>
        <v>0</v>
      </c>
      <c r="AE85" s="47">
        <f t="shared" si="21"/>
        <v>0</v>
      </c>
      <c r="AF85" s="18"/>
    </row>
    <row r="86" ht="15" spans="1:32">
      <c r="A86" s="45" t="s">
        <v>10630</v>
      </c>
      <c r="B86" s="33">
        <f t="shared" si="27"/>
        <v>0</v>
      </c>
      <c r="C86" s="41" t="s">
        <v>10631</v>
      </c>
      <c r="D86" s="26">
        <f t="shared" si="32"/>
        <v>0</v>
      </c>
      <c r="E86" s="35">
        <f t="shared" si="28"/>
        <v>0</v>
      </c>
      <c r="F86" s="36">
        <f t="shared" si="33"/>
        <v>0</v>
      </c>
      <c r="G86" s="37">
        <f t="shared" si="19"/>
        <v>0</v>
      </c>
      <c r="H86" s="38">
        <v>0</v>
      </c>
      <c r="I86" s="35">
        <f t="shared" si="29"/>
        <v>0</v>
      </c>
      <c r="J86" s="26">
        <f t="shared" si="34"/>
        <v>0</v>
      </c>
      <c r="K86" s="35">
        <f t="shared" si="35"/>
        <v>0</v>
      </c>
      <c r="L86" s="46">
        <f t="shared" si="30"/>
        <v>0</v>
      </c>
      <c r="M86" s="51">
        <v>0</v>
      </c>
      <c r="N86" s="44">
        <f t="shared" si="20"/>
        <v>0</v>
      </c>
      <c r="O86" s="35">
        <f t="shared" si="31"/>
        <v>0</v>
      </c>
      <c r="P86" s="35">
        <f t="shared" si="36"/>
        <v>0</v>
      </c>
      <c r="R86" s="35">
        <f t="shared" si="37"/>
        <v>0</v>
      </c>
      <c r="S86" s="35">
        <f t="shared" si="37"/>
        <v>0</v>
      </c>
      <c r="T86" s="35">
        <f t="shared" si="37"/>
        <v>0</v>
      </c>
      <c r="U86" s="35">
        <f t="shared" si="37"/>
        <v>0</v>
      </c>
      <c r="V86" s="35">
        <f t="shared" si="37"/>
        <v>0</v>
      </c>
      <c r="W86" s="35">
        <f t="shared" si="37"/>
        <v>0</v>
      </c>
      <c r="X86" s="35">
        <f t="shared" si="37"/>
        <v>0</v>
      </c>
      <c r="Z86" s="35">
        <f t="shared" si="26"/>
        <v>0</v>
      </c>
      <c r="AA86" s="35">
        <f t="shared" si="26"/>
        <v>0</v>
      </c>
      <c r="AB86" s="35">
        <f t="shared" si="26"/>
        <v>0</v>
      </c>
      <c r="AC86" s="35">
        <f t="shared" si="26"/>
        <v>0</v>
      </c>
      <c r="AE86" s="47">
        <f t="shared" si="21"/>
        <v>0</v>
      </c>
      <c r="AF86" s="6"/>
    </row>
    <row r="87" ht="15" spans="1:32">
      <c r="A87" s="45" t="s">
        <v>10632</v>
      </c>
      <c r="B87" s="33">
        <f t="shared" si="27"/>
        <v>0</v>
      </c>
      <c r="C87" s="41" t="s">
        <v>10633</v>
      </c>
      <c r="D87" s="26">
        <f t="shared" si="32"/>
        <v>0</v>
      </c>
      <c r="E87" s="35">
        <f t="shared" si="28"/>
        <v>0</v>
      </c>
      <c r="F87" s="36">
        <f t="shared" si="33"/>
        <v>0</v>
      </c>
      <c r="G87" s="37">
        <f t="shared" si="19"/>
        <v>0</v>
      </c>
      <c r="H87" s="42">
        <v>0</v>
      </c>
      <c r="I87" s="35">
        <f t="shared" si="29"/>
        <v>0</v>
      </c>
      <c r="J87" s="26">
        <f t="shared" si="34"/>
        <v>0</v>
      </c>
      <c r="K87" s="35">
        <f t="shared" si="35"/>
        <v>0</v>
      </c>
      <c r="L87" s="46">
        <f t="shared" si="30"/>
        <v>0</v>
      </c>
      <c r="M87" s="51">
        <v>0</v>
      </c>
      <c r="N87" s="44">
        <f t="shared" si="20"/>
        <v>0</v>
      </c>
      <c r="O87" s="35">
        <f t="shared" si="31"/>
        <v>0</v>
      </c>
      <c r="P87" s="35">
        <f t="shared" si="36"/>
        <v>0</v>
      </c>
      <c r="R87" s="35">
        <f t="shared" si="37"/>
        <v>0</v>
      </c>
      <c r="S87" s="35">
        <f t="shared" si="37"/>
        <v>0</v>
      </c>
      <c r="T87" s="35">
        <f t="shared" si="37"/>
        <v>0</v>
      </c>
      <c r="U87" s="35">
        <f t="shared" si="37"/>
        <v>0</v>
      </c>
      <c r="V87" s="35">
        <f t="shared" si="37"/>
        <v>0</v>
      </c>
      <c r="W87" s="35">
        <f t="shared" si="37"/>
        <v>0</v>
      </c>
      <c r="X87" s="35">
        <f t="shared" si="37"/>
        <v>0</v>
      </c>
      <c r="Z87" s="35">
        <f t="shared" si="26"/>
        <v>0</v>
      </c>
      <c r="AA87" s="35">
        <f t="shared" si="26"/>
        <v>0</v>
      </c>
      <c r="AB87" s="35">
        <f t="shared" si="26"/>
        <v>0</v>
      </c>
      <c r="AC87" s="35">
        <f t="shared" si="26"/>
        <v>0</v>
      </c>
      <c r="AE87" s="47">
        <f t="shared" si="21"/>
        <v>0</v>
      </c>
      <c r="AF87" s="6"/>
    </row>
    <row r="88" ht="15" spans="1:32">
      <c r="A88" s="45" t="s">
        <v>10634</v>
      </c>
      <c r="B88" s="33">
        <f t="shared" si="27"/>
        <v>0</v>
      </c>
      <c r="C88" s="41" t="s">
        <v>10635</v>
      </c>
      <c r="D88" s="26">
        <f t="shared" si="32"/>
        <v>0</v>
      </c>
      <c r="E88" s="35">
        <f t="shared" si="28"/>
        <v>0</v>
      </c>
      <c r="F88" s="36">
        <f t="shared" si="33"/>
        <v>0</v>
      </c>
      <c r="G88" s="37">
        <f t="shared" si="19"/>
        <v>0</v>
      </c>
      <c r="H88" s="42">
        <v>0</v>
      </c>
      <c r="I88" s="35">
        <f t="shared" si="29"/>
        <v>0</v>
      </c>
      <c r="J88" s="26">
        <f t="shared" si="34"/>
        <v>0</v>
      </c>
      <c r="K88" s="35">
        <f t="shared" si="35"/>
        <v>0</v>
      </c>
      <c r="L88" s="46">
        <f t="shared" si="30"/>
        <v>0</v>
      </c>
      <c r="M88" s="51">
        <v>0</v>
      </c>
      <c r="N88" s="44">
        <f t="shared" si="20"/>
        <v>0</v>
      </c>
      <c r="O88" s="35">
        <f t="shared" si="31"/>
        <v>0</v>
      </c>
      <c r="P88" s="35">
        <f t="shared" si="36"/>
        <v>0</v>
      </c>
      <c r="R88" s="35">
        <f t="shared" ref="R88:X97" si="38">SUMPRODUCT(R$374:R$599*(LEFT($A$374:$A$599,LEN($A88))=$A88))</f>
        <v>0</v>
      </c>
      <c r="S88" s="35">
        <f t="shared" si="38"/>
        <v>0</v>
      </c>
      <c r="T88" s="35">
        <f t="shared" si="38"/>
        <v>0</v>
      </c>
      <c r="U88" s="35">
        <f t="shared" si="38"/>
        <v>0</v>
      </c>
      <c r="V88" s="35">
        <f t="shared" si="38"/>
        <v>0</v>
      </c>
      <c r="W88" s="35">
        <f t="shared" si="38"/>
        <v>0</v>
      </c>
      <c r="X88" s="35">
        <f t="shared" si="38"/>
        <v>0</v>
      </c>
      <c r="Z88" s="35">
        <f t="shared" ref="Z88:AC107" si="39">SUMPRODUCT(Z$374:Z$599*(LEFT($A$374:$A$599,LEN($A88))=$A88))</f>
        <v>0</v>
      </c>
      <c r="AA88" s="35">
        <f t="shared" si="39"/>
        <v>0</v>
      </c>
      <c r="AB88" s="35">
        <f t="shared" si="39"/>
        <v>0</v>
      </c>
      <c r="AC88" s="35">
        <f t="shared" si="39"/>
        <v>0</v>
      </c>
      <c r="AE88" s="47">
        <f t="shared" si="21"/>
        <v>0</v>
      </c>
      <c r="AF88" s="18"/>
    </row>
    <row r="89" ht="15" spans="1:32">
      <c r="A89" s="45" t="s">
        <v>10636</v>
      </c>
      <c r="B89" s="33">
        <f t="shared" si="27"/>
        <v>0</v>
      </c>
      <c r="C89" s="41" t="s">
        <v>10637</v>
      </c>
      <c r="D89" s="26">
        <f t="shared" si="32"/>
        <v>0</v>
      </c>
      <c r="E89" s="35">
        <f t="shared" si="28"/>
        <v>0</v>
      </c>
      <c r="F89" s="36">
        <f t="shared" si="33"/>
        <v>0</v>
      </c>
      <c r="G89" s="37">
        <f t="shared" si="19"/>
        <v>0</v>
      </c>
      <c r="H89" s="42">
        <v>0</v>
      </c>
      <c r="I89" s="35">
        <f t="shared" si="29"/>
        <v>0</v>
      </c>
      <c r="J89" s="26">
        <f t="shared" si="34"/>
        <v>0</v>
      </c>
      <c r="K89" s="35">
        <f t="shared" si="35"/>
        <v>0</v>
      </c>
      <c r="L89" s="46">
        <f t="shared" si="30"/>
        <v>0</v>
      </c>
      <c r="M89" s="51">
        <v>0</v>
      </c>
      <c r="N89" s="44">
        <f t="shared" si="20"/>
        <v>0</v>
      </c>
      <c r="O89" s="35">
        <f t="shared" si="31"/>
        <v>0</v>
      </c>
      <c r="P89" s="35">
        <f t="shared" si="36"/>
        <v>0</v>
      </c>
      <c r="R89" s="35">
        <f t="shared" si="38"/>
        <v>0</v>
      </c>
      <c r="S89" s="35">
        <f t="shared" si="38"/>
        <v>0</v>
      </c>
      <c r="T89" s="35">
        <f t="shared" si="38"/>
        <v>0</v>
      </c>
      <c r="U89" s="35">
        <f t="shared" si="38"/>
        <v>0</v>
      </c>
      <c r="V89" s="35">
        <f t="shared" si="38"/>
        <v>0</v>
      </c>
      <c r="W89" s="35">
        <f t="shared" si="38"/>
        <v>0</v>
      </c>
      <c r="X89" s="35">
        <f t="shared" si="38"/>
        <v>0</v>
      </c>
      <c r="Z89" s="35">
        <f t="shared" si="39"/>
        <v>0</v>
      </c>
      <c r="AA89" s="35">
        <f t="shared" si="39"/>
        <v>0</v>
      </c>
      <c r="AB89" s="35">
        <f t="shared" si="39"/>
        <v>0</v>
      </c>
      <c r="AC89" s="35">
        <f t="shared" si="39"/>
        <v>0</v>
      </c>
      <c r="AE89" s="47">
        <f t="shared" si="21"/>
        <v>0</v>
      </c>
      <c r="AF89" s="18"/>
    </row>
    <row r="90" ht="15" spans="1:32">
      <c r="A90" s="45" t="s">
        <v>10638</v>
      </c>
      <c r="B90" s="33">
        <f t="shared" si="27"/>
        <v>0</v>
      </c>
      <c r="C90" s="41" t="s">
        <v>10639</v>
      </c>
      <c r="D90" s="26">
        <f t="shared" si="32"/>
        <v>0</v>
      </c>
      <c r="E90" s="35">
        <f t="shared" si="28"/>
        <v>0</v>
      </c>
      <c r="F90" s="36">
        <f t="shared" si="33"/>
        <v>0</v>
      </c>
      <c r="G90" s="37">
        <f t="shared" si="19"/>
        <v>0</v>
      </c>
      <c r="H90" s="42">
        <v>0</v>
      </c>
      <c r="I90" s="35">
        <f t="shared" si="29"/>
        <v>0</v>
      </c>
      <c r="J90" s="26">
        <f t="shared" si="34"/>
        <v>0</v>
      </c>
      <c r="K90" s="35">
        <f t="shared" si="35"/>
        <v>0</v>
      </c>
      <c r="L90" s="46">
        <f t="shared" si="30"/>
        <v>0</v>
      </c>
      <c r="M90" s="51">
        <v>0</v>
      </c>
      <c r="N90" s="44">
        <f t="shared" si="20"/>
        <v>0</v>
      </c>
      <c r="O90" s="35">
        <f t="shared" si="31"/>
        <v>0</v>
      </c>
      <c r="P90" s="35">
        <f t="shared" si="36"/>
        <v>0</v>
      </c>
      <c r="R90" s="35">
        <f t="shared" si="38"/>
        <v>0</v>
      </c>
      <c r="S90" s="35">
        <f t="shared" si="38"/>
        <v>0</v>
      </c>
      <c r="T90" s="35">
        <f t="shared" si="38"/>
        <v>0</v>
      </c>
      <c r="U90" s="35">
        <f t="shared" si="38"/>
        <v>0</v>
      </c>
      <c r="V90" s="35">
        <f t="shared" si="38"/>
        <v>0</v>
      </c>
      <c r="W90" s="35">
        <f t="shared" si="38"/>
        <v>0</v>
      </c>
      <c r="X90" s="35">
        <f t="shared" si="38"/>
        <v>0</v>
      </c>
      <c r="Z90" s="35">
        <f t="shared" si="39"/>
        <v>0</v>
      </c>
      <c r="AA90" s="35">
        <f t="shared" si="39"/>
        <v>0</v>
      </c>
      <c r="AB90" s="35">
        <f t="shared" si="39"/>
        <v>0</v>
      </c>
      <c r="AC90" s="35">
        <f t="shared" si="39"/>
        <v>0</v>
      </c>
      <c r="AE90" s="47">
        <f t="shared" si="21"/>
        <v>0</v>
      </c>
      <c r="AF90" s="6"/>
    </row>
    <row r="91" ht="15" spans="1:32">
      <c r="A91" s="45" t="s">
        <v>10640</v>
      </c>
      <c r="B91" s="33">
        <f t="shared" si="27"/>
        <v>0</v>
      </c>
      <c r="C91" s="41" t="s">
        <v>10641</v>
      </c>
      <c r="D91" s="26">
        <f t="shared" si="32"/>
        <v>0</v>
      </c>
      <c r="E91" s="35">
        <f t="shared" si="28"/>
        <v>0</v>
      </c>
      <c r="F91" s="36">
        <f t="shared" si="33"/>
        <v>0</v>
      </c>
      <c r="G91" s="37">
        <f t="shared" si="19"/>
        <v>0</v>
      </c>
      <c r="H91" s="42">
        <v>0</v>
      </c>
      <c r="I91" s="35">
        <f t="shared" si="29"/>
        <v>0</v>
      </c>
      <c r="J91" s="26">
        <f t="shared" si="34"/>
        <v>0</v>
      </c>
      <c r="K91" s="35">
        <f t="shared" si="35"/>
        <v>0</v>
      </c>
      <c r="L91" s="46">
        <f t="shared" si="30"/>
        <v>0</v>
      </c>
      <c r="M91" s="51">
        <v>0</v>
      </c>
      <c r="N91" s="44">
        <f t="shared" si="20"/>
        <v>0</v>
      </c>
      <c r="O91" s="35">
        <f t="shared" si="31"/>
        <v>0</v>
      </c>
      <c r="P91" s="35">
        <f t="shared" si="36"/>
        <v>0</v>
      </c>
      <c r="R91" s="35">
        <f t="shared" si="38"/>
        <v>0</v>
      </c>
      <c r="S91" s="35">
        <f t="shared" si="38"/>
        <v>0</v>
      </c>
      <c r="T91" s="35">
        <f t="shared" si="38"/>
        <v>0</v>
      </c>
      <c r="U91" s="35">
        <f t="shared" si="38"/>
        <v>0</v>
      </c>
      <c r="V91" s="35">
        <f t="shared" si="38"/>
        <v>0</v>
      </c>
      <c r="W91" s="35">
        <f t="shared" si="38"/>
        <v>0</v>
      </c>
      <c r="X91" s="35">
        <f t="shared" si="38"/>
        <v>0</v>
      </c>
      <c r="Z91" s="35">
        <f t="shared" si="39"/>
        <v>0</v>
      </c>
      <c r="AA91" s="35">
        <f t="shared" si="39"/>
        <v>0</v>
      </c>
      <c r="AB91" s="35">
        <f t="shared" si="39"/>
        <v>0</v>
      </c>
      <c r="AC91" s="35">
        <f t="shared" si="39"/>
        <v>0</v>
      </c>
      <c r="AE91" s="47">
        <f t="shared" si="21"/>
        <v>0</v>
      </c>
      <c r="AF91" s="6"/>
    </row>
    <row r="92" ht="15" spans="1:32">
      <c r="A92" s="45" t="s">
        <v>10642</v>
      </c>
      <c r="B92" s="33">
        <f t="shared" si="27"/>
        <v>0</v>
      </c>
      <c r="C92" s="41" t="s">
        <v>10643</v>
      </c>
      <c r="D92" s="26">
        <f t="shared" si="32"/>
        <v>0</v>
      </c>
      <c r="E92" s="35">
        <f t="shared" si="28"/>
        <v>0</v>
      </c>
      <c r="F92" s="36">
        <f t="shared" si="33"/>
        <v>0</v>
      </c>
      <c r="G92" s="37">
        <f t="shared" si="19"/>
        <v>0</v>
      </c>
      <c r="H92" s="42">
        <v>0</v>
      </c>
      <c r="I92" s="35">
        <f t="shared" si="29"/>
        <v>0</v>
      </c>
      <c r="J92" s="26">
        <f t="shared" si="34"/>
        <v>0</v>
      </c>
      <c r="K92" s="35">
        <f t="shared" si="35"/>
        <v>0</v>
      </c>
      <c r="L92" s="46">
        <f t="shared" si="30"/>
        <v>0</v>
      </c>
      <c r="M92" s="51">
        <v>0</v>
      </c>
      <c r="N92" s="44">
        <f t="shared" si="20"/>
        <v>0</v>
      </c>
      <c r="O92" s="35">
        <f t="shared" si="31"/>
        <v>0</v>
      </c>
      <c r="P92" s="35">
        <f t="shared" si="36"/>
        <v>0</v>
      </c>
      <c r="R92" s="35">
        <f t="shared" si="38"/>
        <v>0</v>
      </c>
      <c r="S92" s="35">
        <f t="shared" si="38"/>
        <v>0</v>
      </c>
      <c r="T92" s="35">
        <f t="shared" si="38"/>
        <v>0</v>
      </c>
      <c r="U92" s="35">
        <f t="shared" si="38"/>
        <v>0</v>
      </c>
      <c r="V92" s="35">
        <f t="shared" si="38"/>
        <v>0</v>
      </c>
      <c r="W92" s="35">
        <f t="shared" si="38"/>
        <v>0</v>
      </c>
      <c r="X92" s="35">
        <f t="shared" si="38"/>
        <v>0</v>
      </c>
      <c r="Z92" s="35">
        <f t="shared" si="39"/>
        <v>0</v>
      </c>
      <c r="AA92" s="35">
        <f t="shared" si="39"/>
        <v>0</v>
      </c>
      <c r="AB92" s="35">
        <f t="shared" si="39"/>
        <v>0</v>
      </c>
      <c r="AC92" s="35">
        <f t="shared" si="39"/>
        <v>0</v>
      </c>
      <c r="AE92" s="47">
        <f t="shared" si="21"/>
        <v>0</v>
      </c>
      <c r="AF92" s="18"/>
    </row>
    <row r="93" ht="15" spans="1:32">
      <c r="A93" s="45" t="s">
        <v>10644</v>
      </c>
      <c r="B93" s="33">
        <f t="shared" si="27"/>
        <v>0</v>
      </c>
      <c r="C93" s="41" t="s">
        <v>10645</v>
      </c>
      <c r="D93" s="26">
        <f t="shared" si="32"/>
        <v>0</v>
      </c>
      <c r="E93" s="35">
        <f t="shared" si="28"/>
        <v>0</v>
      </c>
      <c r="F93" s="36">
        <f t="shared" si="33"/>
        <v>0</v>
      </c>
      <c r="G93" s="37">
        <f t="shared" si="19"/>
        <v>0</v>
      </c>
      <c r="H93" s="42">
        <v>0</v>
      </c>
      <c r="I93" s="35">
        <f t="shared" si="29"/>
        <v>0</v>
      </c>
      <c r="J93" s="26">
        <f t="shared" si="34"/>
        <v>0</v>
      </c>
      <c r="K93" s="35">
        <f t="shared" si="35"/>
        <v>0</v>
      </c>
      <c r="L93" s="46">
        <f t="shared" si="30"/>
        <v>0</v>
      </c>
      <c r="M93" s="51">
        <v>0</v>
      </c>
      <c r="N93" s="44">
        <f t="shared" si="20"/>
        <v>0</v>
      </c>
      <c r="O93" s="35">
        <f t="shared" si="31"/>
        <v>0</v>
      </c>
      <c r="P93" s="35">
        <f t="shared" si="36"/>
        <v>0</v>
      </c>
      <c r="R93" s="35">
        <f t="shared" si="38"/>
        <v>0</v>
      </c>
      <c r="S93" s="35">
        <f t="shared" si="38"/>
        <v>0</v>
      </c>
      <c r="T93" s="35">
        <f t="shared" si="38"/>
        <v>0</v>
      </c>
      <c r="U93" s="35">
        <f t="shared" si="38"/>
        <v>0</v>
      </c>
      <c r="V93" s="35">
        <f t="shared" si="38"/>
        <v>0</v>
      </c>
      <c r="W93" s="35">
        <f t="shared" si="38"/>
        <v>0</v>
      </c>
      <c r="X93" s="35">
        <f t="shared" si="38"/>
        <v>0</v>
      </c>
      <c r="Z93" s="35">
        <f t="shared" si="39"/>
        <v>0</v>
      </c>
      <c r="AA93" s="35">
        <f t="shared" si="39"/>
        <v>0</v>
      </c>
      <c r="AB93" s="35">
        <f t="shared" si="39"/>
        <v>0</v>
      </c>
      <c r="AC93" s="35">
        <f t="shared" si="39"/>
        <v>0</v>
      </c>
      <c r="AE93" s="47">
        <f t="shared" si="21"/>
        <v>0</v>
      </c>
      <c r="AF93" s="18"/>
    </row>
    <row r="94" ht="15" spans="1:32">
      <c r="A94" s="45" t="s">
        <v>10646</v>
      </c>
      <c r="B94" s="33">
        <f t="shared" si="27"/>
        <v>0</v>
      </c>
      <c r="C94" s="41" t="s">
        <v>10647</v>
      </c>
      <c r="D94" s="26">
        <f t="shared" si="32"/>
        <v>0</v>
      </c>
      <c r="E94" s="35">
        <f t="shared" si="28"/>
        <v>0</v>
      </c>
      <c r="F94" s="36">
        <f t="shared" si="33"/>
        <v>0</v>
      </c>
      <c r="G94" s="37">
        <f t="shared" si="19"/>
        <v>0</v>
      </c>
      <c r="H94" s="42">
        <v>0</v>
      </c>
      <c r="I94" s="35">
        <f t="shared" si="29"/>
        <v>0</v>
      </c>
      <c r="J94" s="26">
        <f t="shared" si="34"/>
        <v>0</v>
      </c>
      <c r="K94" s="35">
        <f t="shared" si="35"/>
        <v>0</v>
      </c>
      <c r="L94" s="46">
        <f t="shared" si="30"/>
        <v>0</v>
      </c>
      <c r="M94" s="51">
        <v>0</v>
      </c>
      <c r="N94" s="44">
        <f t="shared" si="20"/>
        <v>0</v>
      </c>
      <c r="O94" s="35">
        <f t="shared" si="31"/>
        <v>0</v>
      </c>
      <c r="P94" s="35">
        <f t="shared" si="36"/>
        <v>0</v>
      </c>
      <c r="R94" s="35">
        <f t="shared" si="38"/>
        <v>0</v>
      </c>
      <c r="S94" s="35">
        <f t="shared" si="38"/>
        <v>0</v>
      </c>
      <c r="T94" s="35">
        <f t="shared" si="38"/>
        <v>0</v>
      </c>
      <c r="U94" s="35">
        <f t="shared" si="38"/>
        <v>0</v>
      </c>
      <c r="V94" s="35">
        <f t="shared" si="38"/>
        <v>0</v>
      </c>
      <c r="W94" s="35">
        <f t="shared" si="38"/>
        <v>0</v>
      </c>
      <c r="X94" s="35">
        <f t="shared" si="38"/>
        <v>0</v>
      </c>
      <c r="Z94" s="35">
        <f t="shared" si="39"/>
        <v>0</v>
      </c>
      <c r="AA94" s="35">
        <f t="shared" si="39"/>
        <v>0</v>
      </c>
      <c r="AB94" s="35">
        <f t="shared" si="39"/>
        <v>0</v>
      </c>
      <c r="AC94" s="35">
        <f t="shared" si="39"/>
        <v>0</v>
      </c>
      <c r="AE94" s="47">
        <f t="shared" si="21"/>
        <v>0</v>
      </c>
      <c r="AF94" s="6"/>
    </row>
    <row r="95" ht="15" spans="1:32">
      <c r="A95" s="45" t="s">
        <v>10648</v>
      </c>
      <c r="B95" s="33">
        <f t="shared" si="27"/>
        <v>0</v>
      </c>
      <c r="C95" s="41" t="s">
        <v>10649</v>
      </c>
      <c r="D95" s="26">
        <f t="shared" si="32"/>
        <v>0</v>
      </c>
      <c r="E95" s="35">
        <f t="shared" si="28"/>
        <v>0</v>
      </c>
      <c r="F95" s="36">
        <f t="shared" si="33"/>
        <v>0</v>
      </c>
      <c r="G95" s="37">
        <f t="shared" si="19"/>
        <v>0</v>
      </c>
      <c r="H95" s="38">
        <v>0</v>
      </c>
      <c r="I95" s="35">
        <f t="shared" si="29"/>
        <v>0</v>
      </c>
      <c r="J95" s="26">
        <f t="shared" si="34"/>
        <v>0</v>
      </c>
      <c r="K95" s="35">
        <f t="shared" si="35"/>
        <v>0</v>
      </c>
      <c r="L95" s="46">
        <f t="shared" si="30"/>
        <v>0</v>
      </c>
      <c r="M95" s="51">
        <v>0</v>
      </c>
      <c r="N95" s="44">
        <f t="shared" si="20"/>
        <v>0</v>
      </c>
      <c r="O95" s="35">
        <f t="shared" si="31"/>
        <v>0</v>
      </c>
      <c r="P95" s="35">
        <f t="shared" si="36"/>
        <v>0</v>
      </c>
      <c r="R95" s="35">
        <f t="shared" si="38"/>
        <v>0</v>
      </c>
      <c r="S95" s="35">
        <f t="shared" si="38"/>
        <v>0</v>
      </c>
      <c r="T95" s="35">
        <f t="shared" si="38"/>
        <v>0</v>
      </c>
      <c r="U95" s="35">
        <f t="shared" si="38"/>
        <v>0</v>
      </c>
      <c r="V95" s="35">
        <f t="shared" si="38"/>
        <v>0</v>
      </c>
      <c r="W95" s="35">
        <f t="shared" si="38"/>
        <v>0</v>
      </c>
      <c r="X95" s="35">
        <f t="shared" si="38"/>
        <v>0</v>
      </c>
      <c r="Z95" s="35">
        <f t="shared" si="39"/>
        <v>0</v>
      </c>
      <c r="AA95" s="35">
        <f t="shared" si="39"/>
        <v>0</v>
      </c>
      <c r="AB95" s="35">
        <f t="shared" si="39"/>
        <v>0</v>
      </c>
      <c r="AC95" s="35">
        <f t="shared" si="39"/>
        <v>0</v>
      </c>
      <c r="AE95" s="47">
        <f t="shared" si="21"/>
        <v>0</v>
      </c>
      <c r="AF95" s="6"/>
    </row>
    <row r="96" ht="15" spans="1:32">
      <c r="A96" s="45" t="s">
        <v>10650</v>
      </c>
      <c r="B96" s="33">
        <f t="shared" si="27"/>
        <v>0</v>
      </c>
      <c r="C96" s="41" t="s">
        <v>10651</v>
      </c>
      <c r="D96" s="26">
        <f t="shared" si="32"/>
        <v>0</v>
      </c>
      <c r="E96" s="35">
        <f t="shared" si="28"/>
        <v>0</v>
      </c>
      <c r="F96" s="36">
        <f t="shared" si="33"/>
        <v>0</v>
      </c>
      <c r="G96" s="37">
        <f t="shared" si="19"/>
        <v>0</v>
      </c>
      <c r="H96" s="42">
        <v>0</v>
      </c>
      <c r="I96" s="35">
        <f t="shared" si="29"/>
        <v>0</v>
      </c>
      <c r="J96" s="26">
        <f t="shared" si="34"/>
        <v>0</v>
      </c>
      <c r="K96" s="35">
        <f t="shared" si="35"/>
        <v>0</v>
      </c>
      <c r="L96" s="46">
        <f t="shared" si="30"/>
        <v>0</v>
      </c>
      <c r="M96" s="51">
        <v>0</v>
      </c>
      <c r="N96" s="44">
        <f t="shared" si="20"/>
        <v>0</v>
      </c>
      <c r="O96" s="35">
        <f t="shared" si="31"/>
        <v>0</v>
      </c>
      <c r="P96" s="35">
        <f t="shared" si="36"/>
        <v>0</v>
      </c>
      <c r="R96" s="35">
        <f t="shared" si="38"/>
        <v>0</v>
      </c>
      <c r="S96" s="35">
        <f t="shared" si="38"/>
        <v>0</v>
      </c>
      <c r="T96" s="35">
        <f t="shared" si="38"/>
        <v>0</v>
      </c>
      <c r="U96" s="35">
        <f t="shared" si="38"/>
        <v>0</v>
      </c>
      <c r="V96" s="35">
        <f t="shared" si="38"/>
        <v>0</v>
      </c>
      <c r="W96" s="35">
        <f t="shared" si="38"/>
        <v>0</v>
      </c>
      <c r="X96" s="35">
        <f t="shared" si="38"/>
        <v>0</v>
      </c>
      <c r="Z96" s="35">
        <f t="shared" si="39"/>
        <v>0</v>
      </c>
      <c r="AA96" s="35">
        <f t="shared" si="39"/>
        <v>0</v>
      </c>
      <c r="AB96" s="35">
        <f t="shared" si="39"/>
        <v>0</v>
      </c>
      <c r="AC96" s="35">
        <f t="shared" si="39"/>
        <v>0</v>
      </c>
      <c r="AE96" s="47">
        <f t="shared" si="21"/>
        <v>0</v>
      </c>
      <c r="AF96" s="18"/>
    </row>
    <row r="97" ht="15" spans="1:32">
      <c r="A97" s="45" t="s">
        <v>10652</v>
      </c>
      <c r="B97" s="33">
        <f t="shared" si="27"/>
        <v>0</v>
      </c>
      <c r="C97" s="41" t="s">
        <v>10653</v>
      </c>
      <c r="D97" s="26">
        <f t="shared" si="32"/>
        <v>0</v>
      </c>
      <c r="E97" s="35">
        <f t="shared" si="28"/>
        <v>0</v>
      </c>
      <c r="F97" s="36">
        <f t="shared" si="33"/>
        <v>0</v>
      </c>
      <c r="G97" s="37">
        <f t="shared" si="19"/>
        <v>0</v>
      </c>
      <c r="H97" s="42">
        <v>0</v>
      </c>
      <c r="I97" s="35">
        <f t="shared" si="29"/>
        <v>0</v>
      </c>
      <c r="J97" s="26">
        <f t="shared" si="34"/>
        <v>0</v>
      </c>
      <c r="K97" s="35">
        <f t="shared" si="35"/>
        <v>0</v>
      </c>
      <c r="L97" s="46">
        <f t="shared" si="30"/>
        <v>0</v>
      </c>
      <c r="M97" s="51">
        <v>0</v>
      </c>
      <c r="N97" s="44">
        <f t="shared" si="20"/>
        <v>0</v>
      </c>
      <c r="O97" s="35">
        <f t="shared" si="31"/>
        <v>0</v>
      </c>
      <c r="P97" s="35">
        <f t="shared" si="36"/>
        <v>0</v>
      </c>
      <c r="R97" s="35">
        <f t="shared" si="38"/>
        <v>0</v>
      </c>
      <c r="S97" s="35">
        <f t="shared" si="38"/>
        <v>0</v>
      </c>
      <c r="T97" s="35">
        <f t="shared" si="38"/>
        <v>0</v>
      </c>
      <c r="U97" s="35">
        <f t="shared" si="38"/>
        <v>0</v>
      </c>
      <c r="V97" s="35">
        <f t="shared" si="38"/>
        <v>0</v>
      </c>
      <c r="W97" s="35">
        <f t="shared" si="38"/>
        <v>0</v>
      </c>
      <c r="X97" s="35">
        <f t="shared" si="38"/>
        <v>0</v>
      </c>
      <c r="Z97" s="35">
        <f t="shared" si="39"/>
        <v>0</v>
      </c>
      <c r="AA97" s="35">
        <f t="shared" si="39"/>
        <v>0</v>
      </c>
      <c r="AB97" s="35">
        <f t="shared" si="39"/>
        <v>0</v>
      </c>
      <c r="AC97" s="35">
        <f t="shared" si="39"/>
        <v>0</v>
      </c>
      <c r="AE97" s="47">
        <f t="shared" si="21"/>
        <v>0</v>
      </c>
      <c r="AF97" s="18"/>
    </row>
    <row r="98" ht="15" spans="1:32">
      <c r="A98" s="45" t="s">
        <v>10654</v>
      </c>
      <c r="B98" s="33">
        <f t="shared" si="27"/>
        <v>0</v>
      </c>
      <c r="C98" s="41" t="s">
        <v>10655</v>
      </c>
      <c r="D98" s="26">
        <f t="shared" si="32"/>
        <v>0</v>
      </c>
      <c r="E98" s="35">
        <f t="shared" si="28"/>
        <v>0</v>
      </c>
      <c r="F98" s="36">
        <f t="shared" si="33"/>
        <v>0</v>
      </c>
      <c r="G98" s="37">
        <f t="shared" si="19"/>
        <v>0</v>
      </c>
      <c r="H98" s="42">
        <v>0</v>
      </c>
      <c r="I98" s="35">
        <f t="shared" si="29"/>
        <v>0</v>
      </c>
      <c r="J98" s="26">
        <f t="shared" si="34"/>
        <v>0</v>
      </c>
      <c r="K98" s="35">
        <f t="shared" si="35"/>
        <v>0</v>
      </c>
      <c r="L98" s="46">
        <f t="shared" si="30"/>
        <v>0</v>
      </c>
      <c r="M98" s="51">
        <v>0</v>
      </c>
      <c r="N98" s="44">
        <f t="shared" si="20"/>
        <v>0</v>
      </c>
      <c r="O98" s="35">
        <f t="shared" si="31"/>
        <v>0</v>
      </c>
      <c r="P98" s="35">
        <f t="shared" si="36"/>
        <v>0</v>
      </c>
      <c r="R98" s="35">
        <f t="shared" ref="R98:X107" si="40">SUMPRODUCT(R$374:R$599*(LEFT($A$374:$A$599,LEN($A98))=$A98))</f>
        <v>0</v>
      </c>
      <c r="S98" s="35">
        <f t="shared" si="40"/>
        <v>0</v>
      </c>
      <c r="T98" s="35">
        <f t="shared" si="40"/>
        <v>0</v>
      </c>
      <c r="U98" s="35">
        <f t="shared" si="40"/>
        <v>0</v>
      </c>
      <c r="V98" s="35">
        <f t="shared" si="40"/>
        <v>0</v>
      </c>
      <c r="W98" s="35">
        <f t="shared" si="40"/>
        <v>0</v>
      </c>
      <c r="X98" s="35">
        <f t="shared" si="40"/>
        <v>0</v>
      </c>
      <c r="Z98" s="35">
        <f t="shared" si="39"/>
        <v>0</v>
      </c>
      <c r="AA98" s="35">
        <f t="shared" si="39"/>
        <v>0</v>
      </c>
      <c r="AB98" s="35">
        <f t="shared" si="39"/>
        <v>0</v>
      </c>
      <c r="AC98" s="35">
        <f t="shared" si="39"/>
        <v>0</v>
      </c>
      <c r="AE98" s="47">
        <f t="shared" si="21"/>
        <v>0</v>
      </c>
      <c r="AF98" s="6"/>
    </row>
    <row r="99" ht="15" spans="1:32">
      <c r="A99" s="45" t="s">
        <v>10656</v>
      </c>
      <c r="B99" s="33">
        <f t="shared" si="27"/>
        <v>0</v>
      </c>
      <c r="C99" s="41" t="s">
        <v>10657</v>
      </c>
      <c r="D99" s="26">
        <f t="shared" si="32"/>
        <v>0</v>
      </c>
      <c r="E99" s="35">
        <f t="shared" si="28"/>
        <v>0</v>
      </c>
      <c r="F99" s="36">
        <f t="shared" si="33"/>
        <v>0</v>
      </c>
      <c r="G99" s="37">
        <f t="shared" si="19"/>
        <v>0</v>
      </c>
      <c r="H99" s="42">
        <v>0</v>
      </c>
      <c r="I99" s="35">
        <f t="shared" si="29"/>
        <v>0</v>
      </c>
      <c r="J99" s="26">
        <f t="shared" si="34"/>
        <v>0</v>
      </c>
      <c r="K99" s="35">
        <f t="shared" si="35"/>
        <v>0</v>
      </c>
      <c r="L99" s="46">
        <f t="shared" si="30"/>
        <v>0</v>
      </c>
      <c r="M99" s="51">
        <v>0</v>
      </c>
      <c r="N99" s="44">
        <f t="shared" si="20"/>
        <v>0</v>
      </c>
      <c r="O99" s="35">
        <f t="shared" si="31"/>
        <v>0</v>
      </c>
      <c r="P99" s="35">
        <f t="shared" si="36"/>
        <v>0</v>
      </c>
      <c r="R99" s="35">
        <f t="shared" si="40"/>
        <v>0</v>
      </c>
      <c r="S99" s="35">
        <f t="shared" si="40"/>
        <v>0</v>
      </c>
      <c r="T99" s="35">
        <f t="shared" si="40"/>
        <v>0</v>
      </c>
      <c r="U99" s="35">
        <f t="shared" si="40"/>
        <v>0</v>
      </c>
      <c r="V99" s="35">
        <f t="shared" si="40"/>
        <v>0</v>
      </c>
      <c r="W99" s="35">
        <f t="shared" si="40"/>
        <v>0</v>
      </c>
      <c r="X99" s="35">
        <f t="shared" si="40"/>
        <v>0</v>
      </c>
      <c r="Z99" s="35">
        <f t="shared" si="39"/>
        <v>0</v>
      </c>
      <c r="AA99" s="35">
        <f t="shared" si="39"/>
        <v>0</v>
      </c>
      <c r="AB99" s="35">
        <f t="shared" si="39"/>
        <v>0</v>
      </c>
      <c r="AC99" s="35">
        <f t="shared" si="39"/>
        <v>0</v>
      </c>
      <c r="AE99" s="47">
        <f t="shared" si="21"/>
        <v>0</v>
      </c>
      <c r="AF99" s="6"/>
    </row>
    <row r="100" ht="15" spans="1:32">
      <c r="A100" s="45" t="s">
        <v>10658</v>
      </c>
      <c r="B100" s="33">
        <f t="shared" si="27"/>
        <v>0</v>
      </c>
      <c r="C100" s="41" t="s">
        <v>10659</v>
      </c>
      <c r="D100" s="26">
        <f t="shared" si="32"/>
        <v>0</v>
      </c>
      <c r="E100" s="35">
        <f t="shared" si="28"/>
        <v>0</v>
      </c>
      <c r="F100" s="36">
        <f t="shared" si="33"/>
        <v>0</v>
      </c>
      <c r="G100" s="37">
        <f t="shared" si="19"/>
        <v>0</v>
      </c>
      <c r="H100" s="42">
        <v>0</v>
      </c>
      <c r="I100" s="35">
        <f t="shared" si="29"/>
        <v>0</v>
      </c>
      <c r="J100" s="26">
        <f t="shared" si="34"/>
        <v>0</v>
      </c>
      <c r="K100" s="35">
        <f t="shared" si="35"/>
        <v>0</v>
      </c>
      <c r="L100" s="46">
        <f t="shared" si="30"/>
        <v>0</v>
      </c>
      <c r="M100" s="51">
        <v>0</v>
      </c>
      <c r="N100" s="44">
        <f t="shared" si="20"/>
        <v>0</v>
      </c>
      <c r="O100" s="35">
        <f t="shared" si="31"/>
        <v>0</v>
      </c>
      <c r="P100" s="35">
        <f t="shared" si="36"/>
        <v>0</v>
      </c>
      <c r="R100" s="35">
        <f t="shared" si="40"/>
        <v>0</v>
      </c>
      <c r="S100" s="35">
        <f t="shared" si="40"/>
        <v>0</v>
      </c>
      <c r="T100" s="35">
        <f t="shared" si="40"/>
        <v>0</v>
      </c>
      <c r="U100" s="35">
        <f t="shared" si="40"/>
        <v>0</v>
      </c>
      <c r="V100" s="35">
        <f t="shared" si="40"/>
        <v>0</v>
      </c>
      <c r="W100" s="35">
        <f t="shared" si="40"/>
        <v>0</v>
      </c>
      <c r="X100" s="35">
        <f t="shared" si="40"/>
        <v>0</v>
      </c>
      <c r="Z100" s="35">
        <f t="shared" si="39"/>
        <v>0</v>
      </c>
      <c r="AA100" s="35">
        <f t="shared" si="39"/>
        <v>0</v>
      </c>
      <c r="AB100" s="35">
        <f t="shared" si="39"/>
        <v>0</v>
      </c>
      <c r="AC100" s="35">
        <f t="shared" si="39"/>
        <v>0</v>
      </c>
      <c r="AE100" s="47">
        <f t="shared" si="21"/>
        <v>0</v>
      </c>
      <c r="AF100" s="18"/>
    </row>
    <row r="101" ht="15" spans="1:32">
      <c r="A101" s="45" t="s">
        <v>10660</v>
      </c>
      <c r="B101" s="33">
        <f t="shared" si="27"/>
        <v>0</v>
      </c>
      <c r="C101" s="41" t="s">
        <v>10661</v>
      </c>
      <c r="D101" s="26">
        <f t="shared" si="32"/>
        <v>0</v>
      </c>
      <c r="E101" s="35">
        <f t="shared" si="28"/>
        <v>0</v>
      </c>
      <c r="F101" s="36">
        <f t="shared" si="33"/>
        <v>0</v>
      </c>
      <c r="G101" s="37">
        <f t="shared" si="19"/>
        <v>0</v>
      </c>
      <c r="H101" s="42">
        <v>0</v>
      </c>
      <c r="I101" s="35">
        <f t="shared" si="29"/>
        <v>0</v>
      </c>
      <c r="J101" s="26">
        <f t="shared" si="34"/>
        <v>0</v>
      </c>
      <c r="K101" s="35">
        <f t="shared" si="35"/>
        <v>0</v>
      </c>
      <c r="L101" s="46">
        <f t="shared" si="30"/>
        <v>0</v>
      </c>
      <c r="M101" s="51">
        <v>0</v>
      </c>
      <c r="N101" s="44">
        <f t="shared" si="20"/>
        <v>0</v>
      </c>
      <c r="O101" s="35">
        <f t="shared" si="31"/>
        <v>0</v>
      </c>
      <c r="P101" s="35">
        <f t="shared" si="36"/>
        <v>0</v>
      </c>
      <c r="R101" s="35">
        <f t="shared" si="40"/>
        <v>0</v>
      </c>
      <c r="S101" s="35">
        <f t="shared" si="40"/>
        <v>0</v>
      </c>
      <c r="T101" s="35">
        <f t="shared" si="40"/>
        <v>0</v>
      </c>
      <c r="U101" s="35">
        <f t="shared" si="40"/>
        <v>0</v>
      </c>
      <c r="V101" s="35">
        <f t="shared" si="40"/>
        <v>0</v>
      </c>
      <c r="W101" s="35">
        <f t="shared" si="40"/>
        <v>0</v>
      </c>
      <c r="X101" s="35">
        <f t="shared" si="40"/>
        <v>0</v>
      </c>
      <c r="Z101" s="35">
        <f t="shared" si="39"/>
        <v>0</v>
      </c>
      <c r="AA101" s="35">
        <f t="shared" si="39"/>
        <v>0</v>
      </c>
      <c r="AB101" s="35">
        <f t="shared" si="39"/>
        <v>0</v>
      </c>
      <c r="AC101" s="35">
        <f t="shared" si="39"/>
        <v>0</v>
      </c>
      <c r="AE101" s="47">
        <f t="shared" si="21"/>
        <v>0</v>
      </c>
      <c r="AF101" s="18"/>
    </row>
    <row r="102" ht="15" spans="1:32">
      <c r="A102" s="45" t="s">
        <v>10662</v>
      </c>
      <c r="B102" s="33">
        <f t="shared" si="27"/>
        <v>0</v>
      </c>
      <c r="C102" s="41" t="s">
        <v>10663</v>
      </c>
      <c r="D102" s="26">
        <f t="shared" si="32"/>
        <v>0</v>
      </c>
      <c r="E102" s="35">
        <f t="shared" si="28"/>
        <v>0</v>
      </c>
      <c r="F102" s="36">
        <f t="shared" si="33"/>
        <v>0</v>
      </c>
      <c r="G102" s="37">
        <f t="shared" si="19"/>
        <v>0</v>
      </c>
      <c r="H102" s="42">
        <v>0</v>
      </c>
      <c r="I102" s="35">
        <f t="shared" si="29"/>
        <v>0</v>
      </c>
      <c r="J102" s="26">
        <f t="shared" si="34"/>
        <v>0</v>
      </c>
      <c r="K102" s="35">
        <f t="shared" si="35"/>
        <v>0</v>
      </c>
      <c r="L102" s="46">
        <f t="shared" si="30"/>
        <v>0</v>
      </c>
      <c r="M102" s="51">
        <v>0</v>
      </c>
      <c r="N102" s="44">
        <f t="shared" si="20"/>
        <v>0</v>
      </c>
      <c r="O102" s="35">
        <f t="shared" si="31"/>
        <v>0</v>
      </c>
      <c r="P102" s="35">
        <f t="shared" si="36"/>
        <v>0</v>
      </c>
      <c r="R102" s="35">
        <f t="shared" si="40"/>
        <v>0</v>
      </c>
      <c r="S102" s="35">
        <f t="shared" si="40"/>
        <v>0</v>
      </c>
      <c r="T102" s="35">
        <f t="shared" si="40"/>
        <v>0</v>
      </c>
      <c r="U102" s="35">
        <f t="shared" si="40"/>
        <v>0</v>
      </c>
      <c r="V102" s="35">
        <f t="shared" si="40"/>
        <v>0</v>
      </c>
      <c r="W102" s="35">
        <f t="shared" si="40"/>
        <v>0</v>
      </c>
      <c r="X102" s="35">
        <f t="shared" si="40"/>
        <v>0</v>
      </c>
      <c r="Z102" s="35">
        <f t="shared" si="39"/>
        <v>0</v>
      </c>
      <c r="AA102" s="35">
        <f t="shared" si="39"/>
        <v>0</v>
      </c>
      <c r="AB102" s="35">
        <f t="shared" si="39"/>
        <v>0</v>
      </c>
      <c r="AC102" s="35">
        <f t="shared" si="39"/>
        <v>0</v>
      </c>
      <c r="AE102" s="47">
        <f t="shared" si="21"/>
        <v>0</v>
      </c>
      <c r="AF102" s="6"/>
    </row>
    <row r="103" ht="15" spans="1:32">
      <c r="A103" s="45" t="s">
        <v>10664</v>
      </c>
      <c r="B103" s="33">
        <f t="shared" si="27"/>
        <v>0</v>
      </c>
      <c r="C103" s="41" t="s">
        <v>10665</v>
      </c>
      <c r="D103" s="26">
        <f t="shared" si="32"/>
        <v>0</v>
      </c>
      <c r="E103" s="35">
        <f t="shared" si="28"/>
        <v>0</v>
      </c>
      <c r="F103" s="36">
        <f t="shared" si="33"/>
        <v>0</v>
      </c>
      <c r="G103" s="37">
        <f t="shared" si="19"/>
        <v>0</v>
      </c>
      <c r="H103" s="42">
        <v>0</v>
      </c>
      <c r="I103" s="35">
        <f t="shared" si="29"/>
        <v>0</v>
      </c>
      <c r="J103" s="26">
        <f t="shared" si="34"/>
        <v>0</v>
      </c>
      <c r="K103" s="35">
        <f t="shared" si="35"/>
        <v>0</v>
      </c>
      <c r="L103" s="46">
        <f t="shared" si="30"/>
        <v>0</v>
      </c>
      <c r="M103" s="51">
        <v>0</v>
      </c>
      <c r="N103" s="44">
        <f t="shared" si="20"/>
        <v>0</v>
      </c>
      <c r="O103" s="35">
        <f t="shared" si="31"/>
        <v>0</v>
      </c>
      <c r="P103" s="35">
        <f t="shared" si="36"/>
        <v>0</v>
      </c>
      <c r="R103" s="35">
        <f t="shared" si="40"/>
        <v>0</v>
      </c>
      <c r="S103" s="35">
        <f t="shared" si="40"/>
        <v>0</v>
      </c>
      <c r="T103" s="35">
        <f t="shared" si="40"/>
        <v>0</v>
      </c>
      <c r="U103" s="35">
        <f t="shared" si="40"/>
        <v>0</v>
      </c>
      <c r="V103" s="35">
        <f t="shared" si="40"/>
        <v>0</v>
      </c>
      <c r="W103" s="35">
        <f t="shared" si="40"/>
        <v>0</v>
      </c>
      <c r="X103" s="35">
        <f t="shared" si="40"/>
        <v>0</v>
      </c>
      <c r="Z103" s="35">
        <f t="shared" si="39"/>
        <v>0</v>
      </c>
      <c r="AA103" s="35">
        <f t="shared" si="39"/>
        <v>0</v>
      </c>
      <c r="AB103" s="35">
        <f t="shared" si="39"/>
        <v>0</v>
      </c>
      <c r="AC103" s="35">
        <f t="shared" si="39"/>
        <v>0</v>
      </c>
      <c r="AE103" s="47">
        <f t="shared" si="21"/>
        <v>0</v>
      </c>
      <c r="AF103" s="6"/>
    </row>
    <row r="104" ht="15" spans="1:32">
      <c r="A104" s="45" t="s">
        <v>10666</v>
      </c>
      <c r="B104" s="33">
        <f t="shared" si="27"/>
        <v>0</v>
      </c>
      <c r="C104" s="41" t="s">
        <v>10667</v>
      </c>
      <c r="D104" s="26">
        <f t="shared" si="32"/>
        <v>0</v>
      </c>
      <c r="E104" s="35">
        <f t="shared" si="28"/>
        <v>0</v>
      </c>
      <c r="F104" s="36">
        <f t="shared" si="33"/>
        <v>0</v>
      </c>
      <c r="G104" s="37">
        <f t="shared" si="19"/>
        <v>0</v>
      </c>
      <c r="H104" s="42">
        <v>0</v>
      </c>
      <c r="I104" s="35">
        <f t="shared" si="29"/>
        <v>0</v>
      </c>
      <c r="J104" s="26">
        <f t="shared" si="34"/>
        <v>0</v>
      </c>
      <c r="K104" s="35">
        <f t="shared" si="35"/>
        <v>0</v>
      </c>
      <c r="L104" s="46">
        <f t="shared" si="30"/>
        <v>0</v>
      </c>
      <c r="M104" s="51">
        <v>0</v>
      </c>
      <c r="N104" s="44">
        <f t="shared" si="20"/>
        <v>0</v>
      </c>
      <c r="O104" s="35">
        <f t="shared" si="31"/>
        <v>0</v>
      </c>
      <c r="P104" s="35">
        <f t="shared" si="36"/>
        <v>0</v>
      </c>
      <c r="R104" s="35">
        <f t="shared" si="40"/>
        <v>0</v>
      </c>
      <c r="S104" s="35">
        <f t="shared" si="40"/>
        <v>0</v>
      </c>
      <c r="T104" s="35">
        <f t="shared" si="40"/>
        <v>0</v>
      </c>
      <c r="U104" s="35">
        <f t="shared" si="40"/>
        <v>0</v>
      </c>
      <c r="V104" s="35">
        <f t="shared" si="40"/>
        <v>0</v>
      </c>
      <c r="W104" s="35">
        <f t="shared" si="40"/>
        <v>0</v>
      </c>
      <c r="X104" s="35">
        <f t="shared" si="40"/>
        <v>0</v>
      </c>
      <c r="Z104" s="35">
        <f t="shared" si="39"/>
        <v>0</v>
      </c>
      <c r="AA104" s="35">
        <f t="shared" si="39"/>
        <v>0</v>
      </c>
      <c r="AB104" s="35">
        <f t="shared" si="39"/>
        <v>0</v>
      </c>
      <c r="AC104" s="35">
        <f t="shared" si="39"/>
        <v>0</v>
      </c>
      <c r="AE104" s="47">
        <f t="shared" si="21"/>
        <v>0</v>
      </c>
      <c r="AF104" s="18"/>
    </row>
    <row r="105" ht="15" spans="1:32">
      <c r="A105" s="45" t="s">
        <v>10668</v>
      </c>
      <c r="B105" s="33">
        <f t="shared" si="27"/>
        <v>0</v>
      </c>
      <c r="C105" s="41" t="s">
        <v>10669</v>
      </c>
      <c r="D105" s="26">
        <f t="shared" si="32"/>
        <v>0</v>
      </c>
      <c r="E105" s="35">
        <f t="shared" si="28"/>
        <v>0</v>
      </c>
      <c r="F105" s="36">
        <f t="shared" si="33"/>
        <v>0</v>
      </c>
      <c r="G105" s="37">
        <f t="shared" ref="G105:G168" si="41">U105+S105</f>
        <v>0</v>
      </c>
      <c r="H105" s="42">
        <v>0</v>
      </c>
      <c r="I105" s="35">
        <f t="shared" si="29"/>
        <v>0</v>
      </c>
      <c r="J105" s="26">
        <f t="shared" si="34"/>
        <v>0</v>
      </c>
      <c r="K105" s="35">
        <f t="shared" si="35"/>
        <v>0</v>
      </c>
      <c r="L105" s="46">
        <f t="shared" si="30"/>
        <v>0</v>
      </c>
      <c r="M105" s="51">
        <v>0</v>
      </c>
      <c r="N105" s="44">
        <f t="shared" ref="N105:N168" si="42">V105+X105</f>
        <v>0</v>
      </c>
      <c r="O105" s="35">
        <f t="shared" si="31"/>
        <v>0</v>
      </c>
      <c r="P105" s="35">
        <f t="shared" si="36"/>
        <v>0</v>
      </c>
      <c r="R105" s="35">
        <f t="shared" si="40"/>
        <v>0</v>
      </c>
      <c r="S105" s="35">
        <f t="shared" si="40"/>
        <v>0</v>
      </c>
      <c r="T105" s="35">
        <f t="shared" si="40"/>
        <v>0</v>
      </c>
      <c r="U105" s="35">
        <f t="shared" si="40"/>
        <v>0</v>
      </c>
      <c r="V105" s="35">
        <f t="shared" si="40"/>
        <v>0</v>
      </c>
      <c r="W105" s="35">
        <f t="shared" si="40"/>
        <v>0</v>
      </c>
      <c r="X105" s="35">
        <f t="shared" si="40"/>
        <v>0</v>
      </c>
      <c r="Z105" s="35">
        <f t="shared" si="39"/>
        <v>0</v>
      </c>
      <c r="AA105" s="35">
        <f t="shared" si="39"/>
        <v>0</v>
      </c>
      <c r="AB105" s="35">
        <f t="shared" si="39"/>
        <v>0</v>
      </c>
      <c r="AC105" s="35">
        <f t="shared" si="39"/>
        <v>0</v>
      </c>
      <c r="AE105" s="47">
        <f t="shared" ref="AE105:AE168" si="43">+(AC105-T105)+(W105-AA105)</f>
        <v>0</v>
      </c>
      <c r="AF105" s="18"/>
    </row>
    <row r="106" ht="15" spans="1:32">
      <c r="A106" s="45" t="s">
        <v>10670</v>
      </c>
      <c r="B106" s="33">
        <f t="shared" si="27"/>
        <v>0</v>
      </c>
      <c r="C106" s="41" t="s">
        <v>10671</v>
      </c>
      <c r="D106" s="26">
        <f t="shared" si="32"/>
        <v>0</v>
      </c>
      <c r="E106" s="35">
        <f t="shared" si="28"/>
        <v>0</v>
      </c>
      <c r="F106" s="36">
        <f t="shared" si="33"/>
        <v>0</v>
      </c>
      <c r="G106" s="37">
        <f t="shared" si="41"/>
        <v>0</v>
      </c>
      <c r="H106" s="42">
        <v>0</v>
      </c>
      <c r="I106" s="35">
        <f t="shared" si="29"/>
        <v>0</v>
      </c>
      <c r="J106" s="26">
        <f t="shared" si="34"/>
        <v>0</v>
      </c>
      <c r="K106" s="35">
        <f t="shared" si="35"/>
        <v>0</v>
      </c>
      <c r="L106" s="46">
        <f t="shared" si="30"/>
        <v>0</v>
      </c>
      <c r="M106" s="51">
        <v>0</v>
      </c>
      <c r="N106" s="44">
        <f t="shared" si="42"/>
        <v>0</v>
      </c>
      <c r="O106" s="35">
        <f t="shared" si="31"/>
        <v>0</v>
      </c>
      <c r="P106" s="35">
        <f t="shared" si="36"/>
        <v>0</v>
      </c>
      <c r="R106" s="35">
        <f t="shared" si="40"/>
        <v>0</v>
      </c>
      <c r="S106" s="35">
        <f t="shared" si="40"/>
        <v>0</v>
      </c>
      <c r="T106" s="35">
        <f t="shared" si="40"/>
        <v>0</v>
      </c>
      <c r="U106" s="35">
        <f t="shared" si="40"/>
        <v>0</v>
      </c>
      <c r="V106" s="35">
        <f t="shared" si="40"/>
        <v>0</v>
      </c>
      <c r="W106" s="35">
        <f t="shared" si="40"/>
        <v>0</v>
      </c>
      <c r="X106" s="35">
        <f t="shared" si="40"/>
        <v>0</v>
      </c>
      <c r="Z106" s="35">
        <f t="shared" si="39"/>
        <v>0</v>
      </c>
      <c r="AA106" s="35">
        <f t="shared" si="39"/>
        <v>0</v>
      </c>
      <c r="AB106" s="35">
        <f t="shared" si="39"/>
        <v>0</v>
      </c>
      <c r="AC106" s="35">
        <f t="shared" si="39"/>
        <v>0</v>
      </c>
      <c r="AE106" s="47">
        <f t="shared" si="43"/>
        <v>0</v>
      </c>
      <c r="AF106" s="6"/>
    </row>
    <row r="107" ht="15" spans="1:32">
      <c r="A107" s="45" t="s">
        <v>10672</v>
      </c>
      <c r="B107" s="33">
        <f t="shared" si="27"/>
        <v>0</v>
      </c>
      <c r="C107" s="41" t="s">
        <v>10673</v>
      </c>
      <c r="D107" s="26">
        <f t="shared" si="32"/>
        <v>0</v>
      </c>
      <c r="E107" s="35">
        <f t="shared" si="28"/>
        <v>0</v>
      </c>
      <c r="F107" s="36">
        <f t="shared" si="33"/>
        <v>0</v>
      </c>
      <c r="G107" s="37">
        <f t="shared" si="41"/>
        <v>0</v>
      </c>
      <c r="H107" s="42">
        <v>0</v>
      </c>
      <c r="I107" s="35">
        <f t="shared" si="29"/>
        <v>0</v>
      </c>
      <c r="J107" s="26">
        <f t="shared" si="34"/>
        <v>0</v>
      </c>
      <c r="K107" s="35">
        <f t="shared" si="35"/>
        <v>0</v>
      </c>
      <c r="L107" s="46">
        <f t="shared" si="30"/>
        <v>0</v>
      </c>
      <c r="M107" s="51">
        <v>0</v>
      </c>
      <c r="N107" s="44">
        <f t="shared" si="42"/>
        <v>0</v>
      </c>
      <c r="O107" s="35">
        <f t="shared" si="31"/>
        <v>0</v>
      </c>
      <c r="P107" s="35">
        <f t="shared" si="36"/>
        <v>0</v>
      </c>
      <c r="R107" s="35">
        <f t="shared" si="40"/>
        <v>0</v>
      </c>
      <c r="S107" s="35">
        <f t="shared" si="40"/>
        <v>0</v>
      </c>
      <c r="T107" s="35">
        <f t="shared" si="40"/>
        <v>0</v>
      </c>
      <c r="U107" s="35">
        <f t="shared" si="40"/>
        <v>0</v>
      </c>
      <c r="V107" s="35">
        <f t="shared" si="40"/>
        <v>0</v>
      </c>
      <c r="W107" s="35">
        <f t="shared" si="40"/>
        <v>0</v>
      </c>
      <c r="X107" s="35">
        <f t="shared" si="40"/>
        <v>0</v>
      </c>
      <c r="Z107" s="35">
        <f t="shared" si="39"/>
        <v>0</v>
      </c>
      <c r="AA107" s="35">
        <f t="shared" si="39"/>
        <v>0</v>
      </c>
      <c r="AB107" s="35">
        <f t="shared" si="39"/>
        <v>0</v>
      </c>
      <c r="AC107" s="35">
        <f t="shared" si="39"/>
        <v>0</v>
      </c>
      <c r="AE107" s="47">
        <f t="shared" si="43"/>
        <v>0</v>
      </c>
      <c r="AF107" s="6"/>
    </row>
    <row r="108" ht="15" spans="1:32">
      <c r="A108" s="45" t="s">
        <v>10674</v>
      </c>
      <c r="B108" s="33">
        <f t="shared" si="27"/>
        <v>0</v>
      </c>
      <c r="C108" s="41" t="s">
        <v>10675</v>
      </c>
      <c r="D108" s="26">
        <f t="shared" si="32"/>
        <v>0</v>
      </c>
      <c r="E108" s="35">
        <f t="shared" si="28"/>
        <v>0</v>
      </c>
      <c r="F108" s="36">
        <f t="shared" si="33"/>
        <v>0</v>
      </c>
      <c r="G108" s="37">
        <f t="shared" si="41"/>
        <v>0</v>
      </c>
      <c r="H108" s="42">
        <v>0</v>
      </c>
      <c r="I108" s="35">
        <f t="shared" si="29"/>
        <v>0</v>
      </c>
      <c r="J108" s="26">
        <f t="shared" si="34"/>
        <v>0</v>
      </c>
      <c r="K108" s="35">
        <f t="shared" si="35"/>
        <v>0</v>
      </c>
      <c r="L108" s="46">
        <f t="shared" si="30"/>
        <v>0</v>
      </c>
      <c r="M108" s="51">
        <v>0</v>
      </c>
      <c r="N108" s="44">
        <f t="shared" si="42"/>
        <v>0</v>
      </c>
      <c r="O108" s="35">
        <f t="shared" si="31"/>
        <v>0</v>
      </c>
      <c r="P108" s="35">
        <f t="shared" si="36"/>
        <v>0</v>
      </c>
      <c r="R108" s="35">
        <f t="shared" ref="R108:X117" si="44">SUMPRODUCT(R$374:R$599*(LEFT($A$374:$A$599,LEN($A108))=$A108))</f>
        <v>0</v>
      </c>
      <c r="S108" s="35">
        <f t="shared" si="44"/>
        <v>0</v>
      </c>
      <c r="T108" s="35">
        <f t="shared" si="44"/>
        <v>0</v>
      </c>
      <c r="U108" s="35">
        <f t="shared" si="44"/>
        <v>0</v>
      </c>
      <c r="V108" s="35">
        <f t="shared" si="44"/>
        <v>0</v>
      </c>
      <c r="W108" s="35">
        <f t="shared" si="44"/>
        <v>0</v>
      </c>
      <c r="X108" s="35">
        <f t="shared" si="44"/>
        <v>0</v>
      </c>
      <c r="Z108" s="35">
        <f t="shared" ref="Z108:AC127" si="45">SUMPRODUCT(Z$374:Z$599*(LEFT($A$374:$A$599,LEN($A108))=$A108))</f>
        <v>0</v>
      </c>
      <c r="AA108" s="35">
        <f t="shared" si="45"/>
        <v>0</v>
      </c>
      <c r="AB108" s="35">
        <f t="shared" si="45"/>
        <v>0</v>
      </c>
      <c r="AC108" s="35">
        <f t="shared" si="45"/>
        <v>0</v>
      </c>
      <c r="AE108" s="47">
        <f t="shared" si="43"/>
        <v>0</v>
      </c>
      <c r="AF108" s="18"/>
    </row>
    <row r="109" ht="15" spans="1:32">
      <c r="A109" s="45" t="s">
        <v>10676</v>
      </c>
      <c r="B109" s="33">
        <f t="shared" si="27"/>
        <v>0</v>
      </c>
      <c r="C109" s="41" t="s">
        <v>10677</v>
      </c>
      <c r="D109" s="26">
        <f t="shared" si="32"/>
        <v>0</v>
      </c>
      <c r="E109" s="35">
        <f t="shared" si="28"/>
        <v>0</v>
      </c>
      <c r="F109" s="36">
        <f t="shared" si="33"/>
        <v>0</v>
      </c>
      <c r="G109" s="37">
        <f t="shared" si="41"/>
        <v>0</v>
      </c>
      <c r="H109" s="42">
        <v>0</v>
      </c>
      <c r="I109" s="35">
        <f t="shared" si="29"/>
        <v>0</v>
      </c>
      <c r="J109" s="26">
        <f t="shared" si="34"/>
        <v>0</v>
      </c>
      <c r="K109" s="35">
        <f t="shared" si="35"/>
        <v>0</v>
      </c>
      <c r="L109" s="46">
        <f t="shared" si="30"/>
        <v>0</v>
      </c>
      <c r="M109" s="51">
        <v>0</v>
      </c>
      <c r="N109" s="44">
        <f t="shared" si="42"/>
        <v>0</v>
      </c>
      <c r="O109" s="35">
        <f t="shared" si="31"/>
        <v>0</v>
      </c>
      <c r="P109" s="35">
        <f t="shared" si="36"/>
        <v>0</v>
      </c>
      <c r="R109" s="35">
        <f t="shared" si="44"/>
        <v>0</v>
      </c>
      <c r="S109" s="35">
        <f t="shared" si="44"/>
        <v>0</v>
      </c>
      <c r="T109" s="35">
        <f t="shared" si="44"/>
        <v>0</v>
      </c>
      <c r="U109" s="35">
        <f t="shared" si="44"/>
        <v>0</v>
      </c>
      <c r="V109" s="35">
        <f t="shared" si="44"/>
        <v>0</v>
      </c>
      <c r="W109" s="35">
        <f t="shared" si="44"/>
        <v>0</v>
      </c>
      <c r="X109" s="35">
        <f t="shared" si="44"/>
        <v>0</v>
      </c>
      <c r="Z109" s="35">
        <f t="shared" si="45"/>
        <v>0</v>
      </c>
      <c r="AA109" s="35">
        <f t="shared" si="45"/>
        <v>0</v>
      </c>
      <c r="AB109" s="35">
        <f t="shared" si="45"/>
        <v>0</v>
      </c>
      <c r="AC109" s="35">
        <f t="shared" si="45"/>
        <v>0</v>
      </c>
      <c r="AE109" s="47">
        <f t="shared" si="43"/>
        <v>0</v>
      </c>
      <c r="AF109" s="18"/>
    </row>
    <row r="110" ht="15" spans="1:32">
      <c r="A110" s="45" t="s">
        <v>10678</v>
      </c>
      <c r="B110" s="33">
        <f t="shared" si="27"/>
        <v>0</v>
      </c>
      <c r="C110" s="41" t="s">
        <v>10679</v>
      </c>
      <c r="D110" s="26">
        <f t="shared" si="32"/>
        <v>0</v>
      </c>
      <c r="E110" s="35">
        <f t="shared" si="28"/>
        <v>0</v>
      </c>
      <c r="F110" s="36">
        <f t="shared" si="33"/>
        <v>0</v>
      </c>
      <c r="G110" s="37">
        <f t="shared" si="41"/>
        <v>0</v>
      </c>
      <c r="H110" s="42">
        <v>0</v>
      </c>
      <c r="I110" s="35">
        <f t="shared" si="29"/>
        <v>0</v>
      </c>
      <c r="J110" s="26">
        <f t="shared" si="34"/>
        <v>0</v>
      </c>
      <c r="K110" s="35">
        <f t="shared" si="35"/>
        <v>0</v>
      </c>
      <c r="L110" s="46">
        <f t="shared" si="30"/>
        <v>0</v>
      </c>
      <c r="M110" s="51">
        <v>0</v>
      </c>
      <c r="N110" s="44">
        <f t="shared" si="42"/>
        <v>0</v>
      </c>
      <c r="O110" s="35">
        <f t="shared" si="31"/>
        <v>0</v>
      </c>
      <c r="P110" s="35">
        <f t="shared" si="36"/>
        <v>0</v>
      </c>
      <c r="R110" s="35">
        <f t="shared" si="44"/>
        <v>0</v>
      </c>
      <c r="S110" s="35">
        <f t="shared" si="44"/>
        <v>0</v>
      </c>
      <c r="T110" s="35">
        <f t="shared" si="44"/>
        <v>0</v>
      </c>
      <c r="U110" s="35">
        <f t="shared" si="44"/>
        <v>0</v>
      </c>
      <c r="V110" s="35">
        <f t="shared" si="44"/>
        <v>0</v>
      </c>
      <c r="W110" s="35">
        <f t="shared" si="44"/>
        <v>0</v>
      </c>
      <c r="X110" s="35">
        <f t="shared" si="44"/>
        <v>0</v>
      </c>
      <c r="Z110" s="35">
        <f t="shared" si="45"/>
        <v>0</v>
      </c>
      <c r="AA110" s="35">
        <f t="shared" si="45"/>
        <v>0</v>
      </c>
      <c r="AB110" s="35">
        <f t="shared" si="45"/>
        <v>0</v>
      </c>
      <c r="AC110" s="35">
        <f t="shared" si="45"/>
        <v>0</v>
      </c>
      <c r="AE110" s="47">
        <f t="shared" si="43"/>
        <v>0</v>
      </c>
      <c r="AF110" s="6"/>
    </row>
    <row r="111" ht="15" spans="1:32">
      <c r="A111" s="45" t="s">
        <v>10680</v>
      </c>
      <c r="B111" s="33">
        <f t="shared" si="27"/>
        <v>0</v>
      </c>
      <c r="C111" s="41" t="s">
        <v>10681</v>
      </c>
      <c r="D111" s="26">
        <f t="shared" si="32"/>
        <v>0</v>
      </c>
      <c r="E111" s="35">
        <f t="shared" si="28"/>
        <v>0</v>
      </c>
      <c r="F111" s="36">
        <f t="shared" si="33"/>
        <v>0</v>
      </c>
      <c r="G111" s="37">
        <f t="shared" si="41"/>
        <v>0</v>
      </c>
      <c r="H111" s="42">
        <v>0</v>
      </c>
      <c r="I111" s="35">
        <f t="shared" si="29"/>
        <v>0</v>
      </c>
      <c r="J111" s="26">
        <f t="shared" si="34"/>
        <v>0</v>
      </c>
      <c r="K111" s="35">
        <f t="shared" si="35"/>
        <v>0</v>
      </c>
      <c r="L111" s="46">
        <f t="shared" si="30"/>
        <v>0</v>
      </c>
      <c r="M111" s="51">
        <v>0</v>
      </c>
      <c r="N111" s="44">
        <f t="shared" si="42"/>
        <v>0</v>
      </c>
      <c r="O111" s="35">
        <f t="shared" si="31"/>
        <v>0</v>
      </c>
      <c r="P111" s="35">
        <f t="shared" si="36"/>
        <v>0</v>
      </c>
      <c r="R111" s="35">
        <f t="shared" si="44"/>
        <v>0</v>
      </c>
      <c r="S111" s="35">
        <f t="shared" si="44"/>
        <v>0</v>
      </c>
      <c r="T111" s="35">
        <f t="shared" si="44"/>
        <v>0</v>
      </c>
      <c r="U111" s="35">
        <f t="shared" si="44"/>
        <v>0</v>
      </c>
      <c r="V111" s="35">
        <f t="shared" si="44"/>
        <v>0</v>
      </c>
      <c r="W111" s="35">
        <f t="shared" si="44"/>
        <v>0</v>
      </c>
      <c r="X111" s="35">
        <f t="shared" si="44"/>
        <v>0</v>
      </c>
      <c r="Z111" s="35">
        <f t="shared" si="45"/>
        <v>0</v>
      </c>
      <c r="AA111" s="35">
        <f t="shared" si="45"/>
        <v>0</v>
      </c>
      <c r="AB111" s="35">
        <f t="shared" si="45"/>
        <v>0</v>
      </c>
      <c r="AC111" s="35">
        <f t="shared" si="45"/>
        <v>0</v>
      </c>
      <c r="AE111" s="47">
        <f t="shared" si="43"/>
        <v>0</v>
      </c>
      <c r="AF111" s="6"/>
    </row>
    <row r="112" ht="15" spans="1:32">
      <c r="A112" s="45" t="s">
        <v>10682</v>
      </c>
      <c r="B112" s="33">
        <f t="shared" si="27"/>
        <v>0</v>
      </c>
      <c r="C112" s="41" t="s">
        <v>10683</v>
      </c>
      <c r="D112" s="26">
        <f t="shared" si="32"/>
        <v>0</v>
      </c>
      <c r="E112" s="35">
        <f t="shared" si="28"/>
        <v>0</v>
      </c>
      <c r="F112" s="36">
        <f t="shared" si="33"/>
        <v>0</v>
      </c>
      <c r="G112" s="37">
        <f t="shared" si="41"/>
        <v>0</v>
      </c>
      <c r="H112" s="42">
        <v>0</v>
      </c>
      <c r="I112" s="35">
        <f t="shared" si="29"/>
        <v>0</v>
      </c>
      <c r="J112" s="26">
        <f t="shared" si="34"/>
        <v>0</v>
      </c>
      <c r="K112" s="35">
        <f t="shared" si="35"/>
        <v>0</v>
      </c>
      <c r="L112" s="46">
        <f t="shared" si="30"/>
        <v>0</v>
      </c>
      <c r="M112" s="51">
        <v>0</v>
      </c>
      <c r="N112" s="44">
        <f t="shared" si="42"/>
        <v>0</v>
      </c>
      <c r="O112" s="35">
        <f t="shared" si="31"/>
        <v>0</v>
      </c>
      <c r="P112" s="35">
        <f t="shared" si="36"/>
        <v>0</v>
      </c>
      <c r="R112" s="35">
        <f t="shared" si="44"/>
        <v>0</v>
      </c>
      <c r="S112" s="35">
        <f t="shared" si="44"/>
        <v>0</v>
      </c>
      <c r="T112" s="35">
        <f t="shared" si="44"/>
        <v>0</v>
      </c>
      <c r="U112" s="35">
        <f t="shared" si="44"/>
        <v>0</v>
      </c>
      <c r="V112" s="35">
        <f t="shared" si="44"/>
        <v>0</v>
      </c>
      <c r="W112" s="35">
        <f t="shared" si="44"/>
        <v>0</v>
      </c>
      <c r="X112" s="35">
        <f t="shared" si="44"/>
        <v>0</v>
      </c>
      <c r="Z112" s="35">
        <f t="shared" si="45"/>
        <v>0</v>
      </c>
      <c r="AA112" s="35">
        <f t="shared" si="45"/>
        <v>0</v>
      </c>
      <c r="AB112" s="35">
        <f t="shared" si="45"/>
        <v>0</v>
      </c>
      <c r="AC112" s="35">
        <f t="shared" si="45"/>
        <v>0</v>
      </c>
      <c r="AE112" s="47">
        <f t="shared" si="43"/>
        <v>0</v>
      </c>
      <c r="AF112" s="18"/>
    </row>
    <row r="113" ht="15" spans="1:32">
      <c r="A113" s="45" t="s">
        <v>10684</v>
      </c>
      <c r="B113" s="33">
        <f t="shared" si="27"/>
        <v>0</v>
      </c>
      <c r="C113" s="41" t="s">
        <v>10685</v>
      </c>
      <c r="D113" s="26">
        <f t="shared" si="32"/>
        <v>0</v>
      </c>
      <c r="E113" s="35">
        <f t="shared" si="28"/>
        <v>0</v>
      </c>
      <c r="F113" s="36">
        <f t="shared" si="33"/>
        <v>0</v>
      </c>
      <c r="G113" s="37">
        <f t="shared" si="41"/>
        <v>0</v>
      </c>
      <c r="H113" s="42">
        <v>0</v>
      </c>
      <c r="I113" s="35">
        <f t="shared" si="29"/>
        <v>0</v>
      </c>
      <c r="J113" s="26">
        <f t="shared" si="34"/>
        <v>0</v>
      </c>
      <c r="K113" s="35">
        <f t="shared" si="35"/>
        <v>0</v>
      </c>
      <c r="L113" s="46">
        <f t="shared" si="30"/>
        <v>0</v>
      </c>
      <c r="M113" s="51">
        <v>0</v>
      </c>
      <c r="N113" s="44">
        <f t="shared" si="42"/>
        <v>0</v>
      </c>
      <c r="O113" s="35">
        <f t="shared" si="31"/>
        <v>0</v>
      </c>
      <c r="P113" s="35">
        <f t="shared" si="36"/>
        <v>0</v>
      </c>
      <c r="R113" s="35">
        <f t="shared" si="44"/>
        <v>0</v>
      </c>
      <c r="S113" s="35">
        <f t="shared" si="44"/>
        <v>0</v>
      </c>
      <c r="T113" s="35">
        <f t="shared" si="44"/>
        <v>0</v>
      </c>
      <c r="U113" s="35">
        <f t="shared" si="44"/>
        <v>0</v>
      </c>
      <c r="V113" s="35">
        <f t="shared" si="44"/>
        <v>0</v>
      </c>
      <c r="W113" s="35">
        <f t="shared" si="44"/>
        <v>0</v>
      </c>
      <c r="X113" s="35">
        <f t="shared" si="44"/>
        <v>0</v>
      </c>
      <c r="Z113" s="35">
        <f t="shared" si="45"/>
        <v>0</v>
      </c>
      <c r="AA113" s="35">
        <f t="shared" si="45"/>
        <v>0</v>
      </c>
      <c r="AB113" s="35">
        <f t="shared" si="45"/>
        <v>0</v>
      </c>
      <c r="AC113" s="35">
        <f t="shared" si="45"/>
        <v>0</v>
      </c>
      <c r="AE113" s="47">
        <f t="shared" si="43"/>
        <v>0</v>
      </c>
      <c r="AF113" s="18"/>
    </row>
    <row r="114" ht="15" spans="1:32">
      <c r="A114" s="45" t="s">
        <v>10686</v>
      </c>
      <c r="B114" s="33">
        <f t="shared" si="27"/>
        <v>0</v>
      </c>
      <c r="C114" s="41" t="s">
        <v>10687</v>
      </c>
      <c r="D114" s="26">
        <f t="shared" si="32"/>
        <v>0</v>
      </c>
      <c r="E114" s="35">
        <f t="shared" si="28"/>
        <v>0</v>
      </c>
      <c r="F114" s="36">
        <f t="shared" si="33"/>
        <v>0</v>
      </c>
      <c r="G114" s="37">
        <f t="shared" si="41"/>
        <v>0</v>
      </c>
      <c r="H114" s="42">
        <v>0</v>
      </c>
      <c r="I114" s="35">
        <f t="shared" si="29"/>
        <v>0</v>
      </c>
      <c r="J114" s="26">
        <f t="shared" si="34"/>
        <v>0</v>
      </c>
      <c r="K114" s="35">
        <f t="shared" si="35"/>
        <v>0</v>
      </c>
      <c r="L114" s="46">
        <f t="shared" si="30"/>
        <v>0</v>
      </c>
      <c r="M114" s="51">
        <v>0</v>
      </c>
      <c r="N114" s="44">
        <f t="shared" si="42"/>
        <v>0</v>
      </c>
      <c r="O114" s="35">
        <f t="shared" si="31"/>
        <v>0</v>
      </c>
      <c r="P114" s="35">
        <f t="shared" si="36"/>
        <v>0</v>
      </c>
      <c r="R114" s="35">
        <f t="shared" si="44"/>
        <v>0</v>
      </c>
      <c r="S114" s="35">
        <f t="shared" si="44"/>
        <v>0</v>
      </c>
      <c r="T114" s="35">
        <f t="shared" si="44"/>
        <v>0</v>
      </c>
      <c r="U114" s="35">
        <f t="shared" si="44"/>
        <v>0</v>
      </c>
      <c r="V114" s="35">
        <f t="shared" si="44"/>
        <v>0</v>
      </c>
      <c r="W114" s="35">
        <f t="shared" si="44"/>
        <v>0</v>
      </c>
      <c r="X114" s="35">
        <f t="shared" si="44"/>
        <v>0</v>
      </c>
      <c r="Z114" s="35">
        <f t="shared" si="45"/>
        <v>0</v>
      </c>
      <c r="AA114" s="35">
        <f t="shared" si="45"/>
        <v>0</v>
      </c>
      <c r="AB114" s="35">
        <f t="shared" si="45"/>
        <v>0</v>
      </c>
      <c r="AC114" s="35">
        <f t="shared" si="45"/>
        <v>0</v>
      </c>
      <c r="AE114" s="47">
        <f t="shared" si="43"/>
        <v>0</v>
      </c>
      <c r="AF114" s="6"/>
    </row>
    <row r="115" ht="15" spans="1:32">
      <c r="A115" s="45" t="s">
        <v>10688</v>
      </c>
      <c r="B115" s="33">
        <f t="shared" si="27"/>
        <v>0</v>
      </c>
      <c r="C115" s="41" t="s">
        <v>10689</v>
      </c>
      <c r="D115" s="26">
        <f t="shared" si="32"/>
        <v>0</v>
      </c>
      <c r="E115" s="35">
        <f t="shared" si="28"/>
        <v>0</v>
      </c>
      <c r="F115" s="36">
        <f t="shared" si="33"/>
        <v>0</v>
      </c>
      <c r="G115" s="37">
        <f t="shared" si="41"/>
        <v>0</v>
      </c>
      <c r="H115" s="38">
        <v>0</v>
      </c>
      <c r="I115" s="35">
        <f t="shared" si="29"/>
        <v>0</v>
      </c>
      <c r="J115" s="26">
        <f t="shared" si="34"/>
        <v>0</v>
      </c>
      <c r="K115" s="35">
        <f t="shared" si="35"/>
        <v>0</v>
      </c>
      <c r="L115" s="46">
        <f t="shared" si="30"/>
        <v>0</v>
      </c>
      <c r="M115" s="51">
        <v>0</v>
      </c>
      <c r="N115" s="44">
        <f t="shared" si="42"/>
        <v>0</v>
      </c>
      <c r="O115" s="35">
        <f t="shared" si="31"/>
        <v>0</v>
      </c>
      <c r="P115" s="35">
        <f t="shared" si="36"/>
        <v>0</v>
      </c>
      <c r="R115" s="35">
        <f t="shared" si="44"/>
        <v>0</v>
      </c>
      <c r="S115" s="35">
        <f t="shared" si="44"/>
        <v>0</v>
      </c>
      <c r="T115" s="35">
        <f t="shared" si="44"/>
        <v>0</v>
      </c>
      <c r="U115" s="35">
        <f t="shared" si="44"/>
        <v>0</v>
      </c>
      <c r="V115" s="35">
        <f t="shared" si="44"/>
        <v>0</v>
      </c>
      <c r="W115" s="35">
        <f t="shared" si="44"/>
        <v>0</v>
      </c>
      <c r="X115" s="35">
        <f t="shared" si="44"/>
        <v>0</v>
      </c>
      <c r="Z115" s="35">
        <f t="shared" si="45"/>
        <v>0</v>
      </c>
      <c r="AA115" s="35">
        <f t="shared" si="45"/>
        <v>0</v>
      </c>
      <c r="AB115" s="35">
        <f t="shared" si="45"/>
        <v>0</v>
      </c>
      <c r="AC115" s="35">
        <f t="shared" si="45"/>
        <v>0</v>
      </c>
      <c r="AE115" s="47">
        <f t="shared" si="43"/>
        <v>0</v>
      </c>
      <c r="AF115" s="6"/>
    </row>
    <row r="116" ht="15" spans="1:32">
      <c r="A116" s="45" t="s">
        <v>10690</v>
      </c>
      <c r="B116" s="33">
        <f t="shared" si="27"/>
        <v>0</v>
      </c>
      <c r="C116" s="41" t="s">
        <v>10691</v>
      </c>
      <c r="D116" s="26">
        <f t="shared" si="32"/>
        <v>0</v>
      </c>
      <c r="E116" s="35">
        <f t="shared" si="28"/>
        <v>0</v>
      </c>
      <c r="F116" s="36">
        <f t="shared" si="33"/>
        <v>0</v>
      </c>
      <c r="G116" s="37">
        <f t="shared" si="41"/>
        <v>0</v>
      </c>
      <c r="H116" s="42">
        <v>0</v>
      </c>
      <c r="I116" s="35">
        <f t="shared" si="29"/>
        <v>0</v>
      </c>
      <c r="J116" s="26">
        <f t="shared" si="34"/>
        <v>0</v>
      </c>
      <c r="K116" s="35">
        <f t="shared" si="35"/>
        <v>0</v>
      </c>
      <c r="L116" s="46">
        <f t="shared" si="30"/>
        <v>0</v>
      </c>
      <c r="M116" s="51">
        <v>0</v>
      </c>
      <c r="N116" s="44">
        <f t="shared" si="42"/>
        <v>0</v>
      </c>
      <c r="O116" s="35">
        <f t="shared" si="31"/>
        <v>0</v>
      </c>
      <c r="P116" s="35">
        <f t="shared" si="36"/>
        <v>0</v>
      </c>
      <c r="R116" s="35">
        <f t="shared" si="44"/>
        <v>0</v>
      </c>
      <c r="S116" s="35">
        <f t="shared" si="44"/>
        <v>0</v>
      </c>
      <c r="T116" s="35">
        <f t="shared" si="44"/>
        <v>0</v>
      </c>
      <c r="U116" s="35">
        <f t="shared" si="44"/>
        <v>0</v>
      </c>
      <c r="V116" s="35">
        <f t="shared" si="44"/>
        <v>0</v>
      </c>
      <c r="W116" s="35">
        <f t="shared" si="44"/>
        <v>0</v>
      </c>
      <c r="X116" s="35">
        <f t="shared" si="44"/>
        <v>0</v>
      </c>
      <c r="Z116" s="35">
        <f t="shared" si="45"/>
        <v>0</v>
      </c>
      <c r="AA116" s="35">
        <f t="shared" si="45"/>
        <v>0</v>
      </c>
      <c r="AB116" s="35">
        <f t="shared" si="45"/>
        <v>0</v>
      </c>
      <c r="AC116" s="35">
        <f t="shared" si="45"/>
        <v>0</v>
      </c>
      <c r="AE116" s="47">
        <f t="shared" si="43"/>
        <v>0</v>
      </c>
      <c r="AF116" s="18"/>
    </row>
    <row r="117" ht="15" spans="1:32">
      <c r="A117" s="45" t="s">
        <v>10692</v>
      </c>
      <c r="B117" s="33">
        <f t="shared" si="27"/>
        <v>0</v>
      </c>
      <c r="C117" s="41" t="s">
        <v>10693</v>
      </c>
      <c r="D117" s="26">
        <f t="shared" si="32"/>
        <v>0</v>
      </c>
      <c r="E117" s="35">
        <f t="shared" si="28"/>
        <v>0</v>
      </c>
      <c r="F117" s="36">
        <f t="shared" si="33"/>
        <v>0</v>
      </c>
      <c r="G117" s="37">
        <f t="shared" si="41"/>
        <v>0</v>
      </c>
      <c r="H117" s="42">
        <v>0</v>
      </c>
      <c r="I117" s="35">
        <f t="shared" si="29"/>
        <v>0</v>
      </c>
      <c r="J117" s="26">
        <f t="shared" si="34"/>
        <v>0</v>
      </c>
      <c r="K117" s="35">
        <f t="shared" si="35"/>
        <v>0</v>
      </c>
      <c r="L117" s="46">
        <f t="shared" si="30"/>
        <v>0</v>
      </c>
      <c r="M117" s="51">
        <v>0</v>
      </c>
      <c r="N117" s="44">
        <f t="shared" si="42"/>
        <v>0</v>
      </c>
      <c r="O117" s="35">
        <f t="shared" si="31"/>
        <v>0</v>
      </c>
      <c r="P117" s="35">
        <f t="shared" si="36"/>
        <v>0</v>
      </c>
      <c r="R117" s="35">
        <f t="shared" si="44"/>
        <v>0</v>
      </c>
      <c r="S117" s="35">
        <f t="shared" si="44"/>
        <v>0</v>
      </c>
      <c r="T117" s="35">
        <f t="shared" si="44"/>
        <v>0</v>
      </c>
      <c r="U117" s="35">
        <f t="shared" si="44"/>
        <v>0</v>
      </c>
      <c r="V117" s="35">
        <f t="shared" si="44"/>
        <v>0</v>
      </c>
      <c r="W117" s="35">
        <f t="shared" si="44"/>
        <v>0</v>
      </c>
      <c r="X117" s="35">
        <f t="shared" si="44"/>
        <v>0</v>
      </c>
      <c r="Z117" s="35">
        <f t="shared" si="45"/>
        <v>0</v>
      </c>
      <c r="AA117" s="35">
        <f t="shared" si="45"/>
        <v>0</v>
      </c>
      <c r="AB117" s="35">
        <f t="shared" si="45"/>
        <v>0</v>
      </c>
      <c r="AC117" s="35">
        <f t="shared" si="45"/>
        <v>0</v>
      </c>
      <c r="AE117" s="47">
        <f t="shared" si="43"/>
        <v>0</v>
      </c>
      <c r="AF117" s="18"/>
    </row>
    <row r="118" ht="15" spans="1:32">
      <c r="A118" s="45" t="s">
        <v>10694</v>
      </c>
      <c r="B118" s="33">
        <f t="shared" si="27"/>
        <v>0</v>
      </c>
      <c r="C118" s="41" t="s">
        <v>10695</v>
      </c>
      <c r="D118" s="26">
        <f t="shared" si="32"/>
        <v>0</v>
      </c>
      <c r="E118" s="35">
        <f t="shared" si="28"/>
        <v>0</v>
      </c>
      <c r="F118" s="36">
        <f t="shared" si="33"/>
        <v>0</v>
      </c>
      <c r="G118" s="37">
        <f t="shared" si="41"/>
        <v>0</v>
      </c>
      <c r="H118" s="42">
        <v>0</v>
      </c>
      <c r="I118" s="35">
        <f t="shared" si="29"/>
        <v>0</v>
      </c>
      <c r="J118" s="26">
        <f t="shared" si="34"/>
        <v>0</v>
      </c>
      <c r="K118" s="35">
        <f t="shared" si="35"/>
        <v>0</v>
      </c>
      <c r="L118" s="46">
        <f t="shared" si="30"/>
        <v>0</v>
      </c>
      <c r="M118" s="51">
        <v>0</v>
      </c>
      <c r="N118" s="44">
        <f t="shared" si="42"/>
        <v>0</v>
      </c>
      <c r="O118" s="35">
        <f t="shared" si="31"/>
        <v>0</v>
      </c>
      <c r="P118" s="35">
        <f t="shared" si="36"/>
        <v>0</v>
      </c>
      <c r="R118" s="35">
        <f t="shared" ref="R118:X127" si="46">SUMPRODUCT(R$374:R$599*(LEFT($A$374:$A$599,LEN($A118))=$A118))</f>
        <v>0</v>
      </c>
      <c r="S118" s="35">
        <f t="shared" si="46"/>
        <v>0</v>
      </c>
      <c r="T118" s="35">
        <f t="shared" si="46"/>
        <v>0</v>
      </c>
      <c r="U118" s="35">
        <f t="shared" si="46"/>
        <v>0</v>
      </c>
      <c r="V118" s="35">
        <f t="shared" si="46"/>
        <v>0</v>
      </c>
      <c r="W118" s="35">
        <f t="shared" si="46"/>
        <v>0</v>
      </c>
      <c r="X118" s="35">
        <f t="shared" si="46"/>
        <v>0</v>
      </c>
      <c r="Z118" s="35">
        <f t="shared" si="45"/>
        <v>0</v>
      </c>
      <c r="AA118" s="35">
        <f t="shared" si="45"/>
        <v>0</v>
      </c>
      <c r="AB118" s="35">
        <f t="shared" si="45"/>
        <v>0</v>
      </c>
      <c r="AC118" s="35">
        <f t="shared" si="45"/>
        <v>0</v>
      </c>
      <c r="AE118" s="47">
        <f t="shared" si="43"/>
        <v>0</v>
      </c>
      <c r="AF118" s="6"/>
    </row>
    <row r="119" ht="15" spans="1:32">
      <c r="A119" s="45" t="s">
        <v>10696</v>
      </c>
      <c r="B119" s="33">
        <f t="shared" si="27"/>
        <v>0</v>
      </c>
      <c r="C119" s="41" t="s">
        <v>10697</v>
      </c>
      <c r="D119" s="26">
        <f t="shared" si="32"/>
        <v>0</v>
      </c>
      <c r="E119" s="35">
        <f t="shared" si="28"/>
        <v>0</v>
      </c>
      <c r="F119" s="36">
        <f t="shared" si="33"/>
        <v>0</v>
      </c>
      <c r="G119" s="37">
        <f t="shared" si="41"/>
        <v>0</v>
      </c>
      <c r="H119" s="42">
        <v>0</v>
      </c>
      <c r="I119" s="35">
        <f t="shared" si="29"/>
        <v>0</v>
      </c>
      <c r="J119" s="26">
        <f t="shared" si="34"/>
        <v>0</v>
      </c>
      <c r="K119" s="35">
        <f t="shared" si="35"/>
        <v>0</v>
      </c>
      <c r="L119" s="46">
        <f t="shared" si="30"/>
        <v>0</v>
      </c>
      <c r="M119" s="51">
        <v>0</v>
      </c>
      <c r="N119" s="44">
        <f t="shared" si="42"/>
        <v>0</v>
      </c>
      <c r="O119" s="35">
        <f t="shared" si="31"/>
        <v>0</v>
      </c>
      <c r="P119" s="35">
        <f t="shared" si="36"/>
        <v>0</v>
      </c>
      <c r="R119" s="35">
        <f t="shared" si="46"/>
        <v>0</v>
      </c>
      <c r="S119" s="35">
        <f t="shared" si="46"/>
        <v>0</v>
      </c>
      <c r="T119" s="35">
        <f t="shared" si="46"/>
        <v>0</v>
      </c>
      <c r="U119" s="35">
        <f t="shared" si="46"/>
        <v>0</v>
      </c>
      <c r="V119" s="35">
        <f t="shared" si="46"/>
        <v>0</v>
      </c>
      <c r="W119" s="35">
        <f t="shared" si="46"/>
        <v>0</v>
      </c>
      <c r="X119" s="35">
        <f t="shared" si="46"/>
        <v>0</v>
      </c>
      <c r="Z119" s="35">
        <f t="shared" si="45"/>
        <v>0</v>
      </c>
      <c r="AA119" s="35">
        <f t="shared" si="45"/>
        <v>0</v>
      </c>
      <c r="AB119" s="35">
        <f t="shared" si="45"/>
        <v>0</v>
      </c>
      <c r="AC119" s="35">
        <f t="shared" si="45"/>
        <v>0</v>
      </c>
      <c r="AE119" s="47">
        <f t="shared" si="43"/>
        <v>0</v>
      </c>
      <c r="AF119" s="6"/>
    </row>
    <row r="120" ht="15" spans="1:32">
      <c r="A120" s="45" t="s">
        <v>10698</v>
      </c>
      <c r="B120" s="33">
        <f t="shared" si="27"/>
        <v>0</v>
      </c>
      <c r="C120" s="41" t="s">
        <v>10699</v>
      </c>
      <c r="D120" s="26">
        <f t="shared" si="32"/>
        <v>0</v>
      </c>
      <c r="E120" s="35">
        <f t="shared" si="28"/>
        <v>0</v>
      </c>
      <c r="F120" s="36">
        <f t="shared" si="33"/>
        <v>0</v>
      </c>
      <c r="G120" s="37">
        <f t="shared" si="41"/>
        <v>0</v>
      </c>
      <c r="H120" s="42">
        <v>0</v>
      </c>
      <c r="I120" s="35">
        <f t="shared" si="29"/>
        <v>0</v>
      </c>
      <c r="J120" s="26">
        <f t="shared" si="34"/>
        <v>0</v>
      </c>
      <c r="K120" s="35">
        <f t="shared" si="35"/>
        <v>0</v>
      </c>
      <c r="L120" s="46">
        <f t="shared" si="30"/>
        <v>0</v>
      </c>
      <c r="M120" s="51">
        <v>0</v>
      </c>
      <c r="N120" s="44">
        <f t="shared" si="42"/>
        <v>0</v>
      </c>
      <c r="O120" s="35">
        <f t="shared" si="31"/>
        <v>0</v>
      </c>
      <c r="P120" s="35">
        <f t="shared" si="36"/>
        <v>0</v>
      </c>
      <c r="R120" s="35">
        <f t="shared" si="46"/>
        <v>0</v>
      </c>
      <c r="S120" s="35">
        <f t="shared" si="46"/>
        <v>0</v>
      </c>
      <c r="T120" s="35">
        <f t="shared" si="46"/>
        <v>0</v>
      </c>
      <c r="U120" s="35">
        <f t="shared" si="46"/>
        <v>0</v>
      </c>
      <c r="V120" s="35">
        <f t="shared" si="46"/>
        <v>0</v>
      </c>
      <c r="W120" s="35">
        <f t="shared" si="46"/>
        <v>0</v>
      </c>
      <c r="X120" s="35">
        <f t="shared" si="46"/>
        <v>0</v>
      </c>
      <c r="Z120" s="35">
        <f t="shared" si="45"/>
        <v>0</v>
      </c>
      <c r="AA120" s="35">
        <f t="shared" si="45"/>
        <v>0</v>
      </c>
      <c r="AB120" s="35">
        <f t="shared" si="45"/>
        <v>0</v>
      </c>
      <c r="AC120" s="35">
        <f t="shared" si="45"/>
        <v>0</v>
      </c>
      <c r="AE120" s="47">
        <f t="shared" si="43"/>
        <v>0</v>
      </c>
      <c r="AF120" s="18"/>
    </row>
    <row r="121" ht="15" spans="1:32">
      <c r="A121" s="45" t="s">
        <v>10700</v>
      </c>
      <c r="B121" s="33">
        <f t="shared" si="27"/>
        <v>0</v>
      </c>
      <c r="C121" s="41" t="s">
        <v>10701</v>
      </c>
      <c r="D121" s="26">
        <f t="shared" si="32"/>
        <v>0</v>
      </c>
      <c r="E121" s="35">
        <f t="shared" si="28"/>
        <v>0</v>
      </c>
      <c r="F121" s="36">
        <f t="shared" si="33"/>
        <v>0</v>
      </c>
      <c r="G121" s="37">
        <f t="shared" si="41"/>
        <v>0</v>
      </c>
      <c r="H121" s="42">
        <v>0</v>
      </c>
      <c r="I121" s="35">
        <f t="shared" si="29"/>
        <v>0</v>
      </c>
      <c r="J121" s="26">
        <f t="shared" si="34"/>
        <v>0</v>
      </c>
      <c r="K121" s="35">
        <f t="shared" si="35"/>
        <v>0</v>
      </c>
      <c r="L121" s="46">
        <f t="shared" si="30"/>
        <v>0</v>
      </c>
      <c r="M121" s="51">
        <v>0</v>
      </c>
      <c r="N121" s="44">
        <f t="shared" si="42"/>
        <v>0</v>
      </c>
      <c r="O121" s="35">
        <f t="shared" si="31"/>
        <v>0</v>
      </c>
      <c r="P121" s="35">
        <f t="shared" si="36"/>
        <v>0</v>
      </c>
      <c r="R121" s="35">
        <f t="shared" si="46"/>
        <v>0</v>
      </c>
      <c r="S121" s="35">
        <f t="shared" si="46"/>
        <v>0</v>
      </c>
      <c r="T121" s="35">
        <f t="shared" si="46"/>
        <v>0</v>
      </c>
      <c r="U121" s="35">
        <f t="shared" si="46"/>
        <v>0</v>
      </c>
      <c r="V121" s="35">
        <f t="shared" si="46"/>
        <v>0</v>
      </c>
      <c r="W121" s="35">
        <f t="shared" si="46"/>
        <v>0</v>
      </c>
      <c r="X121" s="35">
        <f t="shared" si="46"/>
        <v>0</v>
      </c>
      <c r="Z121" s="35">
        <f t="shared" si="45"/>
        <v>0</v>
      </c>
      <c r="AA121" s="35">
        <f t="shared" si="45"/>
        <v>0</v>
      </c>
      <c r="AB121" s="35">
        <f t="shared" si="45"/>
        <v>0</v>
      </c>
      <c r="AC121" s="35">
        <f t="shared" si="45"/>
        <v>0</v>
      </c>
      <c r="AE121" s="47">
        <f t="shared" si="43"/>
        <v>0</v>
      </c>
      <c r="AF121" s="18"/>
    </row>
    <row r="122" ht="15" spans="1:32">
      <c r="A122" s="45" t="s">
        <v>10702</v>
      </c>
      <c r="B122" s="33">
        <f t="shared" si="27"/>
        <v>0</v>
      </c>
      <c r="C122" s="41" t="s">
        <v>10703</v>
      </c>
      <c r="D122" s="26">
        <f t="shared" si="32"/>
        <v>0</v>
      </c>
      <c r="E122" s="35">
        <f t="shared" si="28"/>
        <v>0</v>
      </c>
      <c r="F122" s="36">
        <f t="shared" si="33"/>
        <v>0</v>
      </c>
      <c r="G122" s="37">
        <f t="shared" si="41"/>
        <v>0</v>
      </c>
      <c r="H122" s="42">
        <v>0</v>
      </c>
      <c r="I122" s="35">
        <f t="shared" si="29"/>
        <v>0</v>
      </c>
      <c r="J122" s="26">
        <f t="shared" si="34"/>
        <v>0</v>
      </c>
      <c r="K122" s="35">
        <f t="shared" si="35"/>
        <v>0</v>
      </c>
      <c r="L122" s="46">
        <f t="shared" si="30"/>
        <v>0</v>
      </c>
      <c r="M122" s="51">
        <v>0</v>
      </c>
      <c r="N122" s="44">
        <f t="shared" si="42"/>
        <v>0</v>
      </c>
      <c r="O122" s="35">
        <f t="shared" si="31"/>
        <v>0</v>
      </c>
      <c r="P122" s="35">
        <f t="shared" si="36"/>
        <v>0</v>
      </c>
      <c r="R122" s="35">
        <f t="shared" si="46"/>
        <v>0</v>
      </c>
      <c r="S122" s="35">
        <f t="shared" si="46"/>
        <v>0</v>
      </c>
      <c r="T122" s="35">
        <f t="shared" si="46"/>
        <v>0</v>
      </c>
      <c r="U122" s="35">
        <f t="shared" si="46"/>
        <v>0</v>
      </c>
      <c r="V122" s="35">
        <f t="shared" si="46"/>
        <v>0</v>
      </c>
      <c r="W122" s="35">
        <f t="shared" si="46"/>
        <v>0</v>
      </c>
      <c r="X122" s="35">
        <f t="shared" si="46"/>
        <v>0</v>
      </c>
      <c r="Z122" s="35">
        <f t="shared" si="45"/>
        <v>0</v>
      </c>
      <c r="AA122" s="35">
        <f t="shared" si="45"/>
        <v>0</v>
      </c>
      <c r="AB122" s="35">
        <f t="shared" si="45"/>
        <v>0</v>
      </c>
      <c r="AC122" s="35">
        <f t="shared" si="45"/>
        <v>0</v>
      </c>
      <c r="AE122" s="47">
        <f t="shared" si="43"/>
        <v>0</v>
      </c>
      <c r="AF122" s="6"/>
    </row>
    <row r="123" ht="15" spans="1:32">
      <c r="A123" s="45" t="s">
        <v>10704</v>
      </c>
      <c r="B123" s="33">
        <f t="shared" si="27"/>
        <v>0</v>
      </c>
      <c r="C123" s="41" t="s">
        <v>10705</v>
      </c>
      <c r="D123" s="26">
        <f t="shared" si="32"/>
        <v>0</v>
      </c>
      <c r="E123" s="35">
        <f t="shared" si="28"/>
        <v>0</v>
      </c>
      <c r="F123" s="36">
        <f t="shared" si="33"/>
        <v>0</v>
      </c>
      <c r="G123" s="37">
        <f t="shared" si="41"/>
        <v>0</v>
      </c>
      <c r="H123" s="42">
        <v>0</v>
      </c>
      <c r="I123" s="35">
        <f t="shared" si="29"/>
        <v>0</v>
      </c>
      <c r="J123" s="26">
        <f t="shared" si="34"/>
        <v>0</v>
      </c>
      <c r="K123" s="35">
        <f t="shared" si="35"/>
        <v>0</v>
      </c>
      <c r="L123" s="46">
        <f t="shared" si="30"/>
        <v>0</v>
      </c>
      <c r="M123" s="51">
        <v>0</v>
      </c>
      <c r="N123" s="44">
        <f t="shared" si="42"/>
        <v>0</v>
      </c>
      <c r="O123" s="35">
        <f t="shared" si="31"/>
        <v>0</v>
      </c>
      <c r="P123" s="35">
        <f t="shared" si="36"/>
        <v>0</v>
      </c>
      <c r="R123" s="35">
        <f t="shared" si="46"/>
        <v>0</v>
      </c>
      <c r="S123" s="35">
        <f t="shared" si="46"/>
        <v>0</v>
      </c>
      <c r="T123" s="35">
        <f t="shared" si="46"/>
        <v>0</v>
      </c>
      <c r="U123" s="35">
        <f t="shared" si="46"/>
        <v>0</v>
      </c>
      <c r="V123" s="35">
        <f t="shared" si="46"/>
        <v>0</v>
      </c>
      <c r="W123" s="35">
        <f t="shared" si="46"/>
        <v>0</v>
      </c>
      <c r="X123" s="35">
        <f t="shared" si="46"/>
        <v>0</v>
      </c>
      <c r="Z123" s="35">
        <f t="shared" si="45"/>
        <v>0</v>
      </c>
      <c r="AA123" s="35">
        <f t="shared" si="45"/>
        <v>0</v>
      </c>
      <c r="AB123" s="35">
        <f t="shared" si="45"/>
        <v>0</v>
      </c>
      <c r="AC123" s="35">
        <f t="shared" si="45"/>
        <v>0</v>
      </c>
      <c r="AE123" s="47">
        <f t="shared" si="43"/>
        <v>0</v>
      </c>
      <c r="AF123" s="6"/>
    </row>
    <row r="124" ht="15" spans="1:32">
      <c r="A124" s="45" t="s">
        <v>10706</v>
      </c>
      <c r="B124" s="33">
        <f t="shared" si="27"/>
        <v>0</v>
      </c>
      <c r="C124" s="41" t="s">
        <v>10707</v>
      </c>
      <c r="D124" s="26">
        <f t="shared" si="32"/>
        <v>0</v>
      </c>
      <c r="E124" s="35">
        <f t="shared" si="28"/>
        <v>0</v>
      </c>
      <c r="F124" s="36">
        <f t="shared" si="33"/>
        <v>0</v>
      </c>
      <c r="G124" s="37">
        <f t="shared" si="41"/>
        <v>0</v>
      </c>
      <c r="H124" s="42">
        <v>0</v>
      </c>
      <c r="I124" s="35">
        <f t="shared" si="29"/>
        <v>0</v>
      </c>
      <c r="J124" s="26">
        <f t="shared" si="34"/>
        <v>0</v>
      </c>
      <c r="K124" s="35">
        <f t="shared" si="35"/>
        <v>0</v>
      </c>
      <c r="L124" s="46">
        <f t="shared" si="30"/>
        <v>0</v>
      </c>
      <c r="M124" s="51">
        <v>0</v>
      </c>
      <c r="N124" s="44">
        <f t="shared" si="42"/>
        <v>0</v>
      </c>
      <c r="O124" s="35">
        <f t="shared" si="31"/>
        <v>0</v>
      </c>
      <c r="P124" s="35">
        <f t="shared" si="36"/>
        <v>0</v>
      </c>
      <c r="R124" s="35">
        <f t="shared" si="46"/>
        <v>0</v>
      </c>
      <c r="S124" s="35">
        <f t="shared" si="46"/>
        <v>0</v>
      </c>
      <c r="T124" s="35">
        <f t="shared" si="46"/>
        <v>0</v>
      </c>
      <c r="U124" s="35">
        <f t="shared" si="46"/>
        <v>0</v>
      </c>
      <c r="V124" s="35">
        <f t="shared" si="46"/>
        <v>0</v>
      </c>
      <c r="W124" s="35">
        <f t="shared" si="46"/>
        <v>0</v>
      </c>
      <c r="X124" s="35">
        <f t="shared" si="46"/>
        <v>0</v>
      </c>
      <c r="Z124" s="35">
        <f t="shared" si="45"/>
        <v>0</v>
      </c>
      <c r="AA124" s="35">
        <f t="shared" si="45"/>
        <v>0</v>
      </c>
      <c r="AB124" s="35">
        <f t="shared" si="45"/>
        <v>0</v>
      </c>
      <c r="AC124" s="35">
        <f t="shared" si="45"/>
        <v>0</v>
      </c>
      <c r="AE124" s="47">
        <f t="shared" si="43"/>
        <v>0</v>
      </c>
      <c r="AF124" s="18"/>
    </row>
    <row r="125" ht="15" spans="1:32">
      <c r="A125" s="45" t="s">
        <v>10708</v>
      </c>
      <c r="B125" s="33">
        <f t="shared" si="27"/>
        <v>0</v>
      </c>
      <c r="C125" s="41" t="s">
        <v>10709</v>
      </c>
      <c r="D125" s="26">
        <f t="shared" si="32"/>
        <v>0</v>
      </c>
      <c r="E125" s="35">
        <f t="shared" si="28"/>
        <v>0</v>
      </c>
      <c r="F125" s="36">
        <f t="shared" si="33"/>
        <v>0</v>
      </c>
      <c r="G125" s="37">
        <f t="shared" si="41"/>
        <v>0</v>
      </c>
      <c r="H125" s="42">
        <v>0</v>
      </c>
      <c r="I125" s="35">
        <f t="shared" si="29"/>
        <v>0</v>
      </c>
      <c r="J125" s="26">
        <f t="shared" si="34"/>
        <v>0</v>
      </c>
      <c r="K125" s="35">
        <f t="shared" si="35"/>
        <v>0</v>
      </c>
      <c r="L125" s="46">
        <f t="shared" si="30"/>
        <v>0</v>
      </c>
      <c r="M125" s="51">
        <v>0</v>
      </c>
      <c r="N125" s="44">
        <f t="shared" si="42"/>
        <v>0</v>
      </c>
      <c r="O125" s="35">
        <f t="shared" si="31"/>
        <v>0</v>
      </c>
      <c r="P125" s="35">
        <f t="shared" si="36"/>
        <v>0</v>
      </c>
      <c r="R125" s="35">
        <f t="shared" si="46"/>
        <v>0</v>
      </c>
      <c r="S125" s="35">
        <f t="shared" si="46"/>
        <v>0</v>
      </c>
      <c r="T125" s="35">
        <f t="shared" si="46"/>
        <v>0</v>
      </c>
      <c r="U125" s="35">
        <f t="shared" si="46"/>
        <v>0</v>
      </c>
      <c r="V125" s="35">
        <f t="shared" si="46"/>
        <v>0</v>
      </c>
      <c r="W125" s="35">
        <f t="shared" si="46"/>
        <v>0</v>
      </c>
      <c r="X125" s="35">
        <f t="shared" si="46"/>
        <v>0</v>
      </c>
      <c r="Z125" s="35">
        <f t="shared" si="45"/>
        <v>0</v>
      </c>
      <c r="AA125" s="35">
        <f t="shared" si="45"/>
        <v>0</v>
      </c>
      <c r="AB125" s="35">
        <f t="shared" si="45"/>
        <v>0</v>
      </c>
      <c r="AC125" s="35">
        <f t="shared" si="45"/>
        <v>0</v>
      </c>
      <c r="AE125" s="47">
        <f t="shared" si="43"/>
        <v>0</v>
      </c>
      <c r="AF125" s="18"/>
    </row>
    <row r="126" ht="15" spans="1:32">
      <c r="A126" s="45" t="s">
        <v>10710</v>
      </c>
      <c r="B126" s="33">
        <f t="shared" si="27"/>
        <v>0</v>
      </c>
      <c r="C126" s="41" t="s">
        <v>10711</v>
      </c>
      <c r="D126" s="26">
        <f t="shared" si="32"/>
        <v>0</v>
      </c>
      <c r="E126" s="35">
        <f t="shared" si="28"/>
        <v>0</v>
      </c>
      <c r="F126" s="36">
        <f t="shared" si="33"/>
        <v>0</v>
      </c>
      <c r="G126" s="37">
        <f t="shared" si="41"/>
        <v>0</v>
      </c>
      <c r="H126" s="42">
        <v>0</v>
      </c>
      <c r="I126" s="35">
        <f t="shared" si="29"/>
        <v>0</v>
      </c>
      <c r="J126" s="26">
        <f t="shared" si="34"/>
        <v>0</v>
      </c>
      <c r="K126" s="35">
        <f t="shared" si="35"/>
        <v>0</v>
      </c>
      <c r="L126" s="46">
        <f t="shared" si="30"/>
        <v>0</v>
      </c>
      <c r="M126" s="51">
        <v>0</v>
      </c>
      <c r="N126" s="44">
        <f t="shared" si="42"/>
        <v>0</v>
      </c>
      <c r="O126" s="35">
        <f t="shared" si="31"/>
        <v>0</v>
      </c>
      <c r="P126" s="35">
        <f t="shared" si="36"/>
        <v>0</v>
      </c>
      <c r="R126" s="35">
        <f t="shared" si="46"/>
        <v>0</v>
      </c>
      <c r="S126" s="35">
        <f t="shared" si="46"/>
        <v>0</v>
      </c>
      <c r="T126" s="35">
        <f t="shared" si="46"/>
        <v>0</v>
      </c>
      <c r="U126" s="35">
        <f t="shared" si="46"/>
        <v>0</v>
      </c>
      <c r="V126" s="35">
        <f t="shared" si="46"/>
        <v>0</v>
      </c>
      <c r="W126" s="35">
        <f t="shared" si="46"/>
        <v>0</v>
      </c>
      <c r="X126" s="35">
        <f t="shared" si="46"/>
        <v>0</v>
      </c>
      <c r="Z126" s="35">
        <f t="shared" si="45"/>
        <v>0</v>
      </c>
      <c r="AA126" s="35">
        <f t="shared" si="45"/>
        <v>0</v>
      </c>
      <c r="AB126" s="35">
        <f t="shared" si="45"/>
        <v>0</v>
      </c>
      <c r="AC126" s="35">
        <f t="shared" si="45"/>
        <v>0</v>
      </c>
      <c r="AE126" s="47">
        <f t="shared" si="43"/>
        <v>0</v>
      </c>
      <c r="AF126" s="6"/>
    </row>
    <row r="127" ht="15" spans="1:32">
      <c r="A127" s="45" t="s">
        <v>10712</v>
      </c>
      <c r="B127" s="33">
        <f t="shared" si="27"/>
        <v>0</v>
      </c>
      <c r="C127" s="41" t="s">
        <v>10713</v>
      </c>
      <c r="D127" s="26">
        <f t="shared" si="32"/>
        <v>0</v>
      </c>
      <c r="E127" s="35">
        <f t="shared" si="28"/>
        <v>0</v>
      </c>
      <c r="F127" s="36">
        <f t="shared" si="33"/>
        <v>0</v>
      </c>
      <c r="G127" s="37">
        <f t="shared" si="41"/>
        <v>0</v>
      </c>
      <c r="H127" s="42">
        <v>0</v>
      </c>
      <c r="I127" s="35">
        <f t="shared" si="29"/>
        <v>0</v>
      </c>
      <c r="J127" s="26">
        <f t="shared" si="34"/>
        <v>0</v>
      </c>
      <c r="K127" s="35">
        <f t="shared" si="35"/>
        <v>0</v>
      </c>
      <c r="L127" s="46">
        <f t="shared" si="30"/>
        <v>0</v>
      </c>
      <c r="M127" s="51">
        <v>0</v>
      </c>
      <c r="N127" s="44">
        <f t="shared" si="42"/>
        <v>0</v>
      </c>
      <c r="O127" s="35">
        <f t="shared" si="31"/>
        <v>0</v>
      </c>
      <c r="P127" s="35">
        <f t="shared" si="36"/>
        <v>0</v>
      </c>
      <c r="R127" s="35">
        <f t="shared" si="46"/>
        <v>0</v>
      </c>
      <c r="S127" s="35">
        <f t="shared" si="46"/>
        <v>0</v>
      </c>
      <c r="T127" s="35">
        <f t="shared" si="46"/>
        <v>0</v>
      </c>
      <c r="U127" s="35">
        <f t="shared" si="46"/>
        <v>0</v>
      </c>
      <c r="V127" s="35">
        <f t="shared" si="46"/>
        <v>0</v>
      </c>
      <c r="W127" s="35">
        <f t="shared" si="46"/>
        <v>0</v>
      </c>
      <c r="X127" s="35">
        <f t="shared" si="46"/>
        <v>0</v>
      </c>
      <c r="Z127" s="35">
        <f t="shared" si="45"/>
        <v>0</v>
      </c>
      <c r="AA127" s="35">
        <f t="shared" si="45"/>
        <v>0</v>
      </c>
      <c r="AB127" s="35">
        <f t="shared" si="45"/>
        <v>0</v>
      </c>
      <c r="AC127" s="35">
        <f t="shared" si="45"/>
        <v>0</v>
      </c>
      <c r="AE127" s="47">
        <f t="shared" si="43"/>
        <v>0</v>
      </c>
      <c r="AF127" s="6"/>
    </row>
    <row r="128" ht="15" spans="1:32">
      <c r="A128" s="45" t="s">
        <v>10714</v>
      </c>
      <c r="B128" s="33">
        <f t="shared" si="27"/>
        <v>0</v>
      </c>
      <c r="C128" s="41" t="s">
        <v>10715</v>
      </c>
      <c r="D128" s="26">
        <f t="shared" si="32"/>
        <v>0</v>
      </c>
      <c r="E128" s="35">
        <f t="shared" si="28"/>
        <v>0</v>
      </c>
      <c r="F128" s="36">
        <f t="shared" si="33"/>
        <v>0</v>
      </c>
      <c r="G128" s="37">
        <f t="shared" si="41"/>
        <v>0</v>
      </c>
      <c r="H128" s="42">
        <v>0</v>
      </c>
      <c r="I128" s="35">
        <f t="shared" si="29"/>
        <v>0</v>
      </c>
      <c r="J128" s="26">
        <f t="shared" si="34"/>
        <v>0</v>
      </c>
      <c r="K128" s="35">
        <f t="shared" si="35"/>
        <v>0</v>
      </c>
      <c r="L128" s="46">
        <f t="shared" si="30"/>
        <v>0</v>
      </c>
      <c r="M128" s="51">
        <v>0</v>
      </c>
      <c r="N128" s="44">
        <f t="shared" si="42"/>
        <v>0</v>
      </c>
      <c r="O128" s="35">
        <f t="shared" si="31"/>
        <v>0</v>
      </c>
      <c r="P128" s="35">
        <f t="shared" si="36"/>
        <v>0</v>
      </c>
      <c r="R128" s="35">
        <f t="shared" ref="R128:X137" si="47">SUMPRODUCT(R$374:R$599*(LEFT($A$374:$A$599,LEN($A128))=$A128))</f>
        <v>0</v>
      </c>
      <c r="S128" s="35">
        <f t="shared" si="47"/>
        <v>0</v>
      </c>
      <c r="T128" s="35">
        <f t="shared" si="47"/>
        <v>0</v>
      </c>
      <c r="U128" s="35">
        <f t="shared" si="47"/>
        <v>0</v>
      </c>
      <c r="V128" s="35">
        <f t="shared" si="47"/>
        <v>0</v>
      </c>
      <c r="W128" s="35">
        <f t="shared" si="47"/>
        <v>0</v>
      </c>
      <c r="X128" s="35">
        <f t="shared" si="47"/>
        <v>0</v>
      </c>
      <c r="Z128" s="35">
        <f t="shared" ref="Z128:AC147" si="48">SUMPRODUCT(Z$374:Z$599*(LEFT($A$374:$A$599,LEN($A128))=$A128))</f>
        <v>0</v>
      </c>
      <c r="AA128" s="35">
        <f t="shared" si="48"/>
        <v>0</v>
      </c>
      <c r="AB128" s="35">
        <f t="shared" si="48"/>
        <v>0</v>
      </c>
      <c r="AC128" s="35">
        <f t="shared" si="48"/>
        <v>0</v>
      </c>
      <c r="AE128" s="47">
        <f t="shared" si="43"/>
        <v>0</v>
      </c>
      <c r="AF128" s="18"/>
    </row>
    <row r="129" ht="15" spans="1:32">
      <c r="A129" s="45" t="s">
        <v>10716</v>
      </c>
      <c r="B129" s="33">
        <f t="shared" si="27"/>
        <v>0</v>
      </c>
      <c r="C129" s="41" t="s">
        <v>10717</v>
      </c>
      <c r="D129" s="26">
        <f t="shared" si="32"/>
        <v>0</v>
      </c>
      <c r="E129" s="35">
        <f t="shared" si="28"/>
        <v>0</v>
      </c>
      <c r="F129" s="36">
        <f t="shared" si="33"/>
        <v>0</v>
      </c>
      <c r="G129" s="37">
        <f t="shared" si="41"/>
        <v>0</v>
      </c>
      <c r="H129" s="42">
        <v>0</v>
      </c>
      <c r="I129" s="35">
        <f t="shared" si="29"/>
        <v>0</v>
      </c>
      <c r="J129" s="26">
        <f t="shared" si="34"/>
        <v>0</v>
      </c>
      <c r="K129" s="35">
        <f t="shared" si="35"/>
        <v>0</v>
      </c>
      <c r="L129" s="46">
        <f t="shared" si="30"/>
        <v>0</v>
      </c>
      <c r="M129" s="51">
        <v>0</v>
      </c>
      <c r="N129" s="44">
        <f t="shared" si="42"/>
        <v>0</v>
      </c>
      <c r="O129" s="35">
        <f t="shared" si="31"/>
        <v>0</v>
      </c>
      <c r="P129" s="35">
        <f t="shared" si="36"/>
        <v>0</v>
      </c>
      <c r="R129" s="35">
        <f t="shared" si="47"/>
        <v>0</v>
      </c>
      <c r="S129" s="35">
        <f t="shared" si="47"/>
        <v>0</v>
      </c>
      <c r="T129" s="35">
        <f t="shared" si="47"/>
        <v>0</v>
      </c>
      <c r="U129" s="35">
        <f t="shared" si="47"/>
        <v>0</v>
      </c>
      <c r="V129" s="35">
        <f t="shared" si="47"/>
        <v>0</v>
      </c>
      <c r="W129" s="35">
        <f t="shared" si="47"/>
        <v>0</v>
      </c>
      <c r="X129" s="35">
        <f t="shared" si="47"/>
        <v>0</v>
      </c>
      <c r="Z129" s="35">
        <f t="shared" si="48"/>
        <v>0</v>
      </c>
      <c r="AA129" s="35">
        <f t="shared" si="48"/>
        <v>0</v>
      </c>
      <c r="AB129" s="35">
        <f t="shared" si="48"/>
        <v>0</v>
      </c>
      <c r="AC129" s="35">
        <f t="shared" si="48"/>
        <v>0</v>
      </c>
      <c r="AE129" s="47">
        <f t="shared" si="43"/>
        <v>0</v>
      </c>
      <c r="AF129" s="18"/>
    </row>
    <row r="130" ht="15" spans="1:32">
      <c r="A130" s="45" t="s">
        <v>10718</v>
      </c>
      <c r="B130" s="33">
        <f t="shared" si="27"/>
        <v>0</v>
      </c>
      <c r="C130" s="41" t="s">
        <v>10719</v>
      </c>
      <c r="D130" s="26">
        <f t="shared" si="32"/>
        <v>0</v>
      </c>
      <c r="E130" s="35">
        <f t="shared" si="28"/>
        <v>0</v>
      </c>
      <c r="F130" s="36">
        <f t="shared" si="33"/>
        <v>0</v>
      </c>
      <c r="G130" s="37">
        <f t="shared" si="41"/>
        <v>0</v>
      </c>
      <c r="H130" s="42">
        <v>0</v>
      </c>
      <c r="I130" s="35">
        <f t="shared" si="29"/>
        <v>0</v>
      </c>
      <c r="J130" s="26">
        <f t="shared" si="34"/>
        <v>0</v>
      </c>
      <c r="K130" s="35">
        <f t="shared" si="35"/>
        <v>0</v>
      </c>
      <c r="L130" s="46">
        <f t="shared" si="30"/>
        <v>0</v>
      </c>
      <c r="M130" s="51">
        <v>0</v>
      </c>
      <c r="N130" s="44">
        <f t="shared" si="42"/>
        <v>0</v>
      </c>
      <c r="O130" s="35">
        <f t="shared" si="31"/>
        <v>0</v>
      </c>
      <c r="P130" s="35">
        <f t="shared" si="36"/>
        <v>0</v>
      </c>
      <c r="R130" s="35">
        <f t="shared" si="47"/>
        <v>0</v>
      </c>
      <c r="S130" s="35">
        <f t="shared" si="47"/>
        <v>0</v>
      </c>
      <c r="T130" s="35">
        <f t="shared" si="47"/>
        <v>0</v>
      </c>
      <c r="U130" s="35">
        <f t="shared" si="47"/>
        <v>0</v>
      </c>
      <c r="V130" s="35">
        <f t="shared" si="47"/>
        <v>0</v>
      </c>
      <c r="W130" s="35">
        <f t="shared" si="47"/>
        <v>0</v>
      </c>
      <c r="X130" s="35">
        <f t="shared" si="47"/>
        <v>0</v>
      </c>
      <c r="Z130" s="35">
        <f t="shared" si="48"/>
        <v>0</v>
      </c>
      <c r="AA130" s="35">
        <f t="shared" si="48"/>
        <v>0</v>
      </c>
      <c r="AB130" s="35">
        <f t="shared" si="48"/>
        <v>0</v>
      </c>
      <c r="AC130" s="35">
        <f t="shared" si="48"/>
        <v>0</v>
      </c>
      <c r="AE130" s="47">
        <f t="shared" si="43"/>
        <v>0</v>
      </c>
      <c r="AF130" s="6"/>
    </row>
    <row r="131" ht="15" spans="1:32">
      <c r="A131" s="45" t="s">
        <v>10720</v>
      </c>
      <c r="B131" s="33">
        <f t="shared" si="27"/>
        <v>0</v>
      </c>
      <c r="C131" s="41" t="s">
        <v>10721</v>
      </c>
      <c r="D131" s="26">
        <f t="shared" si="32"/>
        <v>0</v>
      </c>
      <c r="E131" s="35">
        <f t="shared" si="28"/>
        <v>0</v>
      </c>
      <c r="F131" s="36">
        <f t="shared" si="33"/>
        <v>0</v>
      </c>
      <c r="G131" s="37">
        <f t="shared" si="41"/>
        <v>0</v>
      </c>
      <c r="H131" s="42">
        <v>0</v>
      </c>
      <c r="I131" s="35">
        <f t="shared" si="29"/>
        <v>0</v>
      </c>
      <c r="J131" s="26">
        <f t="shared" si="34"/>
        <v>0</v>
      </c>
      <c r="K131" s="35">
        <f t="shared" si="35"/>
        <v>0</v>
      </c>
      <c r="L131" s="46">
        <f t="shared" si="30"/>
        <v>0</v>
      </c>
      <c r="M131" s="51">
        <v>0</v>
      </c>
      <c r="N131" s="44">
        <f t="shared" si="42"/>
        <v>0</v>
      </c>
      <c r="O131" s="35">
        <f t="shared" si="31"/>
        <v>0</v>
      </c>
      <c r="P131" s="35">
        <f t="shared" si="36"/>
        <v>0</v>
      </c>
      <c r="R131" s="35">
        <f t="shared" si="47"/>
        <v>0</v>
      </c>
      <c r="S131" s="35">
        <f t="shared" si="47"/>
        <v>0</v>
      </c>
      <c r="T131" s="35">
        <f t="shared" si="47"/>
        <v>0</v>
      </c>
      <c r="U131" s="35">
        <f t="shared" si="47"/>
        <v>0</v>
      </c>
      <c r="V131" s="35">
        <f t="shared" si="47"/>
        <v>0</v>
      </c>
      <c r="W131" s="35">
        <f t="shared" si="47"/>
        <v>0</v>
      </c>
      <c r="X131" s="35">
        <f t="shared" si="47"/>
        <v>0</v>
      </c>
      <c r="Z131" s="35">
        <f t="shared" si="48"/>
        <v>0</v>
      </c>
      <c r="AA131" s="35">
        <f t="shared" si="48"/>
        <v>0</v>
      </c>
      <c r="AB131" s="35">
        <f t="shared" si="48"/>
        <v>0</v>
      </c>
      <c r="AC131" s="35">
        <f t="shared" si="48"/>
        <v>0</v>
      </c>
      <c r="AE131" s="47">
        <f t="shared" si="43"/>
        <v>0</v>
      </c>
      <c r="AF131" s="6"/>
    </row>
    <row r="132" ht="15" spans="1:32">
      <c r="A132" s="45" t="s">
        <v>10722</v>
      </c>
      <c r="B132" s="33">
        <f t="shared" si="27"/>
        <v>0</v>
      </c>
      <c r="C132" s="41" t="s">
        <v>10723</v>
      </c>
      <c r="D132" s="26">
        <f t="shared" si="32"/>
        <v>0</v>
      </c>
      <c r="E132" s="35">
        <f t="shared" si="28"/>
        <v>0</v>
      </c>
      <c r="F132" s="36">
        <f t="shared" si="33"/>
        <v>0</v>
      </c>
      <c r="G132" s="37">
        <f t="shared" si="41"/>
        <v>0</v>
      </c>
      <c r="H132" s="42">
        <v>0</v>
      </c>
      <c r="I132" s="35">
        <f t="shared" si="29"/>
        <v>0</v>
      </c>
      <c r="J132" s="26">
        <f t="shared" si="34"/>
        <v>0</v>
      </c>
      <c r="K132" s="35">
        <f t="shared" si="35"/>
        <v>0</v>
      </c>
      <c r="L132" s="46">
        <f t="shared" si="30"/>
        <v>0</v>
      </c>
      <c r="M132" s="51">
        <v>0</v>
      </c>
      <c r="N132" s="44">
        <f t="shared" si="42"/>
        <v>0</v>
      </c>
      <c r="O132" s="35">
        <f t="shared" si="31"/>
        <v>0</v>
      </c>
      <c r="P132" s="35">
        <f t="shared" si="36"/>
        <v>0</v>
      </c>
      <c r="R132" s="35">
        <f t="shared" si="47"/>
        <v>0</v>
      </c>
      <c r="S132" s="35">
        <f t="shared" si="47"/>
        <v>0</v>
      </c>
      <c r="T132" s="35">
        <f t="shared" si="47"/>
        <v>0</v>
      </c>
      <c r="U132" s="35">
        <f t="shared" si="47"/>
        <v>0</v>
      </c>
      <c r="V132" s="35">
        <f t="shared" si="47"/>
        <v>0</v>
      </c>
      <c r="W132" s="35">
        <f t="shared" si="47"/>
        <v>0</v>
      </c>
      <c r="X132" s="35">
        <f t="shared" si="47"/>
        <v>0</v>
      </c>
      <c r="Z132" s="35">
        <f t="shared" si="48"/>
        <v>0</v>
      </c>
      <c r="AA132" s="35">
        <f t="shared" si="48"/>
        <v>0</v>
      </c>
      <c r="AB132" s="35">
        <f t="shared" si="48"/>
        <v>0</v>
      </c>
      <c r="AC132" s="35">
        <f t="shared" si="48"/>
        <v>0</v>
      </c>
      <c r="AE132" s="47">
        <f t="shared" si="43"/>
        <v>0</v>
      </c>
      <c r="AF132" s="18"/>
    </row>
    <row r="133" ht="15" spans="1:32">
      <c r="A133" s="45" t="s">
        <v>10724</v>
      </c>
      <c r="B133" s="33">
        <f t="shared" si="27"/>
        <v>0</v>
      </c>
      <c r="C133" s="41" t="s">
        <v>10725</v>
      </c>
      <c r="D133" s="26">
        <f t="shared" si="32"/>
        <v>0</v>
      </c>
      <c r="E133" s="35">
        <f t="shared" si="28"/>
        <v>0</v>
      </c>
      <c r="F133" s="36">
        <f t="shared" si="33"/>
        <v>0</v>
      </c>
      <c r="G133" s="37">
        <f t="shared" si="41"/>
        <v>0</v>
      </c>
      <c r="H133" s="42">
        <v>0</v>
      </c>
      <c r="I133" s="35">
        <f t="shared" si="29"/>
        <v>0</v>
      </c>
      <c r="J133" s="26">
        <f t="shared" si="34"/>
        <v>0</v>
      </c>
      <c r="K133" s="35">
        <f t="shared" si="35"/>
        <v>0</v>
      </c>
      <c r="L133" s="46">
        <f t="shared" si="30"/>
        <v>0</v>
      </c>
      <c r="M133" s="51">
        <v>0</v>
      </c>
      <c r="N133" s="44">
        <f t="shared" si="42"/>
        <v>0</v>
      </c>
      <c r="O133" s="35">
        <f t="shared" si="31"/>
        <v>0</v>
      </c>
      <c r="P133" s="35">
        <f t="shared" si="36"/>
        <v>0</v>
      </c>
      <c r="R133" s="35">
        <f t="shared" si="47"/>
        <v>0</v>
      </c>
      <c r="S133" s="35">
        <f t="shared" si="47"/>
        <v>0</v>
      </c>
      <c r="T133" s="35">
        <f t="shared" si="47"/>
        <v>0</v>
      </c>
      <c r="U133" s="35">
        <f t="shared" si="47"/>
        <v>0</v>
      </c>
      <c r="V133" s="35">
        <f t="shared" si="47"/>
        <v>0</v>
      </c>
      <c r="W133" s="35">
        <f t="shared" si="47"/>
        <v>0</v>
      </c>
      <c r="X133" s="35">
        <f t="shared" si="47"/>
        <v>0</v>
      </c>
      <c r="Z133" s="35">
        <f t="shared" si="48"/>
        <v>0</v>
      </c>
      <c r="AA133" s="35">
        <f t="shared" si="48"/>
        <v>0</v>
      </c>
      <c r="AB133" s="35">
        <f t="shared" si="48"/>
        <v>0</v>
      </c>
      <c r="AC133" s="35">
        <f t="shared" si="48"/>
        <v>0</v>
      </c>
      <c r="AE133" s="47">
        <f t="shared" si="43"/>
        <v>0</v>
      </c>
      <c r="AF133" s="18"/>
    </row>
    <row r="134" ht="15" spans="1:32">
      <c r="A134" s="45" t="s">
        <v>10726</v>
      </c>
      <c r="B134" s="33">
        <f t="shared" si="27"/>
        <v>0</v>
      </c>
      <c r="C134" s="41" t="s">
        <v>10727</v>
      </c>
      <c r="D134" s="26">
        <f t="shared" si="32"/>
        <v>0</v>
      </c>
      <c r="E134" s="35">
        <f t="shared" si="28"/>
        <v>0</v>
      </c>
      <c r="F134" s="36">
        <f t="shared" si="33"/>
        <v>0</v>
      </c>
      <c r="G134" s="37">
        <f t="shared" si="41"/>
        <v>0</v>
      </c>
      <c r="H134" s="42">
        <v>0</v>
      </c>
      <c r="I134" s="35">
        <f t="shared" si="29"/>
        <v>0</v>
      </c>
      <c r="J134" s="26">
        <f t="shared" si="34"/>
        <v>0</v>
      </c>
      <c r="K134" s="35">
        <f t="shared" si="35"/>
        <v>0</v>
      </c>
      <c r="L134" s="46">
        <f t="shared" si="30"/>
        <v>0</v>
      </c>
      <c r="M134" s="51">
        <v>0</v>
      </c>
      <c r="N134" s="44">
        <f t="shared" si="42"/>
        <v>0</v>
      </c>
      <c r="O134" s="35">
        <f t="shared" si="31"/>
        <v>0</v>
      </c>
      <c r="P134" s="35">
        <f t="shared" si="36"/>
        <v>0</v>
      </c>
      <c r="R134" s="35">
        <f t="shared" si="47"/>
        <v>0</v>
      </c>
      <c r="S134" s="35">
        <f t="shared" si="47"/>
        <v>0</v>
      </c>
      <c r="T134" s="35">
        <f t="shared" si="47"/>
        <v>0</v>
      </c>
      <c r="U134" s="35">
        <f t="shared" si="47"/>
        <v>0</v>
      </c>
      <c r="V134" s="35">
        <f t="shared" si="47"/>
        <v>0</v>
      </c>
      <c r="W134" s="35">
        <f t="shared" si="47"/>
        <v>0</v>
      </c>
      <c r="X134" s="35">
        <f t="shared" si="47"/>
        <v>0</v>
      </c>
      <c r="Z134" s="35">
        <f t="shared" si="48"/>
        <v>0</v>
      </c>
      <c r="AA134" s="35">
        <f t="shared" si="48"/>
        <v>0</v>
      </c>
      <c r="AB134" s="35">
        <f t="shared" si="48"/>
        <v>0</v>
      </c>
      <c r="AC134" s="35">
        <f t="shared" si="48"/>
        <v>0</v>
      </c>
      <c r="AE134" s="47">
        <f t="shared" si="43"/>
        <v>0</v>
      </c>
      <c r="AF134" s="6"/>
    </row>
    <row r="135" ht="15" spans="1:32">
      <c r="A135" s="45" t="s">
        <v>10728</v>
      </c>
      <c r="B135" s="33">
        <f t="shared" si="27"/>
        <v>0</v>
      </c>
      <c r="C135" s="41" t="s">
        <v>10729</v>
      </c>
      <c r="D135" s="26">
        <f t="shared" si="32"/>
        <v>0</v>
      </c>
      <c r="E135" s="35">
        <f t="shared" si="28"/>
        <v>0</v>
      </c>
      <c r="F135" s="36">
        <f t="shared" si="33"/>
        <v>0</v>
      </c>
      <c r="G135" s="37">
        <f t="shared" si="41"/>
        <v>0</v>
      </c>
      <c r="H135" s="38">
        <v>0</v>
      </c>
      <c r="I135" s="35">
        <f t="shared" si="29"/>
        <v>0</v>
      </c>
      <c r="J135" s="26">
        <f t="shared" si="34"/>
        <v>0</v>
      </c>
      <c r="K135" s="35">
        <f t="shared" si="35"/>
        <v>0</v>
      </c>
      <c r="L135" s="46">
        <f t="shared" si="30"/>
        <v>0</v>
      </c>
      <c r="M135" s="51">
        <v>0</v>
      </c>
      <c r="N135" s="44">
        <f t="shared" si="42"/>
        <v>0</v>
      </c>
      <c r="O135" s="35">
        <f t="shared" si="31"/>
        <v>0</v>
      </c>
      <c r="P135" s="35">
        <f t="shared" si="36"/>
        <v>0</v>
      </c>
      <c r="R135" s="35">
        <f t="shared" si="47"/>
        <v>0</v>
      </c>
      <c r="S135" s="35">
        <f t="shared" si="47"/>
        <v>0</v>
      </c>
      <c r="T135" s="35">
        <f t="shared" si="47"/>
        <v>0</v>
      </c>
      <c r="U135" s="35">
        <f t="shared" si="47"/>
        <v>0</v>
      </c>
      <c r="V135" s="35">
        <f t="shared" si="47"/>
        <v>0</v>
      </c>
      <c r="W135" s="35">
        <f t="shared" si="47"/>
        <v>0</v>
      </c>
      <c r="X135" s="35">
        <f t="shared" si="47"/>
        <v>0</v>
      </c>
      <c r="Z135" s="35">
        <f t="shared" si="48"/>
        <v>0</v>
      </c>
      <c r="AA135" s="35">
        <f t="shared" si="48"/>
        <v>0</v>
      </c>
      <c r="AB135" s="35">
        <f t="shared" si="48"/>
        <v>0</v>
      </c>
      <c r="AC135" s="35">
        <f t="shared" si="48"/>
        <v>0</v>
      </c>
      <c r="AE135" s="47">
        <f t="shared" si="43"/>
        <v>0</v>
      </c>
      <c r="AF135" s="6"/>
    </row>
    <row r="136" ht="15" spans="1:32">
      <c r="A136" s="45" t="s">
        <v>10730</v>
      </c>
      <c r="B136" s="33">
        <f t="shared" ref="B136:B199" si="49">D136-J136</f>
        <v>0</v>
      </c>
      <c r="C136" s="41" t="s">
        <v>10731</v>
      </c>
      <c r="D136" s="26">
        <f t="shared" si="32"/>
        <v>0</v>
      </c>
      <c r="E136" s="35">
        <f t="shared" ref="E136:E199" si="50">SUMPRODUCT(E$374:E$599*(LEFT($A$374:$A$599,LEN($A136))=$A136))</f>
        <v>0</v>
      </c>
      <c r="F136" s="36">
        <f t="shared" si="33"/>
        <v>0</v>
      </c>
      <c r="G136" s="37">
        <f t="shared" si="41"/>
        <v>0</v>
      </c>
      <c r="H136" s="42">
        <v>0</v>
      </c>
      <c r="I136" s="35">
        <f t="shared" ref="I136:I199" si="51">SUMPRODUCT(I$374:I$599*(LEFT($A$374:$A$599,LEN($A136))=$A136))</f>
        <v>0</v>
      </c>
      <c r="J136" s="26">
        <f t="shared" si="34"/>
        <v>0</v>
      </c>
      <c r="K136" s="35">
        <f t="shared" si="35"/>
        <v>0</v>
      </c>
      <c r="L136" s="46">
        <f t="shared" ref="L136:L199" si="52">SUM(M136:P136)</f>
        <v>0</v>
      </c>
      <c r="M136" s="51">
        <v>0</v>
      </c>
      <c r="N136" s="44">
        <f t="shared" si="42"/>
        <v>0</v>
      </c>
      <c r="O136" s="35">
        <f t="shared" ref="O136:O199" si="53">SUMPRODUCT(O$374:O$599*(LEFT($A$374:$A$599,LEN($A136))=$A136))</f>
        <v>0</v>
      </c>
      <c r="P136" s="35">
        <f t="shared" si="36"/>
        <v>0</v>
      </c>
      <c r="R136" s="35">
        <f t="shared" si="47"/>
        <v>0</v>
      </c>
      <c r="S136" s="35">
        <f t="shared" si="47"/>
        <v>0</v>
      </c>
      <c r="T136" s="35">
        <f t="shared" si="47"/>
        <v>0</v>
      </c>
      <c r="U136" s="35">
        <f t="shared" si="47"/>
        <v>0</v>
      </c>
      <c r="V136" s="35">
        <f t="shared" si="47"/>
        <v>0</v>
      </c>
      <c r="W136" s="35">
        <f t="shared" si="47"/>
        <v>0</v>
      </c>
      <c r="X136" s="35">
        <f t="shared" si="47"/>
        <v>0</v>
      </c>
      <c r="Z136" s="35">
        <f t="shared" si="48"/>
        <v>0</v>
      </c>
      <c r="AA136" s="35">
        <f t="shared" si="48"/>
        <v>0</v>
      </c>
      <c r="AB136" s="35">
        <f t="shared" si="48"/>
        <v>0</v>
      </c>
      <c r="AC136" s="35">
        <f t="shared" si="48"/>
        <v>0</v>
      </c>
      <c r="AE136" s="47">
        <f t="shared" si="43"/>
        <v>0</v>
      </c>
      <c r="AF136" s="18"/>
    </row>
    <row r="137" ht="15" spans="1:32">
      <c r="A137" s="45" t="s">
        <v>10732</v>
      </c>
      <c r="B137" s="33">
        <f t="shared" si="49"/>
        <v>0</v>
      </c>
      <c r="C137" s="41" t="s">
        <v>10733</v>
      </c>
      <c r="D137" s="26">
        <f t="shared" ref="D137:D200" si="54">SUM(E137:F137)</f>
        <v>0</v>
      </c>
      <c r="E137" s="35">
        <f t="shared" si="50"/>
        <v>0</v>
      </c>
      <c r="F137" s="36">
        <f t="shared" ref="F137:F200" si="55">SUM(G137:I137)</f>
        <v>0</v>
      </c>
      <c r="G137" s="37">
        <f t="shared" si="41"/>
        <v>0</v>
      </c>
      <c r="H137" s="42">
        <v>0</v>
      </c>
      <c r="I137" s="35">
        <f t="shared" si="51"/>
        <v>0</v>
      </c>
      <c r="J137" s="26">
        <f t="shared" ref="J137:J200" si="56">SUM(K137:L137)</f>
        <v>0</v>
      </c>
      <c r="K137" s="35">
        <f t="shared" ref="K137:K200" si="57">SUMPRODUCT(K$374:K$599*(LEFT($A$374:$A$599,LEN($A137))=$A137))+MIN(SUMPRODUCT(P$374:P$599*(LEFT($A$374:$A$599,LEN($A137))=$A137))+AE137,0)</f>
        <v>0</v>
      </c>
      <c r="L137" s="46">
        <f t="shared" si="52"/>
        <v>0</v>
      </c>
      <c r="M137" s="51">
        <v>0</v>
      </c>
      <c r="N137" s="44">
        <f t="shared" si="42"/>
        <v>0</v>
      </c>
      <c r="O137" s="35">
        <f t="shared" si="53"/>
        <v>0</v>
      </c>
      <c r="P137" s="35">
        <f t="shared" ref="P137:P200" si="58">MAX(SUMPRODUCT(P$374:P$599*(LEFT($A$374:$A$599,LEN($A137))=$A137))+AE137,0)</f>
        <v>0</v>
      </c>
      <c r="R137" s="35">
        <f t="shared" si="47"/>
        <v>0</v>
      </c>
      <c r="S137" s="35">
        <f t="shared" si="47"/>
        <v>0</v>
      </c>
      <c r="T137" s="35">
        <f t="shared" si="47"/>
        <v>0</v>
      </c>
      <c r="U137" s="35">
        <f t="shared" si="47"/>
        <v>0</v>
      </c>
      <c r="V137" s="35">
        <f t="shared" si="47"/>
        <v>0</v>
      </c>
      <c r="W137" s="35">
        <f t="shared" si="47"/>
        <v>0</v>
      </c>
      <c r="X137" s="35">
        <f t="shared" si="47"/>
        <v>0</v>
      </c>
      <c r="Z137" s="35">
        <f t="shared" si="48"/>
        <v>0</v>
      </c>
      <c r="AA137" s="35">
        <f t="shared" si="48"/>
        <v>0</v>
      </c>
      <c r="AB137" s="35">
        <f t="shared" si="48"/>
        <v>0</v>
      </c>
      <c r="AC137" s="35">
        <f t="shared" si="48"/>
        <v>0</v>
      </c>
      <c r="AE137" s="47">
        <f t="shared" si="43"/>
        <v>0</v>
      </c>
      <c r="AF137" s="18"/>
    </row>
    <row r="138" ht="15" spans="1:32">
      <c r="A138" s="45" t="s">
        <v>10734</v>
      </c>
      <c r="B138" s="33">
        <f t="shared" si="49"/>
        <v>0</v>
      </c>
      <c r="C138" s="41" t="s">
        <v>10735</v>
      </c>
      <c r="D138" s="26">
        <f t="shared" si="54"/>
        <v>0</v>
      </c>
      <c r="E138" s="35">
        <f t="shared" si="50"/>
        <v>0</v>
      </c>
      <c r="F138" s="36">
        <f t="shared" si="55"/>
        <v>0</v>
      </c>
      <c r="G138" s="37">
        <f t="shared" si="41"/>
        <v>0</v>
      </c>
      <c r="H138" s="42">
        <v>0</v>
      </c>
      <c r="I138" s="35">
        <f t="shared" si="51"/>
        <v>0</v>
      </c>
      <c r="J138" s="26">
        <f t="shared" si="56"/>
        <v>0</v>
      </c>
      <c r="K138" s="35">
        <f t="shared" si="57"/>
        <v>0</v>
      </c>
      <c r="L138" s="46">
        <f t="shared" si="52"/>
        <v>0</v>
      </c>
      <c r="M138" s="51">
        <v>0</v>
      </c>
      <c r="N138" s="44">
        <f t="shared" si="42"/>
        <v>0</v>
      </c>
      <c r="O138" s="35">
        <f t="shared" si="53"/>
        <v>0</v>
      </c>
      <c r="P138" s="35">
        <f t="shared" si="58"/>
        <v>0</v>
      </c>
      <c r="R138" s="35">
        <f t="shared" ref="R138:X147" si="59">SUMPRODUCT(R$374:R$599*(LEFT($A$374:$A$599,LEN($A138))=$A138))</f>
        <v>0</v>
      </c>
      <c r="S138" s="35">
        <f t="shared" si="59"/>
        <v>0</v>
      </c>
      <c r="T138" s="35">
        <f t="shared" si="59"/>
        <v>0</v>
      </c>
      <c r="U138" s="35">
        <f t="shared" si="59"/>
        <v>0</v>
      </c>
      <c r="V138" s="35">
        <f t="shared" si="59"/>
        <v>0</v>
      </c>
      <c r="W138" s="35">
        <f t="shared" si="59"/>
        <v>0</v>
      </c>
      <c r="X138" s="35">
        <f t="shared" si="59"/>
        <v>0</v>
      </c>
      <c r="Z138" s="35">
        <f t="shared" si="48"/>
        <v>0</v>
      </c>
      <c r="AA138" s="35">
        <f t="shared" si="48"/>
        <v>0</v>
      </c>
      <c r="AB138" s="35">
        <f t="shared" si="48"/>
        <v>0</v>
      </c>
      <c r="AC138" s="35">
        <f t="shared" si="48"/>
        <v>0</v>
      </c>
      <c r="AE138" s="47">
        <f t="shared" si="43"/>
        <v>0</v>
      </c>
      <c r="AF138" s="6"/>
    </row>
    <row r="139" ht="15" spans="1:32">
      <c r="A139" s="45" t="s">
        <v>10736</v>
      </c>
      <c r="B139" s="33">
        <f t="shared" si="49"/>
        <v>0</v>
      </c>
      <c r="C139" s="41" t="s">
        <v>10737</v>
      </c>
      <c r="D139" s="26">
        <f t="shared" si="54"/>
        <v>0</v>
      </c>
      <c r="E139" s="35">
        <f t="shared" si="50"/>
        <v>0</v>
      </c>
      <c r="F139" s="36">
        <f t="shared" si="55"/>
        <v>0</v>
      </c>
      <c r="G139" s="37">
        <f t="shared" si="41"/>
        <v>0</v>
      </c>
      <c r="H139" s="42">
        <v>0</v>
      </c>
      <c r="I139" s="35">
        <f t="shared" si="51"/>
        <v>0</v>
      </c>
      <c r="J139" s="26">
        <f t="shared" si="56"/>
        <v>0</v>
      </c>
      <c r="K139" s="35">
        <f t="shared" si="57"/>
        <v>0</v>
      </c>
      <c r="L139" s="46">
        <f t="shared" si="52"/>
        <v>0</v>
      </c>
      <c r="M139" s="51">
        <v>0</v>
      </c>
      <c r="N139" s="44">
        <f t="shared" si="42"/>
        <v>0</v>
      </c>
      <c r="O139" s="35">
        <f t="shared" si="53"/>
        <v>0</v>
      </c>
      <c r="P139" s="35">
        <f t="shared" si="58"/>
        <v>0</v>
      </c>
      <c r="R139" s="35">
        <f t="shared" si="59"/>
        <v>0</v>
      </c>
      <c r="S139" s="35">
        <f t="shared" si="59"/>
        <v>0</v>
      </c>
      <c r="T139" s="35">
        <f t="shared" si="59"/>
        <v>0</v>
      </c>
      <c r="U139" s="35">
        <f t="shared" si="59"/>
        <v>0</v>
      </c>
      <c r="V139" s="35">
        <f t="shared" si="59"/>
        <v>0</v>
      </c>
      <c r="W139" s="35">
        <f t="shared" si="59"/>
        <v>0</v>
      </c>
      <c r="X139" s="35">
        <f t="shared" si="59"/>
        <v>0</v>
      </c>
      <c r="Z139" s="35">
        <f t="shared" si="48"/>
        <v>0</v>
      </c>
      <c r="AA139" s="35">
        <f t="shared" si="48"/>
        <v>0</v>
      </c>
      <c r="AB139" s="35">
        <f t="shared" si="48"/>
        <v>0</v>
      </c>
      <c r="AC139" s="35">
        <f t="shared" si="48"/>
        <v>0</v>
      </c>
      <c r="AE139" s="47">
        <f t="shared" si="43"/>
        <v>0</v>
      </c>
      <c r="AF139" s="6"/>
    </row>
    <row r="140" ht="15" spans="1:32">
      <c r="A140" s="45" t="s">
        <v>10738</v>
      </c>
      <c r="B140" s="33">
        <f t="shared" si="49"/>
        <v>0</v>
      </c>
      <c r="C140" s="41" t="s">
        <v>10739</v>
      </c>
      <c r="D140" s="26">
        <f t="shared" si="54"/>
        <v>0</v>
      </c>
      <c r="E140" s="35">
        <f t="shared" si="50"/>
        <v>0</v>
      </c>
      <c r="F140" s="36">
        <f t="shared" si="55"/>
        <v>0</v>
      </c>
      <c r="G140" s="37">
        <f t="shared" si="41"/>
        <v>0</v>
      </c>
      <c r="H140" s="42">
        <v>0</v>
      </c>
      <c r="I140" s="35">
        <f t="shared" si="51"/>
        <v>0</v>
      </c>
      <c r="J140" s="26">
        <f t="shared" si="56"/>
        <v>0</v>
      </c>
      <c r="K140" s="35">
        <f t="shared" si="57"/>
        <v>0</v>
      </c>
      <c r="L140" s="46">
        <f t="shared" si="52"/>
        <v>0</v>
      </c>
      <c r="M140" s="51">
        <v>0</v>
      </c>
      <c r="N140" s="44">
        <f t="shared" si="42"/>
        <v>0</v>
      </c>
      <c r="O140" s="35">
        <f t="shared" si="53"/>
        <v>0</v>
      </c>
      <c r="P140" s="35">
        <f t="shared" si="58"/>
        <v>0</v>
      </c>
      <c r="R140" s="35">
        <f t="shared" si="59"/>
        <v>0</v>
      </c>
      <c r="S140" s="35">
        <f t="shared" si="59"/>
        <v>0</v>
      </c>
      <c r="T140" s="35">
        <f t="shared" si="59"/>
        <v>0</v>
      </c>
      <c r="U140" s="35">
        <f t="shared" si="59"/>
        <v>0</v>
      </c>
      <c r="V140" s="35">
        <f t="shared" si="59"/>
        <v>0</v>
      </c>
      <c r="W140" s="35">
        <f t="shared" si="59"/>
        <v>0</v>
      </c>
      <c r="X140" s="35">
        <f t="shared" si="59"/>
        <v>0</v>
      </c>
      <c r="Z140" s="35">
        <f t="shared" si="48"/>
        <v>0</v>
      </c>
      <c r="AA140" s="35">
        <f t="shared" si="48"/>
        <v>0</v>
      </c>
      <c r="AB140" s="35">
        <f t="shared" si="48"/>
        <v>0</v>
      </c>
      <c r="AC140" s="35">
        <f t="shared" si="48"/>
        <v>0</v>
      </c>
      <c r="AE140" s="47">
        <f t="shared" si="43"/>
        <v>0</v>
      </c>
      <c r="AF140" s="18"/>
    </row>
    <row r="141" ht="15" spans="1:32">
      <c r="A141" s="45" t="s">
        <v>10740</v>
      </c>
      <c r="B141" s="33">
        <f t="shared" si="49"/>
        <v>0</v>
      </c>
      <c r="C141" s="41" t="s">
        <v>10741</v>
      </c>
      <c r="D141" s="26">
        <f t="shared" si="54"/>
        <v>0</v>
      </c>
      <c r="E141" s="35">
        <f t="shared" si="50"/>
        <v>0</v>
      </c>
      <c r="F141" s="36">
        <f t="shared" si="55"/>
        <v>0</v>
      </c>
      <c r="G141" s="37">
        <f t="shared" si="41"/>
        <v>0</v>
      </c>
      <c r="H141" s="42">
        <v>0</v>
      </c>
      <c r="I141" s="35">
        <f t="shared" si="51"/>
        <v>0</v>
      </c>
      <c r="J141" s="26">
        <f t="shared" si="56"/>
        <v>0</v>
      </c>
      <c r="K141" s="35">
        <f t="shared" si="57"/>
        <v>0</v>
      </c>
      <c r="L141" s="46">
        <f t="shared" si="52"/>
        <v>0</v>
      </c>
      <c r="M141" s="51">
        <v>0</v>
      </c>
      <c r="N141" s="44">
        <f t="shared" si="42"/>
        <v>0</v>
      </c>
      <c r="O141" s="35">
        <f t="shared" si="53"/>
        <v>0</v>
      </c>
      <c r="P141" s="35">
        <f t="shared" si="58"/>
        <v>0</v>
      </c>
      <c r="R141" s="35">
        <f t="shared" si="59"/>
        <v>0</v>
      </c>
      <c r="S141" s="35">
        <f t="shared" si="59"/>
        <v>0</v>
      </c>
      <c r="T141" s="35">
        <f t="shared" si="59"/>
        <v>0</v>
      </c>
      <c r="U141" s="35">
        <f t="shared" si="59"/>
        <v>0</v>
      </c>
      <c r="V141" s="35">
        <f t="shared" si="59"/>
        <v>0</v>
      </c>
      <c r="W141" s="35">
        <f t="shared" si="59"/>
        <v>0</v>
      </c>
      <c r="X141" s="35">
        <f t="shared" si="59"/>
        <v>0</v>
      </c>
      <c r="Z141" s="35">
        <f t="shared" si="48"/>
        <v>0</v>
      </c>
      <c r="AA141" s="35">
        <f t="shared" si="48"/>
        <v>0</v>
      </c>
      <c r="AB141" s="35">
        <f t="shared" si="48"/>
        <v>0</v>
      </c>
      <c r="AC141" s="35">
        <f t="shared" si="48"/>
        <v>0</v>
      </c>
      <c r="AE141" s="47">
        <f t="shared" si="43"/>
        <v>0</v>
      </c>
      <c r="AF141" s="18"/>
    </row>
    <row r="142" ht="15" spans="1:32">
      <c r="A142" s="45" t="s">
        <v>10742</v>
      </c>
      <c r="B142" s="33">
        <f t="shared" si="49"/>
        <v>0</v>
      </c>
      <c r="C142" s="41" t="s">
        <v>10743</v>
      </c>
      <c r="D142" s="26">
        <f t="shared" si="54"/>
        <v>0</v>
      </c>
      <c r="E142" s="35">
        <f t="shared" si="50"/>
        <v>0</v>
      </c>
      <c r="F142" s="36">
        <f t="shared" si="55"/>
        <v>0</v>
      </c>
      <c r="G142" s="37">
        <f t="shared" si="41"/>
        <v>0</v>
      </c>
      <c r="H142" s="42">
        <v>0</v>
      </c>
      <c r="I142" s="35">
        <f t="shared" si="51"/>
        <v>0</v>
      </c>
      <c r="J142" s="26">
        <f t="shared" si="56"/>
        <v>0</v>
      </c>
      <c r="K142" s="35">
        <f t="shared" si="57"/>
        <v>0</v>
      </c>
      <c r="L142" s="46">
        <f t="shared" si="52"/>
        <v>0</v>
      </c>
      <c r="M142" s="51">
        <v>0</v>
      </c>
      <c r="N142" s="44">
        <f t="shared" si="42"/>
        <v>0</v>
      </c>
      <c r="O142" s="35">
        <f t="shared" si="53"/>
        <v>0</v>
      </c>
      <c r="P142" s="35">
        <f t="shared" si="58"/>
        <v>0</v>
      </c>
      <c r="R142" s="35">
        <f t="shared" si="59"/>
        <v>0</v>
      </c>
      <c r="S142" s="35">
        <f t="shared" si="59"/>
        <v>0</v>
      </c>
      <c r="T142" s="35">
        <f t="shared" si="59"/>
        <v>0</v>
      </c>
      <c r="U142" s="35">
        <f t="shared" si="59"/>
        <v>0</v>
      </c>
      <c r="V142" s="35">
        <f t="shared" si="59"/>
        <v>0</v>
      </c>
      <c r="W142" s="35">
        <f t="shared" si="59"/>
        <v>0</v>
      </c>
      <c r="X142" s="35">
        <f t="shared" si="59"/>
        <v>0</v>
      </c>
      <c r="Z142" s="35">
        <f t="shared" si="48"/>
        <v>0</v>
      </c>
      <c r="AA142" s="35">
        <f t="shared" si="48"/>
        <v>0</v>
      </c>
      <c r="AB142" s="35">
        <f t="shared" si="48"/>
        <v>0</v>
      </c>
      <c r="AC142" s="35">
        <f t="shared" si="48"/>
        <v>0</v>
      </c>
      <c r="AE142" s="47">
        <f t="shared" si="43"/>
        <v>0</v>
      </c>
      <c r="AF142" s="6"/>
    </row>
    <row r="143" ht="15" spans="1:32">
      <c r="A143" s="45" t="s">
        <v>10744</v>
      </c>
      <c r="B143" s="33">
        <f t="shared" si="49"/>
        <v>0</v>
      </c>
      <c r="C143" s="41" t="s">
        <v>10745</v>
      </c>
      <c r="D143" s="26">
        <f t="shared" si="54"/>
        <v>0</v>
      </c>
      <c r="E143" s="35">
        <f t="shared" si="50"/>
        <v>0</v>
      </c>
      <c r="F143" s="36">
        <f t="shared" si="55"/>
        <v>0</v>
      </c>
      <c r="G143" s="37">
        <f t="shared" si="41"/>
        <v>0</v>
      </c>
      <c r="H143" s="42">
        <v>0</v>
      </c>
      <c r="I143" s="35">
        <f t="shared" si="51"/>
        <v>0</v>
      </c>
      <c r="J143" s="26">
        <f t="shared" si="56"/>
        <v>0</v>
      </c>
      <c r="K143" s="35">
        <f t="shared" si="57"/>
        <v>0</v>
      </c>
      <c r="L143" s="46">
        <f t="shared" si="52"/>
        <v>0</v>
      </c>
      <c r="M143" s="51">
        <v>0</v>
      </c>
      <c r="N143" s="44">
        <f t="shared" si="42"/>
        <v>0</v>
      </c>
      <c r="O143" s="35">
        <f t="shared" si="53"/>
        <v>0</v>
      </c>
      <c r="P143" s="35">
        <f t="shared" si="58"/>
        <v>0</v>
      </c>
      <c r="R143" s="35">
        <f t="shared" si="59"/>
        <v>0</v>
      </c>
      <c r="S143" s="35">
        <f t="shared" si="59"/>
        <v>0</v>
      </c>
      <c r="T143" s="35">
        <f t="shared" si="59"/>
        <v>0</v>
      </c>
      <c r="U143" s="35">
        <f t="shared" si="59"/>
        <v>0</v>
      </c>
      <c r="V143" s="35">
        <f t="shared" si="59"/>
        <v>0</v>
      </c>
      <c r="W143" s="35">
        <f t="shared" si="59"/>
        <v>0</v>
      </c>
      <c r="X143" s="35">
        <f t="shared" si="59"/>
        <v>0</v>
      </c>
      <c r="Z143" s="35">
        <f t="shared" si="48"/>
        <v>0</v>
      </c>
      <c r="AA143" s="35">
        <f t="shared" si="48"/>
        <v>0</v>
      </c>
      <c r="AB143" s="35">
        <f t="shared" si="48"/>
        <v>0</v>
      </c>
      <c r="AC143" s="35">
        <f t="shared" si="48"/>
        <v>0</v>
      </c>
      <c r="AE143" s="47">
        <f t="shared" si="43"/>
        <v>0</v>
      </c>
      <c r="AF143" s="6"/>
    </row>
    <row r="144" ht="15" spans="1:32">
      <c r="A144" s="45" t="s">
        <v>10746</v>
      </c>
      <c r="B144" s="33">
        <f t="shared" si="49"/>
        <v>0</v>
      </c>
      <c r="C144" s="41" t="s">
        <v>10747</v>
      </c>
      <c r="D144" s="26">
        <f t="shared" si="54"/>
        <v>0</v>
      </c>
      <c r="E144" s="35">
        <f t="shared" si="50"/>
        <v>0</v>
      </c>
      <c r="F144" s="36">
        <f t="shared" si="55"/>
        <v>0</v>
      </c>
      <c r="G144" s="37">
        <f t="shared" si="41"/>
        <v>0</v>
      </c>
      <c r="H144" s="42">
        <v>0</v>
      </c>
      <c r="I144" s="35">
        <f t="shared" si="51"/>
        <v>0</v>
      </c>
      <c r="J144" s="26">
        <f t="shared" si="56"/>
        <v>0</v>
      </c>
      <c r="K144" s="35">
        <f t="shared" si="57"/>
        <v>0</v>
      </c>
      <c r="L144" s="46">
        <f t="shared" si="52"/>
        <v>0</v>
      </c>
      <c r="M144" s="51">
        <v>0</v>
      </c>
      <c r="N144" s="44">
        <f t="shared" si="42"/>
        <v>0</v>
      </c>
      <c r="O144" s="35">
        <f t="shared" si="53"/>
        <v>0</v>
      </c>
      <c r="P144" s="35">
        <f t="shared" si="58"/>
        <v>0</v>
      </c>
      <c r="R144" s="35">
        <f t="shared" si="59"/>
        <v>0</v>
      </c>
      <c r="S144" s="35">
        <f t="shared" si="59"/>
        <v>0</v>
      </c>
      <c r="T144" s="35">
        <f t="shared" si="59"/>
        <v>0</v>
      </c>
      <c r="U144" s="35">
        <f t="shared" si="59"/>
        <v>0</v>
      </c>
      <c r="V144" s="35">
        <f t="shared" si="59"/>
        <v>0</v>
      </c>
      <c r="W144" s="35">
        <f t="shared" si="59"/>
        <v>0</v>
      </c>
      <c r="X144" s="35">
        <f t="shared" si="59"/>
        <v>0</v>
      </c>
      <c r="Z144" s="35">
        <f t="shared" si="48"/>
        <v>0</v>
      </c>
      <c r="AA144" s="35">
        <f t="shared" si="48"/>
        <v>0</v>
      </c>
      <c r="AB144" s="35">
        <f t="shared" si="48"/>
        <v>0</v>
      </c>
      <c r="AC144" s="35">
        <f t="shared" si="48"/>
        <v>0</v>
      </c>
      <c r="AE144" s="47">
        <f t="shared" si="43"/>
        <v>0</v>
      </c>
      <c r="AF144" s="18"/>
    </row>
    <row r="145" ht="15" spans="1:32">
      <c r="A145" s="45" t="s">
        <v>10748</v>
      </c>
      <c r="B145" s="33">
        <f t="shared" si="49"/>
        <v>0</v>
      </c>
      <c r="C145" s="41" t="s">
        <v>10749</v>
      </c>
      <c r="D145" s="26">
        <f t="shared" si="54"/>
        <v>0</v>
      </c>
      <c r="E145" s="35">
        <f t="shared" si="50"/>
        <v>0</v>
      </c>
      <c r="F145" s="36">
        <f t="shared" si="55"/>
        <v>0</v>
      </c>
      <c r="G145" s="37">
        <f t="shared" si="41"/>
        <v>0</v>
      </c>
      <c r="H145" s="42">
        <v>0</v>
      </c>
      <c r="I145" s="35">
        <f t="shared" si="51"/>
        <v>0</v>
      </c>
      <c r="J145" s="26">
        <f t="shared" si="56"/>
        <v>0</v>
      </c>
      <c r="K145" s="35">
        <f t="shared" si="57"/>
        <v>0</v>
      </c>
      <c r="L145" s="46">
        <f t="shared" si="52"/>
        <v>0</v>
      </c>
      <c r="M145" s="51">
        <v>0</v>
      </c>
      <c r="N145" s="44">
        <f t="shared" si="42"/>
        <v>0</v>
      </c>
      <c r="O145" s="35">
        <f t="shared" si="53"/>
        <v>0</v>
      </c>
      <c r="P145" s="35">
        <f t="shared" si="58"/>
        <v>0</v>
      </c>
      <c r="R145" s="35">
        <f t="shared" si="59"/>
        <v>0</v>
      </c>
      <c r="S145" s="35">
        <f t="shared" si="59"/>
        <v>0</v>
      </c>
      <c r="T145" s="35">
        <f t="shared" si="59"/>
        <v>0</v>
      </c>
      <c r="U145" s="35">
        <f t="shared" si="59"/>
        <v>0</v>
      </c>
      <c r="V145" s="35">
        <f t="shared" si="59"/>
        <v>0</v>
      </c>
      <c r="W145" s="35">
        <f t="shared" si="59"/>
        <v>0</v>
      </c>
      <c r="X145" s="35">
        <f t="shared" si="59"/>
        <v>0</v>
      </c>
      <c r="Z145" s="35">
        <f t="shared" si="48"/>
        <v>0</v>
      </c>
      <c r="AA145" s="35">
        <f t="shared" si="48"/>
        <v>0</v>
      </c>
      <c r="AB145" s="35">
        <f t="shared" si="48"/>
        <v>0</v>
      </c>
      <c r="AC145" s="35">
        <f t="shared" si="48"/>
        <v>0</v>
      </c>
      <c r="AE145" s="47">
        <f t="shared" si="43"/>
        <v>0</v>
      </c>
      <c r="AF145" s="18"/>
    </row>
    <row r="146" ht="15" spans="1:32">
      <c r="A146" s="45" t="s">
        <v>10750</v>
      </c>
      <c r="B146" s="33">
        <f t="shared" si="49"/>
        <v>0</v>
      </c>
      <c r="C146" s="41" t="s">
        <v>10751</v>
      </c>
      <c r="D146" s="26">
        <f t="shared" si="54"/>
        <v>0</v>
      </c>
      <c r="E146" s="35">
        <f t="shared" si="50"/>
        <v>0</v>
      </c>
      <c r="F146" s="36">
        <f t="shared" si="55"/>
        <v>0</v>
      </c>
      <c r="G146" s="37">
        <f t="shared" si="41"/>
        <v>0</v>
      </c>
      <c r="H146" s="42">
        <v>0</v>
      </c>
      <c r="I146" s="35">
        <f t="shared" si="51"/>
        <v>0</v>
      </c>
      <c r="J146" s="26">
        <f t="shared" si="56"/>
        <v>0</v>
      </c>
      <c r="K146" s="35">
        <f t="shared" si="57"/>
        <v>0</v>
      </c>
      <c r="L146" s="46">
        <f t="shared" si="52"/>
        <v>0</v>
      </c>
      <c r="M146" s="51">
        <v>0</v>
      </c>
      <c r="N146" s="44">
        <f t="shared" si="42"/>
        <v>0</v>
      </c>
      <c r="O146" s="35">
        <f t="shared" si="53"/>
        <v>0</v>
      </c>
      <c r="P146" s="35">
        <f t="shared" si="58"/>
        <v>0</v>
      </c>
      <c r="R146" s="35">
        <f t="shared" si="59"/>
        <v>0</v>
      </c>
      <c r="S146" s="35">
        <f t="shared" si="59"/>
        <v>0</v>
      </c>
      <c r="T146" s="35">
        <f t="shared" si="59"/>
        <v>0</v>
      </c>
      <c r="U146" s="35">
        <f t="shared" si="59"/>
        <v>0</v>
      </c>
      <c r="V146" s="35">
        <f t="shared" si="59"/>
        <v>0</v>
      </c>
      <c r="W146" s="35">
        <f t="shared" si="59"/>
        <v>0</v>
      </c>
      <c r="X146" s="35">
        <f t="shared" si="59"/>
        <v>0</v>
      </c>
      <c r="Z146" s="35">
        <f t="shared" si="48"/>
        <v>0</v>
      </c>
      <c r="AA146" s="35">
        <f t="shared" si="48"/>
        <v>0</v>
      </c>
      <c r="AB146" s="35">
        <f t="shared" si="48"/>
        <v>0</v>
      </c>
      <c r="AC146" s="35">
        <f t="shared" si="48"/>
        <v>0</v>
      </c>
      <c r="AE146" s="47">
        <f t="shared" si="43"/>
        <v>0</v>
      </c>
      <c r="AF146" s="6"/>
    </row>
    <row r="147" ht="15" spans="1:32">
      <c r="A147" s="45" t="s">
        <v>10752</v>
      </c>
      <c r="B147" s="33">
        <f t="shared" si="49"/>
        <v>0</v>
      </c>
      <c r="C147" s="41" t="s">
        <v>10753</v>
      </c>
      <c r="D147" s="26">
        <f t="shared" si="54"/>
        <v>0</v>
      </c>
      <c r="E147" s="35">
        <f t="shared" si="50"/>
        <v>0</v>
      </c>
      <c r="F147" s="36">
        <f t="shared" si="55"/>
        <v>0</v>
      </c>
      <c r="G147" s="37">
        <f t="shared" si="41"/>
        <v>0</v>
      </c>
      <c r="H147" s="42">
        <v>0</v>
      </c>
      <c r="I147" s="35">
        <f t="shared" si="51"/>
        <v>0</v>
      </c>
      <c r="J147" s="26">
        <f t="shared" si="56"/>
        <v>0</v>
      </c>
      <c r="K147" s="35">
        <f t="shared" si="57"/>
        <v>0</v>
      </c>
      <c r="L147" s="46">
        <f t="shared" si="52"/>
        <v>0</v>
      </c>
      <c r="M147" s="51">
        <v>0</v>
      </c>
      <c r="N147" s="44">
        <f t="shared" si="42"/>
        <v>0</v>
      </c>
      <c r="O147" s="35">
        <f t="shared" si="53"/>
        <v>0</v>
      </c>
      <c r="P147" s="35">
        <f t="shared" si="58"/>
        <v>0</v>
      </c>
      <c r="R147" s="35">
        <f t="shared" si="59"/>
        <v>0</v>
      </c>
      <c r="S147" s="35">
        <f t="shared" si="59"/>
        <v>0</v>
      </c>
      <c r="T147" s="35">
        <f t="shared" si="59"/>
        <v>0</v>
      </c>
      <c r="U147" s="35">
        <f t="shared" si="59"/>
        <v>0</v>
      </c>
      <c r="V147" s="35">
        <f t="shared" si="59"/>
        <v>0</v>
      </c>
      <c r="W147" s="35">
        <f t="shared" si="59"/>
        <v>0</v>
      </c>
      <c r="X147" s="35">
        <f t="shared" si="59"/>
        <v>0</v>
      </c>
      <c r="Z147" s="35">
        <f t="shared" si="48"/>
        <v>0</v>
      </c>
      <c r="AA147" s="35">
        <f t="shared" si="48"/>
        <v>0</v>
      </c>
      <c r="AB147" s="35">
        <f t="shared" si="48"/>
        <v>0</v>
      </c>
      <c r="AC147" s="35">
        <f t="shared" si="48"/>
        <v>0</v>
      </c>
      <c r="AE147" s="47">
        <f t="shared" si="43"/>
        <v>0</v>
      </c>
      <c r="AF147" s="6"/>
    </row>
    <row r="148" ht="15" spans="1:32">
      <c r="A148" s="45" t="s">
        <v>10754</v>
      </c>
      <c r="B148" s="33">
        <f t="shared" si="49"/>
        <v>0</v>
      </c>
      <c r="C148" s="41" t="s">
        <v>10755</v>
      </c>
      <c r="D148" s="26">
        <f t="shared" si="54"/>
        <v>0</v>
      </c>
      <c r="E148" s="35">
        <f t="shared" si="50"/>
        <v>0</v>
      </c>
      <c r="F148" s="36">
        <f t="shared" si="55"/>
        <v>0</v>
      </c>
      <c r="G148" s="37">
        <f t="shared" si="41"/>
        <v>0</v>
      </c>
      <c r="H148" s="42">
        <v>0</v>
      </c>
      <c r="I148" s="35">
        <f t="shared" si="51"/>
        <v>0</v>
      </c>
      <c r="J148" s="26">
        <f t="shared" si="56"/>
        <v>0</v>
      </c>
      <c r="K148" s="35">
        <f t="shared" si="57"/>
        <v>0</v>
      </c>
      <c r="L148" s="46">
        <f t="shared" si="52"/>
        <v>0</v>
      </c>
      <c r="M148" s="51">
        <v>0</v>
      </c>
      <c r="N148" s="44">
        <f t="shared" si="42"/>
        <v>0</v>
      </c>
      <c r="O148" s="35">
        <f t="shared" si="53"/>
        <v>0</v>
      </c>
      <c r="P148" s="35">
        <f t="shared" si="58"/>
        <v>0</v>
      </c>
      <c r="R148" s="35">
        <f t="shared" ref="R148:X157" si="60">SUMPRODUCT(R$374:R$599*(LEFT($A$374:$A$599,LEN($A148))=$A148))</f>
        <v>0</v>
      </c>
      <c r="S148" s="35">
        <f t="shared" si="60"/>
        <v>0</v>
      </c>
      <c r="T148" s="35">
        <f t="shared" si="60"/>
        <v>0</v>
      </c>
      <c r="U148" s="35">
        <f t="shared" si="60"/>
        <v>0</v>
      </c>
      <c r="V148" s="35">
        <f t="shared" si="60"/>
        <v>0</v>
      </c>
      <c r="W148" s="35">
        <f t="shared" si="60"/>
        <v>0</v>
      </c>
      <c r="X148" s="35">
        <f t="shared" si="60"/>
        <v>0</v>
      </c>
      <c r="Z148" s="35">
        <f t="shared" ref="Z148:AC167" si="61">SUMPRODUCT(Z$374:Z$599*(LEFT($A$374:$A$599,LEN($A148))=$A148))</f>
        <v>0</v>
      </c>
      <c r="AA148" s="35">
        <f t="shared" si="61"/>
        <v>0</v>
      </c>
      <c r="AB148" s="35">
        <f t="shared" si="61"/>
        <v>0</v>
      </c>
      <c r="AC148" s="35">
        <f t="shared" si="61"/>
        <v>0</v>
      </c>
      <c r="AE148" s="47">
        <f t="shared" si="43"/>
        <v>0</v>
      </c>
      <c r="AF148" s="18"/>
    </row>
    <row r="149" ht="15" spans="1:32">
      <c r="A149" s="45" t="s">
        <v>10756</v>
      </c>
      <c r="B149" s="33">
        <f t="shared" si="49"/>
        <v>0</v>
      </c>
      <c r="C149" s="41" t="s">
        <v>10757</v>
      </c>
      <c r="D149" s="26">
        <f t="shared" si="54"/>
        <v>0</v>
      </c>
      <c r="E149" s="35">
        <f t="shared" si="50"/>
        <v>0</v>
      </c>
      <c r="F149" s="36">
        <f t="shared" si="55"/>
        <v>0</v>
      </c>
      <c r="G149" s="37">
        <f t="shared" si="41"/>
        <v>0</v>
      </c>
      <c r="H149" s="42">
        <v>0</v>
      </c>
      <c r="I149" s="35">
        <f t="shared" si="51"/>
        <v>0</v>
      </c>
      <c r="J149" s="26">
        <f t="shared" si="56"/>
        <v>0</v>
      </c>
      <c r="K149" s="35">
        <f t="shared" si="57"/>
        <v>0</v>
      </c>
      <c r="L149" s="46">
        <f t="shared" si="52"/>
        <v>0</v>
      </c>
      <c r="M149" s="51">
        <v>0</v>
      </c>
      <c r="N149" s="44">
        <f t="shared" si="42"/>
        <v>0</v>
      </c>
      <c r="O149" s="35">
        <f t="shared" si="53"/>
        <v>0</v>
      </c>
      <c r="P149" s="35">
        <f t="shared" si="58"/>
        <v>0</v>
      </c>
      <c r="R149" s="35">
        <f t="shared" si="60"/>
        <v>0</v>
      </c>
      <c r="S149" s="35">
        <f t="shared" si="60"/>
        <v>0</v>
      </c>
      <c r="T149" s="35">
        <f t="shared" si="60"/>
        <v>0</v>
      </c>
      <c r="U149" s="35">
        <f t="shared" si="60"/>
        <v>0</v>
      </c>
      <c r="V149" s="35">
        <f t="shared" si="60"/>
        <v>0</v>
      </c>
      <c r="W149" s="35">
        <f t="shared" si="60"/>
        <v>0</v>
      </c>
      <c r="X149" s="35">
        <f t="shared" si="60"/>
        <v>0</v>
      </c>
      <c r="Z149" s="35">
        <f t="shared" si="61"/>
        <v>0</v>
      </c>
      <c r="AA149" s="35">
        <f t="shared" si="61"/>
        <v>0</v>
      </c>
      <c r="AB149" s="35">
        <f t="shared" si="61"/>
        <v>0</v>
      </c>
      <c r="AC149" s="35">
        <f t="shared" si="61"/>
        <v>0</v>
      </c>
      <c r="AE149" s="47">
        <f t="shared" si="43"/>
        <v>0</v>
      </c>
      <c r="AF149" s="18"/>
    </row>
    <row r="150" ht="15" spans="1:32">
      <c r="A150" s="45" t="s">
        <v>10758</v>
      </c>
      <c r="B150" s="33">
        <f t="shared" si="49"/>
        <v>0</v>
      </c>
      <c r="C150" s="41" t="s">
        <v>10759</v>
      </c>
      <c r="D150" s="26">
        <f t="shared" si="54"/>
        <v>0</v>
      </c>
      <c r="E150" s="35">
        <f t="shared" si="50"/>
        <v>0</v>
      </c>
      <c r="F150" s="36">
        <f t="shared" si="55"/>
        <v>0</v>
      </c>
      <c r="G150" s="37">
        <f t="shared" si="41"/>
        <v>0</v>
      </c>
      <c r="H150" s="42">
        <v>0</v>
      </c>
      <c r="I150" s="35">
        <f t="shared" si="51"/>
        <v>0</v>
      </c>
      <c r="J150" s="26">
        <f t="shared" si="56"/>
        <v>0</v>
      </c>
      <c r="K150" s="35">
        <f t="shared" si="57"/>
        <v>0</v>
      </c>
      <c r="L150" s="46">
        <f t="shared" si="52"/>
        <v>0</v>
      </c>
      <c r="M150" s="51">
        <v>0</v>
      </c>
      <c r="N150" s="44">
        <f t="shared" si="42"/>
        <v>0</v>
      </c>
      <c r="O150" s="35">
        <f t="shared" si="53"/>
        <v>0</v>
      </c>
      <c r="P150" s="35">
        <f t="shared" si="58"/>
        <v>0</v>
      </c>
      <c r="R150" s="35">
        <f t="shared" si="60"/>
        <v>0</v>
      </c>
      <c r="S150" s="35">
        <f t="shared" si="60"/>
        <v>0</v>
      </c>
      <c r="T150" s="35">
        <f t="shared" si="60"/>
        <v>0</v>
      </c>
      <c r="U150" s="35">
        <f t="shared" si="60"/>
        <v>0</v>
      </c>
      <c r="V150" s="35">
        <f t="shared" si="60"/>
        <v>0</v>
      </c>
      <c r="W150" s="35">
        <f t="shared" si="60"/>
        <v>0</v>
      </c>
      <c r="X150" s="35">
        <f t="shared" si="60"/>
        <v>0</v>
      </c>
      <c r="Z150" s="35">
        <f t="shared" si="61"/>
        <v>0</v>
      </c>
      <c r="AA150" s="35">
        <f t="shared" si="61"/>
        <v>0</v>
      </c>
      <c r="AB150" s="35">
        <f t="shared" si="61"/>
        <v>0</v>
      </c>
      <c r="AC150" s="35">
        <f t="shared" si="61"/>
        <v>0</v>
      </c>
      <c r="AE150" s="47">
        <f t="shared" si="43"/>
        <v>0</v>
      </c>
      <c r="AF150" s="6"/>
    </row>
    <row r="151" ht="15" spans="1:32">
      <c r="A151" s="45" t="s">
        <v>10760</v>
      </c>
      <c r="B151" s="33">
        <f t="shared" si="49"/>
        <v>0</v>
      </c>
      <c r="C151" s="41" t="s">
        <v>10761</v>
      </c>
      <c r="D151" s="26">
        <f t="shared" si="54"/>
        <v>0</v>
      </c>
      <c r="E151" s="35">
        <f t="shared" si="50"/>
        <v>0</v>
      </c>
      <c r="F151" s="36">
        <f t="shared" si="55"/>
        <v>0</v>
      </c>
      <c r="G151" s="37">
        <f t="shared" si="41"/>
        <v>0</v>
      </c>
      <c r="H151" s="42">
        <v>0</v>
      </c>
      <c r="I151" s="35">
        <f t="shared" si="51"/>
        <v>0</v>
      </c>
      <c r="J151" s="26">
        <f t="shared" si="56"/>
        <v>0</v>
      </c>
      <c r="K151" s="35">
        <f t="shared" si="57"/>
        <v>0</v>
      </c>
      <c r="L151" s="46">
        <f t="shared" si="52"/>
        <v>0</v>
      </c>
      <c r="M151" s="51">
        <v>0</v>
      </c>
      <c r="N151" s="44">
        <f t="shared" si="42"/>
        <v>0</v>
      </c>
      <c r="O151" s="35">
        <f t="shared" si="53"/>
        <v>0</v>
      </c>
      <c r="P151" s="35">
        <f t="shared" si="58"/>
        <v>0</v>
      </c>
      <c r="R151" s="35">
        <f t="shared" si="60"/>
        <v>0</v>
      </c>
      <c r="S151" s="35">
        <f t="shared" si="60"/>
        <v>0</v>
      </c>
      <c r="T151" s="35">
        <f t="shared" si="60"/>
        <v>0</v>
      </c>
      <c r="U151" s="35">
        <f t="shared" si="60"/>
        <v>0</v>
      </c>
      <c r="V151" s="35">
        <f t="shared" si="60"/>
        <v>0</v>
      </c>
      <c r="W151" s="35">
        <f t="shared" si="60"/>
        <v>0</v>
      </c>
      <c r="X151" s="35">
        <f t="shared" si="60"/>
        <v>0</v>
      </c>
      <c r="Z151" s="35">
        <f t="shared" si="61"/>
        <v>0</v>
      </c>
      <c r="AA151" s="35">
        <f t="shared" si="61"/>
        <v>0</v>
      </c>
      <c r="AB151" s="35">
        <f t="shared" si="61"/>
        <v>0</v>
      </c>
      <c r="AC151" s="35">
        <f t="shared" si="61"/>
        <v>0</v>
      </c>
      <c r="AE151" s="47">
        <f t="shared" si="43"/>
        <v>0</v>
      </c>
      <c r="AF151" s="6"/>
    </row>
    <row r="152" ht="15" spans="1:32">
      <c r="A152" s="45" t="s">
        <v>10762</v>
      </c>
      <c r="B152" s="33">
        <f t="shared" si="49"/>
        <v>0</v>
      </c>
      <c r="C152" s="41" t="s">
        <v>10763</v>
      </c>
      <c r="D152" s="26">
        <f t="shared" si="54"/>
        <v>0</v>
      </c>
      <c r="E152" s="35">
        <f t="shared" si="50"/>
        <v>0</v>
      </c>
      <c r="F152" s="36">
        <f t="shared" si="55"/>
        <v>0</v>
      </c>
      <c r="G152" s="37">
        <f t="shared" si="41"/>
        <v>0</v>
      </c>
      <c r="H152" s="42">
        <v>0</v>
      </c>
      <c r="I152" s="35">
        <f t="shared" si="51"/>
        <v>0</v>
      </c>
      <c r="J152" s="26">
        <f t="shared" si="56"/>
        <v>0</v>
      </c>
      <c r="K152" s="35">
        <f t="shared" si="57"/>
        <v>0</v>
      </c>
      <c r="L152" s="46">
        <f t="shared" si="52"/>
        <v>0</v>
      </c>
      <c r="M152" s="51">
        <v>0</v>
      </c>
      <c r="N152" s="44">
        <f t="shared" si="42"/>
        <v>0</v>
      </c>
      <c r="O152" s="35">
        <f t="shared" si="53"/>
        <v>0</v>
      </c>
      <c r="P152" s="35">
        <f t="shared" si="58"/>
        <v>0</v>
      </c>
      <c r="R152" s="35">
        <f t="shared" si="60"/>
        <v>0</v>
      </c>
      <c r="S152" s="35">
        <f t="shared" si="60"/>
        <v>0</v>
      </c>
      <c r="T152" s="35">
        <f t="shared" si="60"/>
        <v>0</v>
      </c>
      <c r="U152" s="35">
        <f t="shared" si="60"/>
        <v>0</v>
      </c>
      <c r="V152" s="35">
        <f t="shared" si="60"/>
        <v>0</v>
      </c>
      <c r="W152" s="35">
        <f t="shared" si="60"/>
        <v>0</v>
      </c>
      <c r="X152" s="35">
        <f t="shared" si="60"/>
        <v>0</v>
      </c>
      <c r="Z152" s="35">
        <f t="shared" si="61"/>
        <v>0</v>
      </c>
      <c r="AA152" s="35">
        <f t="shared" si="61"/>
        <v>0</v>
      </c>
      <c r="AB152" s="35">
        <f t="shared" si="61"/>
        <v>0</v>
      </c>
      <c r="AC152" s="35">
        <f t="shared" si="61"/>
        <v>0</v>
      </c>
      <c r="AE152" s="47">
        <f t="shared" si="43"/>
        <v>0</v>
      </c>
      <c r="AF152" s="18"/>
    </row>
    <row r="153" ht="15" spans="1:32">
      <c r="A153" s="45" t="s">
        <v>10764</v>
      </c>
      <c r="B153" s="33">
        <f t="shared" si="49"/>
        <v>0</v>
      </c>
      <c r="C153" s="41" t="s">
        <v>10765</v>
      </c>
      <c r="D153" s="26">
        <f t="shared" si="54"/>
        <v>0</v>
      </c>
      <c r="E153" s="35">
        <f t="shared" si="50"/>
        <v>0</v>
      </c>
      <c r="F153" s="36">
        <f t="shared" si="55"/>
        <v>0</v>
      </c>
      <c r="G153" s="37">
        <f t="shared" si="41"/>
        <v>0</v>
      </c>
      <c r="H153" s="42">
        <v>0</v>
      </c>
      <c r="I153" s="35">
        <f t="shared" si="51"/>
        <v>0</v>
      </c>
      <c r="J153" s="26">
        <f t="shared" si="56"/>
        <v>0</v>
      </c>
      <c r="K153" s="35">
        <f t="shared" si="57"/>
        <v>0</v>
      </c>
      <c r="L153" s="46">
        <f t="shared" si="52"/>
        <v>0</v>
      </c>
      <c r="M153" s="51">
        <v>0</v>
      </c>
      <c r="N153" s="44">
        <f t="shared" si="42"/>
        <v>0</v>
      </c>
      <c r="O153" s="35">
        <f t="shared" si="53"/>
        <v>0</v>
      </c>
      <c r="P153" s="35">
        <f t="shared" si="58"/>
        <v>0</v>
      </c>
      <c r="R153" s="35">
        <f t="shared" si="60"/>
        <v>0</v>
      </c>
      <c r="S153" s="35">
        <f t="shared" si="60"/>
        <v>0</v>
      </c>
      <c r="T153" s="35">
        <f t="shared" si="60"/>
        <v>0</v>
      </c>
      <c r="U153" s="35">
        <f t="shared" si="60"/>
        <v>0</v>
      </c>
      <c r="V153" s="35">
        <f t="shared" si="60"/>
        <v>0</v>
      </c>
      <c r="W153" s="35">
        <f t="shared" si="60"/>
        <v>0</v>
      </c>
      <c r="X153" s="35">
        <f t="shared" si="60"/>
        <v>0</v>
      </c>
      <c r="Z153" s="35">
        <f t="shared" si="61"/>
        <v>0</v>
      </c>
      <c r="AA153" s="35">
        <f t="shared" si="61"/>
        <v>0</v>
      </c>
      <c r="AB153" s="35">
        <f t="shared" si="61"/>
        <v>0</v>
      </c>
      <c r="AC153" s="35">
        <f t="shared" si="61"/>
        <v>0</v>
      </c>
      <c r="AE153" s="47">
        <f t="shared" si="43"/>
        <v>0</v>
      </c>
      <c r="AF153" s="18"/>
    </row>
    <row r="154" ht="15" spans="1:32">
      <c r="A154" s="45" t="s">
        <v>10766</v>
      </c>
      <c r="B154" s="33">
        <f t="shared" si="49"/>
        <v>0</v>
      </c>
      <c r="C154" s="41" t="s">
        <v>10767</v>
      </c>
      <c r="D154" s="26">
        <f t="shared" si="54"/>
        <v>0</v>
      </c>
      <c r="E154" s="35">
        <f t="shared" si="50"/>
        <v>0</v>
      </c>
      <c r="F154" s="36">
        <f t="shared" si="55"/>
        <v>0</v>
      </c>
      <c r="G154" s="37">
        <f t="shared" si="41"/>
        <v>0</v>
      </c>
      <c r="H154" s="42">
        <v>0</v>
      </c>
      <c r="I154" s="35">
        <f t="shared" si="51"/>
        <v>0</v>
      </c>
      <c r="J154" s="26">
        <f t="shared" si="56"/>
        <v>0</v>
      </c>
      <c r="K154" s="35">
        <f t="shared" si="57"/>
        <v>0</v>
      </c>
      <c r="L154" s="46">
        <f t="shared" si="52"/>
        <v>0</v>
      </c>
      <c r="M154" s="51">
        <v>0</v>
      </c>
      <c r="N154" s="44">
        <f t="shared" si="42"/>
        <v>0</v>
      </c>
      <c r="O154" s="35">
        <f t="shared" si="53"/>
        <v>0</v>
      </c>
      <c r="P154" s="35">
        <f t="shared" si="58"/>
        <v>0</v>
      </c>
      <c r="R154" s="35">
        <f t="shared" si="60"/>
        <v>0</v>
      </c>
      <c r="S154" s="35">
        <f t="shared" si="60"/>
        <v>0</v>
      </c>
      <c r="T154" s="35">
        <f t="shared" si="60"/>
        <v>0</v>
      </c>
      <c r="U154" s="35">
        <f t="shared" si="60"/>
        <v>0</v>
      </c>
      <c r="V154" s="35">
        <f t="shared" si="60"/>
        <v>0</v>
      </c>
      <c r="W154" s="35">
        <f t="shared" si="60"/>
        <v>0</v>
      </c>
      <c r="X154" s="35">
        <f t="shared" si="60"/>
        <v>0</v>
      </c>
      <c r="Z154" s="35">
        <f t="shared" si="61"/>
        <v>0</v>
      </c>
      <c r="AA154" s="35">
        <f t="shared" si="61"/>
        <v>0</v>
      </c>
      <c r="AB154" s="35">
        <f t="shared" si="61"/>
        <v>0</v>
      </c>
      <c r="AC154" s="35">
        <f t="shared" si="61"/>
        <v>0</v>
      </c>
      <c r="AE154" s="47">
        <f t="shared" si="43"/>
        <v>0</v>
      </c>
      <c r="AF154" s="6"/>
    </row>
    <row r="155" ht="15" spans="1:32">
      <c r="A155" s="45" t="s">
        <v>10768</v>
      </c>
      <c r="B155" s="33">
        <f t="shared" si="49"/>
        <v>0</v>
      </c>
      <c r="C155" s="41" t="s">
        <v>10769</v>
      </c>
      <c r="D155" s="26">
        <f t="shared" si="54"/>
        <v>0</v>
      </c>
      <c r="E155" s="35">
        <f t="shared" si="50"/>
        <v>0</v>
      </c>
      <c r="F155" s="36">
        <f t="shared" si="55"/>
        <v>0</v>
      </c>
      <c r="G155" s="37">
        <f t="shared" si="41"/>
        <v>0</v>
      </c>
      <c r="H155" s="42">
        <v>0</v>
      </c>
      <c r="I155" s="35">
        <f t="shared" si="51"/>
        <v>0</v>
      </c>
      <c r="J155" s="26">
        <f t="shared" si="56"/>
        <v>0</v>
      </c>
      <c r="K155" s="35">
        <f t="shared" si="57"/>
        <v>0</v>
      </c>
      <c r="L155" s="46">
        <f t="shared" si="52"/>
        <v>0</v>
      </c>
      <c r="M155" s="51">
        <v>0</v>
      </c>
      <c r="N155" s="44">
        <f t="shared" si="42"/>
        <v>0</v>
      </c>
      <c r="O155" s="35">
        <f t="shared" si="53"/>
        <v>0</v>
      </c>
      <c r="P155" s="35">
        <f t="shared" si="58"/>
        <v>0</v>
      </c>
      <c r="R155" s="35">
        <f t="shared" si="60"/>
        <v>0</v>
      </c>
      <c r="S155" s="35">
        <f t="shared" si="60"/>
        <v>0</v>
      </c>
      <c r="T155" s="35">
        <f t="shared" si="60"/>
        <v>0</v>
      </c>
      <c r="U155" s="35">
        <f t="shared" si="60"/>
        <v>0</v>
      </c>
      <c r="V155" s="35">
        <f t="shared" si="60"/>
        <v>0</v>
      </c>
      <c r="W155" s="35">
        <f t="shared" si="60"/>
        <v>0</v>
      </c>
      <c r="X155" s="35">
        <f t="shared" si="60"/>
        <v>0</v>
      </c>
      <c r="Z155" s="35">
        <f t="shared" si="61"/>
        <v>0</v>
      </c>
      <c r="AA155" s="35">
        <f t="shared" si="61"/>
        <v>0</v>
      </c>
      <c r="AB155" s="35">
        <f t="shared" si="61"/>
        <v>0</v>
      </c>
      <c r="AC155" s="35">
        <f t="shared" si="61"/>
        <v>0</v>
      </c>
      <c r="AE155" s="47">
        <f t="shared" si="43"/>
        <v>0</v>
      </c>
      <c r="AF155" s="6"/>
    </row>
    <row r="156" ht="15" spans="1:32">
      <c r="A156" s="45" t="s">
        <v>10770</v>
      </c>
      <c r="B156" s="33">
        <f t="shared" si="49"/>
        <v>0</v>
      </c>
      <c r="C156" s="41" t="s">
        <v>10771</v>
      </c>
      <c r="D156" s="26">
        <f t="shared" si="54"/>
        <v>0</v>
      </c>
      <c r="E156" s="35">
        <f t="shared" si="50"/>
        <v>0</v>
      </c>
      <c r="F156" s="36">
        <f t="shared" si="55"/>
        <v>0</v>
      </c>
      <c r="G156" s="37">
        <f t="shared" si="41"/>
        <v>0</v>
      </c>
      <c r="H156" s="42">
        <v>0</v>
      </c>
      <c r="I156" s="35">
        <f t="shared" si="51"/>
        <v>0</v>
      </c>
      <c r="J156" s="26">
        <f t="shared" si="56"/>
        <v>0</v>
      </c>
      <c r="K156" s="35">
        <f t="shared" si="57"/>
        <v>0</v>
      </c>
      <c r="L156" s="46">
        <f t="shared" si="52"/>
        <v>0</v>
      </c>
      <c r="M156" s="51">
        <v>0</v>
      </c>
      <c r="N156" s="44">
        <f t="shared" si="42"/>
        <v>0</v>
      </c>
      <c r="O156" s="35">
        <f t="shared" si="53"/>
        <v>0</v>
      </c>
      <c r="P156" s="35">
        <f t="shared" si="58"/>
        <v>0</v>
      </c>
      <c r="R156" s="35">
        <f t="shared" si="60"/>
        <v>0</v>
      </c>
      <c r="S156" s="35">
        <f t="shared" si="60"/>
        <v>0</v>
      </c>
      <c r="T156" s="35">
        <f t="shared" si="60"/>
        <v>0</v>
      </c>
      <c r="U156" s="35">
        <f t="shared" si="60"/>
        <v>0</v>
      </c>
      <c r="V156" s="35">
        <f t="shared" si="60"/>
        <v>0</v>
      </c>
      <c r="W156" s="35">
        <f t="shared" si="60"/>
        <v>0</v>
      </c>
      <c r="X156" s="35">
        <f t="shared" si="60"/>
        <v>0</v>
      </c>
      <c r="Z156" s="35">
        <f t="shared" si="61"/>
        <v>0</v>
      </c>
      <c r="AA156" s="35">
        <f t="shared" si="61"/>
        <v>0</v>
      </c>
      <c r="AB156" s="35">
        <f t="shared" si="61"/>
        <v>0</v>
      </c>
      <c r="AC156" s="35">
        <f t="shared" si="61"/>
        <v>0</v>
      </c>
      <c r="AE156" s="47">
        <f t="shared" si="43"/>
        <v>0</v>
      </c>
      <c r="AF156" s="18"/>
    </row>
    <row r="157" ht="15" spans="1:32">
      <c r="A157" s="45" t="s">
        <v>10772</v>
      </c>
      <c r="B157" s="33">
        <f t="shared" si="49"/>
        <v>0</v>
      </c>
      <c r="C157" s="41" t="s">
        <v>10773</v>
      </c>
      <c r="D157" s="26">
        <f t="shared" si="54"/>
        <v>0</v>
      </c>
      <c r="E157" s="35">
        <f t="shared" si="50"/>
        <v>0</v>
      </c>
      <c r="F157" s="36">
        <f t="shared" si="55"/>
        <v>0</v>
      </c>
      <c r="G157" s="37">
        <f t="shared" si="41"/>
        <v>0</v>
      </c>
      <c r="H157" s="42">
        <v>0</v>
      </c>
      <c r="I157" s="35">
        <f t="shared" si="51"/>
        <v>0</v>
      </c>
      <c r="J157" s="26">
        <f t="shared" si="56"/>
        <v>0</v>
      </c>
      <c r="K157" s="35">
        <f t="shared" si="57"/>
        <v>0</v>
      </c>
      <c r="L157" s="46">
        <f t="shared" si="52"/>
        <v>0</v>
      </c>
      <c r="M157" s="51">
        <v>0</v>
      </c>
      <c r="N157" s="44">
        <f t="shared" si="42"/>
        <v>0</v>
      </c>
      <c r="O157" s="35">
        <f t="shared" si="53"/>
        <v>0</v>
      </c>
      <c r="P157" s="35">
        <f t="shared" si="58"/>
        <v>0</v>
      </c>
      <c r="R157" s="35">
        <f t="shared" si="60"/>
        <v>0</v>
      </c>
      <c r="S157" s="35">
        <f t="shared" si="60"/>
        <v>0</v>
      </c>
      <c r="T157" s="35">
        <f t="shared" si="60"/>
        <v>0</v>
      </c>
      <c r="U157" s="35">
        <f t="shared" si="60"/>
        <v>0</v>
      </c>
      <c r="V157" s="35">
        <f t="shared" si="60"/>
        <v>0</v>
      </c>
      <c r="W157" s="35">
        <f t="shared" si="60"/>
        <v>0</v>
      </c>
      <c r="X157" s="35">
        <f t="shared" si="60"/>
        <v>0</v>
      </c>
      <c r="Z157" s="35">
        <f t="shared" si="61"/>
        <v>0</v>
      </c>
      <c r="AA157" s="35">
        <f t="shared" si="61"/>
        <v>0</v>
      </c>
      <c r="AB157" s="35">
        <f t="shared" si="61"/>
        <v>0</v>
      </c>
      <c r="AC157" s="35">
        <f t="shared" si="61"/>
        <v>0</v>
      </c>
      <c r="AE157" s="47">
        <f t="shared" si="43"/>
        <v>0</v>
      </c>
      <c r="AF157" s="18"/>
    </row>
    <row r="158" ht="15" spans="1:32">
      <c r="A158" s="45" t="s">
        <v>10774</v>
      </c>
      <c r="B158" s="33">
        <f t="shared" si="49"/>
        <v>0</v>
      </c>
      <c r="C158" s="41" t="s">
        <v>10775</v>
      </c>
      <c r="D158" s="26">
        <f t="shared" si="54"/>
        <v>0</v>
      </c>
      <c r="E158" s="35">
        <f t="shared" si="50"/>
        <v>0</v>
      </c>
      <c r="F158" s="36">
        <f t="shared" si="55"/>
        <v>0</v>
      </c>
      <c r="G158" s="37">
        <f t="shared" si="41"/>
        <v>0</v>
      </c>
      <c r="H158" s="38">
        <v>0</v>
      </c>
      <c r="I158" s="35">
        <f t="shared" si="51"/>
        <v>0</v>
      </c>
      <c r="J158" s="26">
        <f t="shared" si="56"/>
        <v>0</v>
      </c>
      <c r="K158" s="35">
        <f t="shared" si="57"/>
        <v>0</v>
      </c>
      <c r="L158" s="46">
        <f t="shared" si="52"/>
        <v>0</v>
      </c>
      <c r="M158" s="51">
        <v>0</v>
      </c>
      <c r="N158" s="44">
        <f t="shared" si="42"/>
        <v>0</v>
      </c>
      <c r="O158" s="35">
        <f t="shared" si="53"/>
        <v>0</v>
      </c>
      <c r="P158" s="35">
        <f t="shared" si="58"/>
        <v>0</v>
      </c>
      <c r="R158" s="35">
        <f t="shared" ref="R158:X167" si="62">SUMPRODUCT(R$374:R$599*(LEFT($A$374:$A$599,LEN($A158))=$A158))</f>
        <v>0</v>
      </c>
      <c r="S158" s="35">
        <f t="shared" si="62"/>
        <v>0</v>
      </c>
      <c r="T158" s="35">
        <f t="shared" si="62"/>
        <v>0</v>
      </c>
      <c r="U158" s="35">
        <f t="shared" si="62"/>
        <v>0</v>
      </c>
      <c r="V158" s="35">
        <f t="shared" si="62"/>
        <v>0</v>
      </c>
      <c r="W158" s="35">
        <f t="shared" si="62"/>
        <v>0</v>
      </c>
      <c r="X158" s="35">
        <f t="shared" si="62"/>
        <v>0</v>
      </c>
      <c r="Z158" s="35">
        <f t="shared" si="61"/>
        <v>0</v>
      </c>
      <c r="AA158" s="35">
        <f t="shared" si="61"/>
        <v>0</v>
      </c>
      <c r="AB158" s="35">
        <f t="shared" si="61"/>
        <v>0</v>
      </c>
      <c r="AC158" s="35">
        <f t="shared" si="61"/>
        <v>0</v>
      </c>
      <c r="AE158" s="47">
        <f t="shared" si="43"/>
        <v>0</v>
      </c>
      <c r="AF158" s="6"/>
    </row>
    <row r="159" ht="15" spans="1:32">
      <c r="A159" s="45" t="s">
        <v>10776</v>
      </c>
      <c r="B159" s="33">
        <f t="shared" si="49"/>
        <v>0</v>
      </c>
      <c r="C159" s="41" t="s">
        <v>10777</v>
      </c>
      <c r="D159" s="26">
        <f t="shared" si="54"/>
        <v>0</v>
      </c>
      <c r="E159" s="35">
        <f t="shared" si="50"/>
        <v>0</v>
      </c>
      <c r="F159" s="36">
        <f t="shared" si="55"/>
        <v>0</v>
      </c>
      <c r="G159" s="37">
        <f t="shared" si="41"/>
        <v>0</v>
      </c>
      <c r="H159" s="42">
        <v>0</v>
      </c>
      <c r="I159" s="35">
        <f t="shared" si="51"/>
        <v>0</v>
      </c>
      <c r="J159" s="26">
        <f t="shared" si="56"/>
        <v>0</v>
      </c>
      <c r="K159" s="35">
        <f t="shared" si="57"/>
        <v>0</v>
      </c>
      <c r="L159" s="46">
        <f t="shared" si="52"/>
        <v>0</v>
      </c>
      <c r="M159" s="51">
        <v>0</v>
      </c>
      <c r="N159" s="44">
        <f t="shared" si="42"/>
        <v>0</v>
      </c>
      <c r="O159" s="35">
        <f t="shared" si="53"/>
        <v>0</v>
      </c>
      <c r="P159" s="35">
        <f t="shared" si="58"/>
        <v>0</v>
      </c>
      <c r="R159" s="35">
        <f t="shared" si="62"/>
        <v>0</v>
      </c>
      <c r="S159" s="35">
        <f t="shared" si="62"/>
        <v>0</v>
      </c>
      <c r="T159" s="35">
        <f t="shared" si="62"/>
        <v>0</v>
      </c>
      <c r="U159" s="35">
        <f t="shared" si="62"/>
        <v>0</v>
      </c>
      <c r="V159" s="35">
        <f t="shared" si="62"/>
        <v>0</v>
      </c>
      <c r="W159" s="35">
        <f t="shared" si="62"/>
        <v>0</v>
      </c>
      <c r="X159" s="35">
        <f t="shared" si="62"/>
        <v>0</v>
      </c>
      <c r="Z159" s="35">
        <f t="shared" si="61"/>
        <v>0</v>
      </c>
      <c r="AA159" s="35">
        <f t="shared" si="61"/>
        <v>0</v>
      </c>
      <c r="AB159" s="35">
        <f t="shared" si="61"/>
        <v>0</v>
      </c>
      <c r="AC159" s="35">
        <f t="shared" si="61"/>
        <v>0</v>
      </c>
      <c r="AE159" s="47">
        <f t="shared" si="43"/>
        <v>0</v>
      </c>
      <c r="AF159" s="6"/>
    </row>
    <row r="160" ht="15" spans="1:32">
      <c r="A160" s="45" t="s">
        <v>10778</v>
      </c>
      <c r="B160" s="33">
        <f t="shared" si="49"/>
        <v>0</v>
      </c>
      <c r="C160" s="41" t="s">
        <v>10779</v>
      </c>
      <c r="D160" s="26">
        <f t="shared" si="54"/>
        <v>0</v>
      </c>
      <c r="E160" s="35">
        <f t="shared" si="50"/>
        <v>0</v>
      </c>
      <c r="F160" s="36">
        <f t="shared" si="55"/>
        <v>0</v>
      </c>
      <c r="G160" s="37">
        <f t="shared" si="41"/>
        <v>0</v>
      </c>
      <c r="H160" s="42">
        <v>0</v>
      </c>
      <c r="I160" s="35">
        <f t="shared" si="51"/>
        <v>0</v>
      </c>
      <c r="J160" s="26">
        <f t="shared" si="56"/>
        <v>0</v>
      </c>
      <c r="K160" s="35">
        <f t="shared" si="57"/>
        <v>0</v>
      </c>
      <c r="L160" s="46">
        <f t="shared" si="52"/>
        <v>0</v>
      </c>
      <c r="M160" s="51">
        <v>0</v>
      </c>
      <c r="N160" s="44">
        <f t="shared" si="42"/>
        <v>0</v>
      </c>
      <c r="O160" s="35">
        <f t="shared" si="53"/>
        <v>0</v>
      </c>
      <c r="P160" s="35">
        <f t="shared" si="58"/>
        <v>0</v>
      </c>
      <c r="R160" s="35">
        <f t="shared" si="62"/>
        <v>0</v>
      </c>
      <c r="S160" s="35">
        <f t="shared" si="62"/>
        <v>0</v>
      </c>
      <c r="T160" s="35">
        <f t="shared" si="62"/>
        <v>0</v>
      </c>
      <c r="U160" s="35">
        <f t="shared" si="62"/>
        <v>0</v>
      </c>
      <c r="V160" s="35">
        <f t="shared" si="62"/>
        <v>0</v>
      </c>
      <c r="W160" s="35">
        <f t="shared" si="62"/>
        <v>0</v>
      </c>
      <c r="X160" s="35">
        <f t="shared" si="62"/>
        <v>0</v>
      </c>
      <c r="Z160" s="35">
        <f t="shared" si="61"/>
        <v>0</v>
      </c>
      <c r="AA160" s="35">
        <f t="shared" si="61"/>
        <v>0</v>
      </c>
      <c r="AB160" s="35">
        <f t="shared" si="61"/>
        <v>0</v>
      </c>
      <c r="AC160" s="35">
        <f t="shared" si="61"/>
        <v>0</v>
      </c>
      <c r="AE160" s="47">
        <f t="shared" si="43"/>
        <v>0</v>
      </c>
      <c r="AF160" s="18"/>
    </row>
    <row r="161" ht="15" spans="1:32">
      <c r="A161" s="45" t="s">
        <v>10780</v>
      </c>
      <c r="B161" s="33">
        <f t="shared" si="49"/>
        <v>0</v>
      </c>
      <c r="C161" s="41" t="s">
        <v>10781</v>
      </c>
      <c r="D161" s="26">
        <f t="shared" si="54"/>
        <v>0</v>
      </c>
      <c r="E161" s="35">
        <f t="shared" si="50"/>
        <v>0</v>
      </c>
      <c r="F161" s="36">
        <f t="shared" si="55"/>
        <v>0</v>
      </c>
      <c r="G161" s="37">
        <f t="shared" si="41"/>
        <v>0</v>
      </c>
      <c r="H161" s="42">
        <v>0</v>
      </c>
      <c r="I161" s="35">
        <f t="shared" si="51"/>
        <v>0</v>
      </c>
      <c r="J161" s="26">
        <f t="shared" si="56"/>
        <v>0</v>
      </c>
      <c r="K161" s="35">
        <f t="shared" si="57"/>
        <v>0</v>
      </c>
      <c r="L161" s="46">
        <f t="shared" si="52"/>
        <v>0</v>
      </c>
      <c r="M161" s="51">
        <v>0</v>
      </c>
      <c r="N161" s="44">
        <f t="shared" si="42"/>
        <v>0</v>
      </c>
      <c r="O161" s="35">
        <f t="shared" si="53"/>
        <v>0</v>
      </c>
      <c r="P161" s="35">
        <f t="shared" si="58"/>
        <v>0</v>
      </c>
      <c r="R161" s="35">
        <f t="shared" si="62"/>
        <v>0</v>
      </c>
      <c r="S161" s="35">
        <f t="shared" si="62"/>
        <v>0</v>
      </c>
      <c r="T161" s="35">
        <f t="shared" si="62"/>
        <v>0</v>
      </c>
      <c r="U161" s="35">
        <f t="shared" si="62"/>
        <v>0</v>
      </c>
      <c r="V161" s="35">
        <f t="shared" si="62"/>
        <v>0</v>
      </c>
      <c r="W161" s="35">
        <f t="shared" si="62"/>
        <v>0</v>
      </c>
      <c r="X161" s="35">
        <f t="shared" si="62"/>
        <v>0</v>
      </c>
      <c r="Z161" s="35">
        <f t="shared" si="61"/>
        <v>0</v>
      </c>
      <c r="AA161" s="35">
        <f t="shared" si="61"/>
        <v>0</v>
      </c>
      <c r="AB161" s="35">
        <f t="shared" si="61"/>
        <v>0</v>
      </c>
      <c r="AC161" s="35">
        <f t="shared" si="61"/>
        <v>0</v>
      </c>
      <c r="AE161" s="47">
        <f t="shared" si="43"/>
        <v>0</v>
      </c>
      <c r="AF161" s="18"/>
    </row>
    <row r="162" ht="15" spans="1:32">
      <c r="A162" s="45" t="s">
        <v>10782</v>
      </c>
      <c r="B162" s="33">
        <f t="shared" si="49"/>
        <v>0</v>
      </c>
      <c r="C162" s="41" t="s">
        <v>10783</v>
      </c>
      <c r="D162" s="26">
        <f t="shared" si="54"/>
        <v>0</v>
      </c>
      <c r="E162" s="35">
        <f t="shared" si="50"/>
        <v>0</v>
      </c>
      <c r="F162" s="36">
        <f t="shared" si="55"/>
        <v>0</v>
      </c>
      <c r="G162" s="37">
        <f t="shared" si="41"/>
        <v>0</v>
      </c>
      <c r="H162" s="42">
        <v>0</v>
      </c>
      <c r="I162" s="35">
        <f t="shared" si="51"/>
        <v>0</v>
      </c>
      <c r="J162" s="26">
        <f t="shared" si="56"/>
        <v>0</v>
      </c>
      <c r="K162" s="35">
        <f t="shared" si="57"/>
        <v>0</v>
      </c>
      <c r="L162" s="46">
        <f t="shared" si="52"/>
        <v>0</v>
      </c>
      <c r="M162" s="51">
        <v>0</v>
      </c>
      <c r="N162" s="44">
        <f t="shared" si="42"/>
        <v>0</v>
      </c>
      <c r="O162" s="35">
        <f t="shared" si="53"/>
        <v>0</v>
      </c>
      <c r="P162" s="35">
        <f t="shared" si="58"/>
        <v>0</v>
      </c>
      <c r="R162" s="35">
        <f t="shared" si="62"/>
        <v>0</v>
      </c>
      <c r="S162" s="35">
        <f t="shared" si="62"/>
        <v>0</v>
      </c>
      <c r="T162" s="35">
        <f t="shared" si="62"/>
        <v>0</v>
      </c>
      <c r="U162" s="35">
        <f t="shared" si="62"/>
        <v>0</v>
      </c>
      <c r="V162" s="35">
        <f t="shared" si="62"/>
        <v>0</v>
      </c>
      <c r="W162" s="35">
        <f t="shared" si="62"/>
        <v>0</v>
      </c>
      <c r="X162" s="35">
        <f t="shared" si="62"/>
        <v>0</v>
      </c>
      <c r="Z162" s="35">
        <f t="shared" si="61"/>
        <v>0</v>
      </c>
      <c r="AA162" s="35">
        <f t="shared" si="61"/>
        <v>0</v>
      </c>
      <c r="AB162" s="35">
        <f t="shared" si="61"/>
        <v>0</v>
      </c>
      <c r="AC162" s="35">
        <f t="shared" si="61"/>
        <v>0</v>
      </c>
      <c r="AE162" s="47">
        <f t="shared" si="43"/>
        <v>0</v>
      </c>
      <c r="AF162" s="6"/>
    </row>
    <row r="163" ht="15" spans="1:32">
      <c r="A163" s="45" t="s">
        <v>10784</v>
      </c>
      <c r="B163" s="33">
        <f t="shared" si="49"/>
        <v>0</v>
      </c>
      <c r="C163" s="41" t="s">
        <v>10785</v>
      </c>
      <c r="D163" s="26">
        <f t="shared" si="54"/>
        <v>0</v>
      </c>
      <c r="E163" s="35">
        <f t="shared" si="50"/>
        <v>0</v>
      </c>
      <c r="F163" s="36">
        <f t="shared" si="55"/>
        <v>0</v>
      </c>
      <c r="G163" s="37">
        <f t="shared" si="41"/>
        <v>0</v>
      </c>
      <c r="H163" s="42">
        <v>0</v>
      </c>
      <c r="I163" s="35">
        <f t="shared" si="51"/>
        <v>0</v>
      </c>
      <c r="J163" s="26">
        <f t="shared" si="56"/>
        <v>0</v>
      </c>
      <c r="K163" s="35">
        <f t="shared" si="57"/>
        <v>0</v>
      </c>
      <c r="L163" s="46">
        <f t="shared" si="52"/>
        <v>0</v>
      </c>
      <c r="M163" s="51">
        <v>0</v>
      </c>
      <c r="N163" s="44">
        <f t="shared" si="42"/>
        <v>0</v>
      </c>
      <c r="O163" s="35">
        <f t="shared" si="53"/>
        <v>0</v>
      </c>
      <c r="P163" s="35">
        <f t="shared" si="58"/>
        <v>0</v>
      </c>
      <c r="R163" s="35">
        <f t="shared" si="62"/>
        <v>0</v>
      </c>
      <c r="S163" s="35">
        <f t="shared" si="62"/>
        <v>0</v>
      </c>
      <c r="T163" s="35">
        <f t="shared" si="62"/>
        <v>0</v>
      </c>
      <c r="U163" s="35">
        <f t="shared" si="62"/>
        <v>0</v>
      </c>
      <c r="V163" s="35">
        <f t="shared" si="62"/>
        <v>0</v>
      </c>
      <c r="W163" s="35">
        <f t="shared" si="62"/>
        <v>0</v>
      </c>
      <c r="X163" s="35">
        <f t="shared" si="62"/>
        <v>0</v>
      </c>
      <c r="Z163" s="35">
        <f t="shared" si="61"/>
        <v>0</v>
      </c>
      <c r="AA163" s="35">
        <f t="shared" si="61"/>
        <v>0</v>
      </c>
      <c r="AB163" s="35">
        <f t="shared" si="61"/>
        <v>0</v>
      </c>
      <c r="AC163" s="35">
        <f t="shared" si="61"/>
        <v>0</v>
      </c>
      <c r="AE163" s="47">
        <f t="shared" si="43"/>
        <v>0</v>
      </c>
      <c r="AF163" s="6"/>
    </row>
    <row r="164" ht="15" spans="1:32">
      <c r="A164" s="45" t="s">
        <v>10786</v>
      </c>
      <c r="B164" s="33">
        <f t="shared" si="49"/>
        <v>0</v>
      </c>
      <c r="C164" s="41" t="s">
        <v>10787</v>
      </c>
      <c r="D164" s="26">
        <f t="shared" si="54"/>
        <v>0</v>
      </c>
      <c r="E164" s="35">
        <f t="shared" si="50"/>
        <v>0</v>
      </c>
      <c r="F164" s="36">
        <f t="shared" si="55"/>
        <v>0</v>
      </c>
      <c r="G164" s="37">
        <f t="shared" si="41"/>
        <v>0</v>
      </c>
      <c r="H164" s="42">
        <v>0</v>
      </c>
      <c r="I164" s="35">
        <f t="shared" si="51"/>
        <v>0</v>
      </c>
      <c r="J164" s="26">
        <f t="shared" si="56"/>
        <v>0</v>
      </c>
      <c r="K164" s="35">
        <f t="shared" si="57"/>
        <v>0</v>
      </c>
      <c r="L164" s="46">
        <f t="shared" si="52"/>
        <v>0</v>
      </c>
      <c r="M164" s="51">
        <v>0</v>
      </c>
      <c r="N164" s="44">
        <f t="shared" si="42"/>
        <v>0</v>
      </c>
      <c r="O164" s="35">
        <f t="shared" si="53"/>
        <v>0</v>
      </c>
      <c r="P164" s="35">
        <f t="shared" si="58"/>
        <v>0</v>
      </c>
      <c r="R164" s="35">
        <f t="shared" si="62"/>
        <v>0</v>
      </c>
      <c r="S164" s="35">
        <f t="shared" si="62"/>
        <v>0</v>
      </c>
      <c r="T164" s="35">
        <f t="shared" si="62"/>
        <v>0</v>
      </c>
      <c r="U164" s="35">
        <f t="shared" si="62"/>
        <v>0</v>
      </c>
      <c r="V164" s="35">
        <f t="shared" si="62"/>
        <v>0</v>
      </c>
      <c r="W164" s="35">
        <f t="shared" si="62"/>
        <v>0</v>
      </c>
      <c r="X164" s="35">
        <f t="shared" si="62"/>
        <v>0</v>
      </c>
      <c r="Z164" s="35">
        <f t="shared" si="61"/>
        <v>0</v>
      </c>
      <c r="AA164" s="35">
        <f t="shared" si="61"/>
        <v>0</v>
      </c>
      <c r="AB164" s="35">
        <f t="shared" si="61"/>
        <v>0</v>
      </c>
      <c r="AC164" s="35">
        <f t="shared" si="61"/>
        <v>0</v>
      </c>
      <c r="AE164" s="47">
        <f t="shared" si="43"/>
        <v>0</v>
      </c>
      <c r="AF164" s="18"/>
    </row>
    <row r="165" ht="15" spans="1:32">
      <c r="A165" s="45" t="s">
        <v>10788</v>
      </c>
      <c r="B165" s="33">
        <f t="shared" si="49"/>
        <v>0</v>
      </c>
      <c r="C165" s="41" t="s">
        <v>10789</v>
      </c>
      <c r="D165" s="26">
        <f t="shared" si="54"/>
        <v>0</v>
      </c>
      <c r="E165" s="35">
        <f t="shared" si="50"/>
        <v>0</v>
      </c>
      <c r="F165" s="36">
        <f t="shared" si="55"/>
        <v>0</v>
      </c>
      <c r="G165" s="37">
        <f t="shared" si="41"/>
        <v>0</v>
      </c>
      <c r="H165" s="42">
        <v>0</v>
      </c>
      <c r="I165" s="35">
        <f t="shared" si="51"/>
        <v>0</v>
      </c>
      <c r="J165" s="26">
        <f t="shared" si="56"/>
        <v>0</v>
      </c>
      <c r="K165" s="35">
        <f t="shared" si="57"/>
        <v>0</v>
      </c>
      <c r="L165" s="46">
        <f t="shared" si="52"/>
        <v>0</v>
      </c>
      <c r="M165" s="51">
        <v>0</v>
      </c>
      <c r="N165" s="44">
        <f t="shared" si="42"/>
        <v>0</v>
      </c>
      <c r="O165" s="35">
        <f t="shared" si="53"/>
        <v>0</v>
      </c>
      <c r="P165" s="35">
        <f t="shared" si="58"/>
        <v>0</v>
      </c>
      <c r="R165" s="35">
        <f t="shared" si="62"/>
        <v>0</v>
      </c>
      <c r="S165" s="35">
        <f t="shared" si="62"/>
        <v>0</v>
      </c>
      <c r="T165" s="35">
        <f t="shared" si="62"/>
        <v>0</v>
      </c>
      <c r="U165" s="35">
        <f t="shared" si="62"/>
        <v>0</v>
      </c>
      <c r="V165" s="35">
        <f t="shared" si="62"/>
        <v>0</v>
      </c>
      <c r="W165" s="35">
        <f t="shared" si="62"/>
        <v>0</v>
      </c>
      <c r="X165" s="35">
        <f t="shared" si="62"/>
        <v>0</v>
      </c>
      <c r="Z165" s="35">
        <f t="shared" si="61"/>
        <v>0</v>
      </c>
      <c r="AA165" s="35">
        <f t="shared" si="61"/>
        <v>0</v>
      </c>
      <c r="AB165" s="35">
        <f t="shared" si="61"/>
        <v>0</v>
      </c>
      <c r="AC165" s="35">
        <f t="shared" si="61"/>
        <v>0</v>
      </c>
      <c r="AE165" s="47">
        <f t="shared" si="43"/>
        <v>0</v>
      </c>
      <c r="AF165" s="18"/>
    </row>
    <row r="166" ht="15" spans="1:32">
      <c r="A166" s="45" t="s">
        <v>10790</v>
      </c>
      <c r="B166" s="33">
        <f t="shared" si="49"/>
        <v>0</v>
      </c>
      <c r="C166" s="41" t="s">
        <v>10791</v>
      </c>
      <c r="D166" s="26">
        <f t="shared" si="54"/>
        <v>0</v>
      </c>
      <c r="E166" s="35">
        <f t="shared" si="50"/>
        <v>0</v>
      </c>
      <c r="F166" s="36">
        <f t="shared" si="55"/>
        <v>0</v>
      </c>
      <c r="G166" s="37">
        <f t="shared" si="41"/>
        <v>0</v>
      </c>
      <c r="H166" s="42">
        <v>0</v>
      </c>
      <c r="I166" s="35">
        <f t="shared" si="51"/>
        <v>0</v>
      </c>
      <c r="J166" s="26">
        <f t="shared" si="56"/>
        <v>0</v>
      </c>
      <c r="K166" s="35">
        <f t="shared" si="57"/>
        <v>0</v>
      </c>
      <c r="L166" s="46">
        <f t="shared" si="52"/>
        <v>0</v>
      </c>
      <c r="M166" s="51">
        <v>0</v>
      </c>
      <c r="N166" s="44">
        <f t="shared" si="42"/>
        <v>0</v>
      </c>
      <c r="O166" s="35">
        <f t="shared" si="53"/>
        <v>0</v>
      </c>
      <c r="P166" s="35">
        <f t="shared" si="58"/>
        <v>0</v>
      </c>
      <c r="R166" s="35">
        <f t="shared" si="62"/>
        <v>0</v>
      </c>
      <c r="S166" s="35">
        <f t="shared" si="62"/>
        <v>0</v>
      </c>
      <c r="T166" s="35">
        <f t="shared" si="62"/>
        <v>0</v>
      </c>
      <c r="U166" s="35">
        <f t="shared" si="62"/>
        <v>0</v>
      </c>
      <c r="V166" s="35">
        <f t="shared" si="62"/>
        <v>0</v>
      </c>
      <c r="W166" s="35">
        <f t="shared" si="62"/>
        <v>0</v>
      </c>
      <c r="X166" s="35">
        <f t="shared" si="62"/>
        <v>0</v>
      </c>
      <c r="Z166" s="35">
        <f t="shared" si="61"/>
        <v>0</v>
      </c>
      <c r="AA166" s="35">
        <f t="shared" si="61"/>
        <v>0</v>
      </c>
      <c r="AB166" s="35">
        <f t="shared" si="61"/>
        <v>0</v>
      </c>
      <c r="AC166" s="35">
        <f t="shared" si="61"/>
        <v>0</v>
      </c>
      <c r="AE166" s="47">
        <f t="shared" si="43"/>
        <v>0</v>
      </c>
      <c r="AF166" s="6"/>
    </row>
    <row r="167" ht="15" spans="1:32">
      <c r="A167" s="45" t="s">
        <v>10792</v>
      </c>
      <c r="B167" s="33">
        <f t="shared" si="49"/>
        <v>0</v>
      </c>
      <c r="C167" s="41" t="s">
        <v>10793</v>
      </c>
      <c r="D167" s="26">
        <f t="shared" si="54"/>
        <v>0</v>
      </c>
      <c r="E167" s="35">
        <f t="shared" si="50"/>
        <v>0</v>
      </c>
      <c r="F167" s="36">
        <f t="shared" si="55"/>
        <v>0</v>
      </c>
      <c r="G167" s="37">
        <f t="shared" si="41"/>
        <v>0</v>
      </c>
      <c r="H167" s="42">
        <v>0</v>
      </c>
      <c r="I167" s="35">
        <f t="shared" si="51"/>
        <v>0</v>
      </c>
      <c r="J167" s="26">
        <f t="shared" si="56"/>
        <v>0</v>
      </c>
      <c r="K167" s="35">
        <f t="shared" si="57"/>
        <v>0</v>
      </c>
      <c r="L167" s="46">
        <f t="shared" si="52"/>
        <v>0</v>
      </c>
      <c r="M167" s="51">
        <v>0</v>
      </c>
      <c r="N167" s="44">
        <f t="shared" si="42"/>
        <v>0</v>
      </c>
      <c r="O167" s="35">
        <f t="shared" si="53"/>
        <v>0</v>
      </c>
      <c r="P167" s="35">
        <f t="shared" si="58"/>
        <v>0</v>
      </c>
      <c r="R167" s="35">
        <f t="shared" si="62"/>
        <v>0</v>
      </c>
      <c r="S167" s="35">
        <f t="shared" si="62"/>
        <v>0</v>
      </c>
      <c r="T167" s="35">
        <f t="shared" si="62"/>
        <v>0</v>
      </c>
      <c r="U167" s="35">
        <f t="shared" si="62"/>
        <v>0</v>
      </c>
      <c r="V167" s="35">
        <f t="shared" si="62"/>
        <v>0</v>
      </c>
      <c r="W167" s="35">
        <f t="shared" si="62"/>
        <v>0</v>
      </c>
      <c r="X167" s="35">
        <f t="shared" si="62"/>
        <v>0</v>
      </c>
      <c r="Z167" s="35">
        <f t="shared" si="61"/>
        <v>0</v>
      </c>
      <c r="AA167" s="35">
        <f t="shared" si="61"/>
        <v>0</v>
      </c>
      <c r="AB167" s="35">
        <f t="shared" si="61"/>
        <v>0</v>
      </c>
      <c r="AC167" s="35">
        <f t="shared" si="61"/>
        <v>0</v>
      </c>
      <c r="AE167" s="47">
        <f t="shared" si="43"/>
        <v>0</v>
      </c>
      <c r="AF167" s="6"/>
    </row>
    <row r="168" ht="15" spans="1:32">
      <c r="A168" s="45" t="s">
        <v>10794</v>
      </c>
      <c r="B168" s="33">
        <f t="shared" si="49"/>
        <v>0</v>
      </c>
      <c r="C168" s="41" t="s">
        <v>10795</v>
      </c>
      <c r="D168" s="26">
        <f t="shared" si="54"/>
        <v>0</v>
      </c>
      <c r="E168" s="35">
        <f t="shared" si="50"/>
        <v>0</v>
      </c>
      <c r="F168" s="36">
        <f t="shared" si="55"/>
        <v>0</v>
      </c>
      <c r="G168" s="37">
        <f t="shared" si="41"/>
        <v>0</v>
      </c>
      <c r="H168" s="42">
        <v>0</v>
      </c>
      <c r="I168" s="35">
        <f t="shared" si="51"/>
        <v>0</v>
      </c>
      <c r="J168" s="26">
        <f t="shared" si="56"/>
        <v>0</v>
      </c>
      <c r="K168" s="35">
        <f t="shared" si="57"/>
        <v>0</v>
      </c>
      <c r="L168" s="46">
        <f t="shared" si="52"/>
        <v>0</v>
      </c>
      <c r="M168" s="51">
        <v>0</v>
      </c>
      <c r="N168" s="44">
        <f t="shared" si="42"/>
        <v>0</v>
      </c>
      <c r="O168" s="35">
        <f t="shared" si="53"/>
        <v>0</v>
      </c>
      <c r="P168" s="35">
        <f t="shared" si="58"/>
        <v>0</v>
      </c>
      <c r="R168" s="35">
        <f t="shared" ref="R168:X177" si="63">SUMPRODUCT(R$374:R$599*(LEFT($A$374:$A$599,LEN($A168))=$A168))</f>
        <v>0</v>
      </c>
      <c r="S168" s="35">
        <f t="shared" si="63"/>
        <v>0</v>
      </c>
      <c r="T168" s="35">
        <f t="shared" si="63"/>
        <v>0</v>
      </c>
      <c r="U168" s="35">
        <f t="shared" si="63"/>
        <v>0</v>
      </c>
      <c r="V168" s="35">
        <f t="shared" si="63"/>
        <v>0</v>
      </c>
      <c r="W168" s="35">
        <f t="shared" si="63"/>
        <v>0</v>
      </c>
      <c r="X168" s="35">
        <f t="shared" si="63"/>
        <v>0</v>
      </c>
      <c r="Z168" s="35">
        <f t="shared" ref="Z168:AC187" si="64">SUMPRODUCT(Z$374:Z$599*(LEFT($A$374:$A$599,LEN($A168))=$A168))</f>
        <v>0</v>
      </c>
      <c r="AA168" s="35">
        <f t="shared" si="64"/>
        <v>0</v>
      </c>
      <c r="AB168" s="35">
        <f t="shared" si="64"/>
        <v>0</v>
      </c>
      <c r="AC168" s="35">
        <f t="shared" si="64"/>
        <v>0</v>
      </c>
      <c r="AE168" s="47">
        <f t="shared" si="43"/>
        <v>0</v>
      </c>
      <c r="AF168" s="18"/>
    </row>
    <row r="169" ht="15" spans="1:32">
      <c r="A169" s="45" t="s">
        <v>10796</v>
      </c>
      <c r="B169" s="33">
        <f t="shared" si="49"/>
        <v>0</v>
      </c>
      <c r="C169" s="41" t="s">
        <v>10797</v>
      </c>
      <c r="D169" s="26">
        <f t="shared" si="54"/>
        <v>0</v>
      </c>
      <c r="E169" s="35">
        <f t="shared" si="50"/>
        <v>0</v>
      </c>
      <c r="F169" s="36">
        <f t="shared" si="55"/>
        <v>0</v>
      </c>
      <c r="G169" s="37">
        <f t="shared" ref="G169:G232" si="65">U169+S169</f>
        <v>0</v>
      </c>
      <c r="H169" s="42">
        <v>0</v>
      </c>
      <c r="I169" s="35">
        <f t="shared" si="51"/>
        <v>0</v>
      </c>
      <c r="J169" s="26">
        <f t="shared" si="56"/>
        <v>0</v>
      </c>
      <c r="K169" s="35">
        <f t="shared" si="57"/>
        <v>0</v>
      </c>
      <c r="L169" s="46">
        <f t="shared" si="52"/>
        <v>0</v>
      </c>
      <c r="M169" s="51">
        <v>0</v>
      </c>
      <c r="N169" s="44">
        <f t="shared" ref="N169:N232" si="66">V169+X169</f>
        <v>0</v>
      </c>
      <c r="O169" s="35">
        <f t="shared" si="53"/>
        <v>0</v>
      </c>
      <c r="P169" s="35">
        <f t="shared" si="58"/>
        <v>0</v>
      </c>
      <c r="R169" s="35">
        <f t="shared" si="63"/>
        <v>0</v>
      </c>
      <c r="S169" s="35">
        <f t="shared" si="63"/>
        <v>0</v>
      </c>
      <c r="T169" s="35">
        <f t="shared" si="63"/>
        <v>0</v>
      </c>
      <c r="U169" s="35">
        <f t="shared" si="63"/>
        <v>0</v>
      </c>
      <c r="V169" s="35">
        <f t="shared" si="63"/>
        <v>0</v>
      </c>
      <c r="W169" s="35">
        <f t="shared" si="63"/>
        <v>0</v>
      </c>
      <c r="X169" s="35">
        <f t="shared" si="63"/>
        <v>0</v>
      </c>
      <c r="Z169" s="35">
        <f t="shared" si="64"/>
        <v>0</v>
      </c>
      <c r="AA169" s="35">
        <f t="shared" si="64"/>
        <v>0</v>
      </c>
      <c r="AB169" s="35">
        <f t="shared" si="64"/>
        <v>0</v>
      </c>
      <c r="AC169" s="35">
        <f t="shared" si="64"/>
        <v>0</v>
      </c>
      <c r="AE169" s="47">
        <f t="shared" ref="AE169:AE232" si="67">+(AC169-T169)+(W169-AA169)</f>
        <v>0</v>
      </c>
      <c r="AF169" s="18"/>
    </row>
    <row r="170" ht="15" spans="1:32">
      <c r="A170" s="45" t="s">
        <v>10798</v>
      </c>
      <c r="B170" s="33">
        <f t="shared" si="49"/>
        <v>0</v>
      </c>
      <c r="C170" s="41" t="s">
        <v>10799</v>
      </c>
      <c r="D170" s="26">
        <f t="shared" si="54"/>
        <v>0</v>
      </c>
      <c r="E170" s="35">
        <f t="shared" si="50"/>
        <v>0</v>
      </c>
      <c r="F170" s="36">
        <f t="shared" si="55"/>
        <v>0</v>
      </c>
      <c r="G170" s="37">
        <f t="shared" si="65"/>
        <v>0</v>
      </c>
      <c r="H170" s="42">
        <v>0</v>
      </c>
      <c r="I170" s="35">
        <f t="shared" si="51"/>
        <v>0</v>
      </c>
      <c r="J170" s="26">
        <f t="shared" si="56"/>
        <v>0</v>
      </c>
      <c r="K170" s="35">
        <f t="shared" si="57"/>
        <v>0</v>
      </c>
      <c r="L170" s="46">
        <f t="shared" si="52"/>
        <v>0</v>
      </c>
      <c r="M170" s="51">
        <v>0</v>
      </c>
      <c r="N170" s="44">
        <f t="shared" si="66"/>
        <v>0</v>
      </c>
      <c r="O170" s="35">
        <f t="shared" si="53"/>
        <v>0</v>
      </c>
      <c r="P170" s="35">
        <f t="shared" si="58"/>
        <v>0</v>
      </c>
      <c r="R170" s="35">
        <f t="shared" si="63"/>
        <v>0</v>
      </c>
      <c r="S170" s="35">
        <f t="shared" si="63"/>
        <v>0</v>
      </c>
      <c r="T170" s="35">
        <f t="shared" si="63"/>
        <v>0</v>
      </c>
      <c r="U170" s="35">
        <f t="shared" si="63"/>
        <v>0</v>
      </c>
      <c r="V170" s="35">
        <f t="shared" si="63"/>
        <v>0</v>
      </c>
      <c r="W170" s="35">
        <f t="shared" si="63"/>
        <v>0</v>
      </c>
      <c r="X170" s="35">
        <f t="shared" si="63"/>
        <v>0</v>
      </c>
      <c r="Z170" s="35">
        <f t="shared" si="64"/>
        <v>0</v>
      </c>
      <c r="AA170" s="35">
        <f t="shared" si="64"/>
        <v>0</v>
      </c>
      <c r="AB170" s="35">
        <f t="shared" si="64"/>
        <v>0</v>
      </c>
      <c r="AC170" s="35">
        <f t="shared" si="64"/>
        <v>0</v>
      </c>
      <c r="AE170" s="47">
        <f t="shared" si="67"/>
        <v>0</v>
      </c>
      <c r="AF170" s="6"/>
    </row>
    <row r="171" ht="15" spans="1:32">
      <c r="A171" s="45" t="s">
        <v>10800</v>
      </c>
      <c r="B171" s="33">
        <f t="shared" si="49"/>
        <v>0</v>
      </c>
      <c r="C171" s="41" t="s">
        <v>10801</v>
      </c>
      <c r="D171" s="26">
        <f t="shared" si="54"/>
        <v>0</v>
      </c>
      <c r="E171" s="35">
        <f t="shared" si="50"/>
        <v>0</v>
      </c>
      <c r="F171" s="36">
        <f t="shared" si="55"/>
        <v>0</v>
      </c>
      <c r="G171" s="37">
        <f t="shared" si="65"/>
        <v>0</v>
      </c>
      <c r="H171" s="42">
        <v>0</v>
      </c>
      <c r="I171" s="35">
        <f t="shared" si="51"/>
        <v>0</v>
      </c>
      <c r="J171" s="26">
        <f t="shared" si="56"/>
        <v>0</v>
      </c>
      <c r="K171" s="35">
        <f t="shared" si="57"/>
        <v>0</v>
      </c>
      <c r="L171" s="46">
        <f t="shared" si="52"/>
        <v>0</v>
      </c>
      <c r="M171" s="51">
        <v>0</v>
      </c>
      <c r="N171" s="44">
        <f t="shared" si="66"/>
        <v>0</v>
      </c>
      <c r="O171" s="35">
        <f t="shared" si="53"/>
        <v>0</v>
      </c>
      <c r="P171" s="35">
        <f t="shared" si="58"/>
        <v>0</v>
      </c>
      <c r="R171" s="35">
        <f t="shared" si="63"/>
        <v>0</v>
      </c>
      <c r="S171" s="35">
        <f t="shared" si="63"/>
        <v>0</v>
      </c>
      <c r="T171" s="35">
        <f t="shared" si="63"/>
        <v>0</v>
      </c>
      <c r="U171" s="35">
        <f t="shared" si="63"/>
        <v>0</v>
      </c>
      <c r="V171" s="35">
        <f t="shared" si="63"/>
        <v>0</v>
      </c>
      <c r="W171" s="35">
        <f t="shared" si="63"/>
        <v>0</v>
      </c>
      <c r="X171" s="35">
        <f t="shared" si="63"/>
        <v>0</v>
      </c>
      <c r="Z171" s="35">
        <f t="shared" si="64"/>
        <v>0</v>
      </c>
      <c r="AA171" s="35">
        <f t="shared" si="64"/>
        <v>0</v>
      </c>
      <c r="AB171" s="35">
        <f t="shared" si="64"/>
        <v>0</v>
      </c>
      <c r="AC171" s="35">
        <f t="shared" si="64"/>
        <v>0</v>
      </c>
      <c r="AE171" s="47">
        <f t="shared" si="67"/>
        <v>0</v>
      </c>
      <c r="AF171" s="6"/>
    </row>
    <row r="172" ht="15" spans="1:32">
      <c r="A172" s="45" t="s">
        <v>10802</v>
      </c>
      <c r="B172" s="33">
        <f t="shared" si="49"/>
        <v>0</v>
      </c>
      <c r="C172" s="41" t="s">
        <v>10803</v>
      </c>
      <c r="D172" s="26">
        <f t="shared" si="54"/>
        <v>0</v>
      </c>
      <c r="E172" s="35">
        <f t="shared" si="50"/>
        <v>0</v>
      </c>
      <c r="F172" s="36">
        <f t="shared" si="55"/>
        <v>0</v>
      </c>
      <c r="G172" s="37">
        <f t="shared" si="65"/>
        <v>0</v>
      </c>
      <c r="H172" s="42">
        <v>0</v>
      </c>
      <c r="I172" s="35">
        <f t="shared" si="51"/>
        <v>0</v>
      </c>
      <c r="J172" s="26">
        <f t="shared" si="56"/>
        <v>0</v>
      </c>
      <c r="K172" s="35">
        <f t="shared" si="57"/>
        <v>0</v>
      </c>
      <c r="L172" s="46">
        <f t="shared" si="52"/>
        <v>0</v>
      </c>
      <c r="M172" s="51">
        <v>0</v>
      </c>
      <c r="N172" s="44">
        <f t="shared" si="66"/>
        <v>0</v>
      </c>
      <c r="O172" s="35">
        <f t="shared" si="53"/>
        <v>0</v>
      </c>
      <c r="P172" s="35">
        <f t="shared" si="58"/>
        <v>0</v>
      </c>
      <c r="R172" s="35">
        <f t="shared" si="63"/>
        <v>0</v>
      </c>
      <c r="S172" s="35">
        <f t="shared" si="63"/>
        <v>0</v>
      </c>
      <c r="T172" s="35">
        <f t="shared" si="63"/>
        <v>0</v>
      </c>
      <c r="U172" s="35">
        <f t="shared" si="63"/>
        <v>0</v>
      </c>
      <c r="V172" s="35">
        <f t="shared" si="63"/>
        <v>0</v>
      </c>
      <c r="W172" s="35">
        <f t="shared" si="63"/>
        <v>0</v>
      </c>
      <c r="X172" s="35">
        <f t="shared" si="63"/>
        <v>0</v>
      </c>
      <c r="Z172" s="35">
        <f t="shared" si="64"/>
        <v>0</v>
      </c>
      <c r="AA172" s="35">
        <f t="shared" si="64"/>
        <v>0</v>
      </c>
      <c r="AB172" s="35">
        <f t="shared" si="64"/>
        <v>0</v>
      </c>
      <c r="AC172" s="35">
        <f t="shared" si="64"/>
        <v>0</v>
      </c>
      <c r="AE172" s="47">
        <f t="shared" si="67"/>
        <v>0</v>
      </c>
      <c r="AF172" s="18"/>
    </row>
    <row r="173" ht="15" spans="1:32">
      <c r="A173" s="45" t="s">
        <v>10804</v>
      </c>
      <c r="B173" s="33">
        <f t="shared" si="49"/>
        <v>0</v>
      </c>
      <c r="C173" s="41" t="s">
        <v>10805</v>
      </c>
      <c r="D173" s="26">
        <f t="shared" si="54"/>
        <v>0</v>
      </c>
      <c r="E173" s="35">
        <f t="shared" si="50"/>
        <v>0</v>
      </c>
      <c r="F173" s="36">
        <f t="shared" si="55"/>
        <v>0</v>
      </c>
      <c r="G173" s="37">
        <f t="shared" si="65"/>
        <v>0</v>
      </c>
      <c r="H173" s="42">
        <v>0</v>
      </c>
      <c r="I173" s="35">
        <f t="shared" si="51"/>
        <v>0</v>
      </c>
      <c r="J173" s="26">
        <f t="shared" si="56"/>
        <v>0</v>
      </c>
      <c r="K173" s="35">
        <f t="shared" si="57"/>
        <v>0</v>
      </c>
      <c r="L173" s="46">
        <f t="shared" si="52"/>
        <v>0</v>
      </c>
      <c r="M173" s="51">
        <v>0</v>
      </c>
      <c r="N173" s="44">
        <f t="shared" si="66"/>
        <v>0</v>
      </c>
      <c r="O173" s="35">
        <f t="shared" si="53"/>
        <v>0</v>
      </c>
      <c r="P173" s="35">
        <f t="shared" si="58"/>
        <v>0</v>
      </c>
      <c r="R173" s="35">
        <f t="shared" si="63"/>
        <v>0</v>
      </c>
      <c r="S173" s="35">
        <f t="shared" si="63"/>
        <v>0</v>
      </c>
      <c r="T173" s="35">
        <f t="shared" si="63"/>
        <v>0</v>
      </c>
      <c r="U173" s="35">
        <f t="shared" si="63"/>
        <v>0</v>
      </c>
      <c r="V173" s="35">
        <f t="shared" si="63"/>
        <v>0</v>
      </c>
      <c r="W173" s="35">
        <f t="shared" si="63"/>
        <v>0</v>
      </c>
      <c r="X173" s="35">
        <f t="shared" si="63"/>
        <v>0</v>
      </c>
      <c r="Z173" s="35">
        <f t="shared" si="64"/>
        <v>0</v>
      </c>
      <c r="AA173" s="35">
        <f t="shared" si="64"/>
        <v>0</v>
      </c>
      <c r="AB173" s="35">
        <f t="shared" si="64"/>
        <v>0</v>
      </c>
      <c r="AC173" s="35">
        <f t="shared" si="64"/>
        <v>0</v>
      </c>
      <c r="AE173" s="47">
        <f t="shared" si="67"/>
        <v>0</v>
      </c>
      <c r="AF173" s="18"/>
    </row>
    <row r="174" ht="15" spans="1:32">
      <c r="A174" s="45" t="s">
        <v>10806</v>
      </c>
      <c r="B174" s="33">
        <f t="shared" si="49"/>
        <v>0</v>
      </c>
      <c r="C174" s="41" t="s">
        <v>10807</v>
      </c>
      <c r="D174" s="26">
        <f t="shared" si="54"/>
        <v>0</v>
      </c>
      <c r="E174" s="35">
        <f t="shared" si="50"/>
        <v>0</v>
      </c>
      <c r="F174" s="36">
        <f t="shared" si="55"/>
        <v>0</v>
      </c>
      <c r="G174" s="37">
        <f t="shared" si="65"/>
        <v>0</v>
      </c>
      <c r="H174" s="42">
        <v>0</v>
      </c>
      <c r="I174" s="35">
        <f t="shared" si="51"/>
        <v>0</v>
      </c>
      <c r="J174" s="26">
        <f t="shared" si="56"/>
        <v>0</v>
      </c>
      <c r="K174" s="35">
        <f t="shared" si="57"/>
        <v>0</v>
      </c>
      <c r="L174" s="46">
        <f t="shared" si="52"/>
        <v>0</v>
      </c>
      <c r="M174" s="51">
        <v>0</v>
      </c>
      <c r="N174" s="44">
        <f t="shared" si="66"/>
        <v>0</v>
      </c>
      <c r="O174" s="35">
        <f t="shared" si="53"/>
        <v>0</v>
      </c>
      <c r="P174" s="35">
        <f t="shared" si="58"/>
        <v>0</v>
      </c>
      <c r="R174" s="35">
        <f t="shared" si="63"/>
        <v>0</v>
      </c>
      <c r="S174" s="35">
        <f t="shared" si="63"/>
        <v>0</v>
      </c>
      <c r="T174" s="35">
        <f t="shared" si="63"/>
        <v>0</v>
      </c>
      <c r="U174" s="35">
        <f t="shared" si="63"/>
        <v>0</v>
      </c>
      <c r="V174" s="35">
        <f t="shared" si="63"/>
        <v>0</v>
      </c>
      <c r="W174" s="35">
        <f t="shared" si="63"/>
        <v>0</v>
      </c>
      <c r="X174" s="35">
        <f t="shared" si="63"/>
        <v>0</v>
      </c>
      <c r="Z174" s="35">
        <f t="shared" si="64"/>
        <v>0</v>
      </c>
      <c r="AA174" s="35">
        <f t="shared" si="64"/>
        <v>0</v>
      </c>
      <c r="AB174" s="35">
        <f t="shared" si="64"/>
        <v>0</v>
      </c>
      <c r="AC174" s="35">
        <f t="shared" si="64"/>
        <v>0</v>
      </c>
      <c r="AE174" s="47">
        <f t="shared" si="67"/>
        <v>0</v>
      </c>
      <c r="AF174" s="6"/>
    </row>
    <row r="175" ht="15" spans="1:32">
      <c r="A175" s="45" t="s">
        <v>10808</v>
      </c>
      <c r="B175" s="33">
        <f t="shared" si="49"/>
        <v>0</v>
      </c>
      <c r="C175" s="41" t="s">
        <v>10809</v>
      </c>
      <c r="D175" s="26">
        <f t="shared" si="54"/>
        <v>0</v>
      </c>
      <c r="E175" s="35">
        <f t="shared" si="50"/>
        <v>0</v>
      </c>
      <c r="F175" s="36">
        <f t="shared" si="55"/>
        <v>0</v>
      </c>
      <c r="G175" s="37">
        <f t="shared" si="65"/>
        <v>0</v>
      </c>
      <c r="H175" s="42">
        <v>0</v>
      </c>
      <c r="I175" s="35">
        <f t="shared" si="51"/>
        <v>0</v>
      </c>
      <c r="J175" s="26">
        <f t="shared" si="56"/>
        <v>0</v>
      </c>
      <c r="K175" s="35">
        <f t="shared" si="57"/>
        <v>0</v>
      </c>
      <c r="L175" s="46">
        <f t="shared" si="52"/>
        <v>0</v>
      </c>
      <c r="M175" s="51">
        <v>0</v>
      </c>
      <c r="N175" s="44">
        <f t="shared" si="66"/>
        <v>0</v>
      </c>
      <c r="O175" s="35">
        <f t="shared" si="53"/>
        <v>0</v>
      </c>
      <c r="P175" s="35">
        <f t="shared" si="58"/>
        <v>0</v>
      </c>
      <c r="R175" s="35">
        <f t="shared" si="63"/>
        <v>0</v>
      </c>
      <c r="S175" s="35">
        <f t="shared" si="63"/>
        <v>0</v>
      </c>
      <c r="T175" s="35">
        <f t="shared" si="63"/>
        <v>0</v>
      </c>
      <c r="U175" s="35">
        <f t="shared" si="63"/>
        <v>0</v>
      </c>
      <c r="V175" s="35">
        <f t="shared" si="63"/>
        <v>0</v>
      </c>
      <c r="W175" s="35">
        <f t="shared" si="63"/>
        <v>0</v>
      </c>
      <c r="X175" s="35">
        <f t="shared" si="63"/>
        <v>0</v>
      </c>
      <c r="Z175" s="35">
        <f t="shared" si="64"/>
        <v>0</v>
      </c>
      <c r="AA175" s="35">
        <f t="shared" si="64"/>
        <v>0</v>
      </c>
      <c r="AB175" s="35">
        <f t="shared" si="64"/>
        <v>0</v>
      </c>
      <c r="AC175" s="35">
        <f t="shared" si="64"/>
        <v>0</v>
      </c>
      <c r="AE175" s="47">
        <f t="shared" si="67"/>
        <v>0</v>
      </c>
      <c r="AF175" s="6"/>
    </row>
    <row r="176" ht="15" spans="1:32">
      <c r="A176" s="45" t="s">
        <v>10810</v>
      </c>
      <c r="B176" s="33">
        <f t="shared" si="49"/>
        <v>0</v>
      </c>
      <c r="C176" s="41" t="s">
        <v>10811</v>
      </c>
      <c r="D176" s="26">
        <f t="shared" si="54"/>
        <v>0</v>
      </c>
      <c r="E176" s="35">
        <f t="shared" si="50"/>
        <v>0</v>
      </c>
      <c r="F176" s="36">
        <f t="shared" si="55"/>
        <v>0</v>
      </c>
      <c r="G176" s="37">
        <f t="shared" si="65"/>
        <v>0</v>
      </c>
      <c r="H176" s="38">
        <v>0</v>
      </c>
      <c r="I176" s="35">
        <f t="shared" si="51"/>
        <v>0</v>
      </c>
      <c r="J176" s="26">
        <f t="shared" si="56"/>
        <v>0</v>
      </c>
      <c r="K176" s="35">
        <f t="shared" si="57"/>
        <v>0</v>
      </c>
      <c r="L176" s="46">
        <f t="shared" si="52"/>
        <v>0</v>
      </c>
      <c r="M176" s="51">
        <v>0</v>
      </c>
      <c r="N176" s="44">
        <f t="shared" si="66"/>
        <v>0</v>
      </c>
      <c r="O176" s="35">
        <f t="shared" si="53"/>
        <v>0</v>
      </c>
      <c r="P176" s="35">
        <f t="shared" si="58"/>
        <v>0</v>
      </c>
      <c r="R176" s="35">
        <f t="shared" si="63"/>
        <v>0</v>
      </c>
      <c r="S176" s="35">
        <f t="shared" si="63"/>
        <v>0</v>
      </c>
      <c r="T176" s="35">
        <f t="shared" si="63"/>
        <v>0</v>
      </c>
      <c r="U176" s="35">
        <f t="shared" si="63"/>
        <v>0</v>
      </c>
      <c r="V176" s="35">
        <f t="shared" si="63"/>
        <v>0</v>
      </c>
      <c r="W176" s="35">
        <f t="shared" si="63"/>
        <v>0</v>
      </c>
      <c r="X176" s="35">
        <f t="shared" si="63"/>
        <v>0</v>
      </c>
      <c r="Z176" s="35">
        <f t="shared" si="64"/>
        <v>0</v>
      </c>
      <c r="AA176" s="35">
        <f t="shared" si="64"/>
        <v>0</v>
      </c>
      <c r="AB176" s="35">
        <f t="shared" si="64"/>
        <v>0</v>
      </c>
      <c r="AC176" s="35">
        <f t="shared" si="64"/>
        <v>0</v>
      </c>
      <c r="AE176" s="47">
        <f t="shared" si="67"/>
        <v>0</v>
      </c>
      <c r="AF176" s="18"/>
    </row>
    <row r="177" ht="15" spans="1:32">
      <c r="A177" s="45" t="s">
        <v>10812</v>
      </c>
      <c r="B177" s="33">
        <f t="shared" si="49"/>
        <v>0</v>
      </c>
      <c r="C177" s="41" t="s">
        <v>10813</v>
      </c>
      <c r="D177" s="26">
        <f t="shared" si="54"/>
        <v>0</v>
      </c>
      <c r="E177" s="35">
        <f t="shared" si="50"/>
        <v>0</v>
      </c>
      <c r="F177" s="36">
        <f t="shared" si="55"/>
        <v>0</v>
      </c>
      <c r="G177" s="37">
        <f t="shared" si="65"/>
        <v>0</v>
      </c>
      <c r="H177" s="42">
        <v>0</v>
      </c>
      <c r="I177" s="35">
        <f t="shared" si="51"/>
        <v>0</v>
      </c>
      <c r="J177" s="26">
        <f t="shared" si="56"/>
        <v>0</v>
      </c>
      <c r="K177" s="35">
        <f t="shared" si="57"/>
        <v>0</v>
      </c>
      <c r="L177" s="46">
        <f t="shared" si="52"/>
        <v>0</v>
      </c>
      <c r="M177" s="51">
        <v>0</v>
      </c>
      <c r="N177" s="44">
        <f t="shared" si="66"/>
        <v>0</v>
      </c>
      <c r="O177" s="35">
        <f t="shared" si="53"/>
        <v>0</v>
      </c>
      <c r="P177" s="35">
        <f t="shared" si="58"/>
        <v>0</v>
      </c>
      <c r="R177" s="35">
        <f t="shared" si="63"/>
        <v>0</v>
      </c>
      <c r="S177" s="35">
        <f t="shared" si="63"/>
        <v>0</v>
      </c>
      <c r="T177" s="35">
        <f t="shared" si="63"/>
        <v>0</v>
      </c>
      <c r="U177" s="35">
        <f t="shared" si="63"/>
        <v>0</v>
      </c>
      <c r="V177" s="35">
        <f t="shared" si="63"/>
        <v>0</v>
      </c>
      <c r="W177" s="35">
        <f t="shared" si="63"/>
        <v>0</v>
      </c>
      <c r="X177" s="35">
        <f t="shared" si="63"/>
        <v>0</v>
      </c>
      <c r="Z177" s="35">
        <f t="shared" si="64"/>
        <v>0</v>
      </c>
      <c r="AA177" s="35">
        <f t="shared" si="64"/>
        <v>0</v>
      </c>
      <c r="AB177" s="35">
        <f t="shared" si="64"/>
        <v>0</v>
      </c>
      <c r="AC177" s="35">
        <f t="shared" si="64"/>
        <v>0</v>
      </c>
      <c r="AE177" s="47">
        <f t="shared" si="67"/>
        <v>0</v>
      </c>
      <c r="AF177" s="18"/>
    </row>
    <row r="178" ht="15" spans="1:32">
      <c r="A178" s="45" t="s">
        <v>10814</v>
      </c>
      <c r="B178" s="33">
        <f t="shared" si="49"/>
        <v>0</v>
      </c>
      <c r="C178" s="41" t="s">
        <v>10815</v>
      </c>
      <c r="D178" s="26">
        <f t="shared" si="54"/>
        <v>0</v>
      </c>
      <c r="E178" s="35">
        <f t="shared" si="50"/>
        <v>0</v>
      </c>
      <c r="F178" s="36">
        <f t="shared" si="55"/>
        <v>0</v>
      </c>
      <c r="G178" s="37">
        <f t="shared" si="65"/>
        <v>0</v>
      </c>
      <c r="H178" s="42">
        <v>0</v>
      </c>
      <c r="I178" s="35">
        <f t="shared" si="51"/>
        <v>0</v>
      </c>
      <c r="J178" s="26">
        <f t="shared" si="56"/>
        <v>0</v>
      </c>
      <c r="K178" s="35">
        <f t="shared" si="57"/>
        <v>0</v>
      </c>
      <c r="L178" s="46">
        <f t="shared" si="52"/>
        <v>0</v>
      </c>
      <c r="M178" s="51">
        <v>0</v>
      </c>
      <c r="N178" s="44">
        <f t="shared" si="66"/>
        <v>0</v>
      </c>
      <c r="O178" s="35">
        <f t="shared" si="53"/>
        <v>0</v>
      </c>
      <c r="P178" s="35">
        <f t="shared" si="58"/>
        <v>0</v>
      </c>
      <c r="R178" s="35">
        <f t="shared" ref="R178:X187" si="68">SUMPRODUCT(R$374:R$599*(LEFT($A$374:$A$599,LEN($A178))=$A178))</f>
        <v>0</v>
      </c>
      <c r="S178" s="35">
        <f t="shared" si="68"/>
        <v>0</v>
      </c>
      <c r="T178" s="35">
        <f t="shared" si="68"/>
        <v>0</v>
      </c>
      <c r="U178" s="35">
        <f t="shared" si="68"/>
        <v>0</v>
      </c>
      <c r="V178" s="35">
        <f t="shared" si="68"/>
        <v>0</v>
      </c>
      <c r="W178" s="35">
        <f t="shared" si="68"/>
        <v>0</v>
      </c>
      <c r="X178" s="35">
        <f t="shared" si="68"/>
        <v>0</v>
      </c>
      <c r="Z178" s="35">
        <f t="shared" si="64"/>
        <v>0</v>
      </c>
      <c r="AA178" s="35">
        <f t="shared" si="64"/>
        <v>0</v>
      </c>
      <c r="AB178" s="35">
        <f t="shared" si="64"/>
        <v>0</v>
      </c>
      <c r="AC178" s="35">
        <f t="shared" si="64"/>
        <v>0</v>
      </c>
      <c r="AE178" s="47">
        <f t="shared" si="67"/>
        <v>0</v>
      </c>
      <c r="AF178" s="6"/>
    </row>
    <row r="179" ht="15" spans="1:32">
      <c r="A179" s="45" t="s">
        <v>10816</v>
      </c>
      <c r="B179" s="33">
        <f t="shared" si="49"/>
        <v>0</v>
      </c>
      <c r="C179" s="41" t="s">
        <v>10817</v>
      </c>
      <c r="D179" s="26">
        <f t="shared" si="54"/>
        <v>0</v>
      </c>
      <c r="E179" s="35">
        <f t="shared" si="50"/>
        <v>0</v>
      </c>
      <c r="F179" s="36">
        <f t="shared" si="55"/>
        <v>0</v>
      </c>
      <c r="G179" s="37">
        <f t="shared" si="65"/>
        <v>0</v>
      </c>
      <c r="H179" s="42">
        <v>0</v>
      </c>
      <c r="I179" s="35">
        <f t="shared" si="51"/>
        <v>0</v>
      </c>
      <c r="J179" s="26">
        <f t="shared" si="56"/>
        <v>0</v>
      </c>
      <c r="K179" s="35">
        <f t="shared" si="57"/>
        <v>0</v>
      </c>
      <c r="L179" s="46">
        <f t="shared" si="52"/>
        <v>0</v>
      </c>
      <c r="M179" s="51">
        <v>0</v>
      </c>
      <c r="N179" s="44">
        <f t="shared" si="66"/>
        <v>0</v>
      </c>
      <c r="O179" s="35">
        <f t="shared" si="53"/>
        <v>0</v>
      </c>
      <c r="P179" s="35">
        <f t="shared" si="58"/>
        <v>0</v>
      </c>
      <c r="R179" s="35">
        <f t="shared" si="68"/>
        <v>0</v>
      </c>
      <c r="S179" s="35">
        <f t="shared" si="68"/>
        <v>0</v>
      </c>
      <c r="T179" s="35">
        <f t="shared" si="68"/>
        <v>0</v>
      </c>
      <c r="U179" s="35">
        <f t="shared" si="68"/>
        <v>0</v>
      </c>
      <c r="V179" s="35">
        <f t="shared" si="68"/>
        <v>0</v>
      </c>
      <c r="W179" s="35">
        <f t="shared" si="68"/>
        <v>0</v>
      </c>
      <c r="X179" s="35">
        <f t="shared" si="68"/>
        <v>0</v>
      </c>
      <c r="Z179" s="35">
        <f t="shared" si="64"/>
        <v>0</v>
      </c>
      <c r="AA179" s="35">
        <f t="shared" si="64"/>
        <v>0</v>
      </c>
      <c r="AB179" s="35">
        <f t="shared" si="64"/>
        <v>0</v>
      </c>
      <c r="AC179" s="35">
        <f t="shared" si="64"/>
        <v>0</v>
      </c>
      <c r="AE179" s="47">
        <f t="shared" si="67"/>
        <v>0</v>
      </c>
      <c r="AF179" s="6"/>
    </row>
    <row r="180" ht="15" spans="1:32">
      <c r="A180" s="45" t="s">
        <v>10818</v>
      </c>
      <c r="B180" s="33">
        <f t="shared" si="49"/>
        <v>0</v>
      </c>
      <c r="C180" s="41" t="s">
        <v>10819</v>
      </c>
      <c r="D180" s="26">
        <f t="shared" si="54"/>
        <v>0</v>
      </c>
      <c r="E180" s="35">
        <f t="shared" si="50"/>
        <v>0</v>
      </c>
      <c r="F180" s="36">
        <f t="shared" si="55"/>
        <v>0</v>
      </c>
      <c r="G180" s="37">
        <f t="shared" si="65"/>
        <v>0</v>
      </c>
      <c r="H180" s="42">
        <v>0</v>
      </c>
      <c r="I180" s="35">
        <f t="shared" si="51"/>
        <v>0</v>
      </c>
      <c r="J180" s="26">
        <f t="shared" si="56"/>
        <v>0</v>
      </c>
      <c r="K180" s="35">
        <f t="shared" si="57"/>
        <v>0</v>
      </c>
      <c r="L180" s="46">
        <f t="shared" si="52"/>
        <v>0</v>
      </c>
      <c r="M180" s="51">
        <v>0</v>
      </c>
      <c r="N180" s="44">
        <f t="shared" si="66"/>
        <v>0</v>
      </c>
      <c r="O180" s="35">
        <f t="shared" si="53"/>
        <v>0</v>
      </c>
      <c r="P180" s="35">
        <f t="shared" si="58"/>
        <v>0</v>
      </c>
      <c r="R180" s="35">
        <f t="shared" si="68"/>
        <v>0</v>
      </c>
      <c r="S180" s="35">
        <f t="shared" si="68"/>
        <v>0</v>
      </c>
      <c r="T180" s="35">
        <f t="shared" si="68"/>
        <v>0</v>
      </c>
      <c r="U180" s="35">
        <f t="shared" si="68"/>
        <v>0</v>
      </c>
      <c r="V180" s="35">
        <f t="shared" si="68"/>
        <v>0</v>
      </c>
      <c r="W180" s="35">
        <f t="shared" si="68"/>
        <v>0</v>
      </c>
      <c r="X180" s="35">
        <f t="shared" si="68"/>
        <v>0</v>
      </c>
      <c r="Z180" s="35">
        <f t="shared" si="64"/>
        <v>0</v>
      </c>
      <c r="AA180" s="35">
        <f t="shared" si="64"/>
        <v>0</v>
      </c>
      <c r="AB180" s="35">
        <f t="shared" si="64"/>
        <v>0</v>
      </c>
      <c r="AC180" s="35">
        <f t="shared" si="64"/>
        <v>0</v>
      </c>
      <c r="AE180" s="47">
        <f t="shared" si="67"/>
        <v>0</v>
      </c>
      <c r="AF180" s="18"/>
    </row>
    <row r="181" ht="15" spans="1:32">
      <c r="A181" s="45" t="s">
        <v>10820</v>
      </c>
      <c r="B181" s="33">
        <f t="shared" si="49"/>
        <v>0</v>
      </c>
      <c r="C181" s="41" t="s">
        <v>10821</v>
      </c>
      <c r="D181" s="26">
        <f t="shared" si="54"/>
        <v>0</v>
      </c>
      <c r="E181" s="35">
        <f t="shared" si="50"/>
        <v>0</v>
      </c>
      <c r="F181" s="36">
        <f t="shared" si="55"/>
        <v>0</v>
      </c>
      <c r="G181" s="37">
        <f t="shared" si="65"/>
        <v>0</v>
      </c>
      <c r="H181" s="42">
        <v>0</v>
      </c>
      <c r="I181" s="35">
        <f t="shared" si="51"/>
        <v>0</v>
      </c>
      <c r="J181" s="26">
        <f t="shared" si="56"/>
        <v>0</v>
      </c>
      <c r="K181" s="35">
        <f t="shared" si="57"/>
        <v>0</v>
      </c>
      <c r="L181" s="46">
        <f t="shared" si="52"/>
        <v>0</v>
      </c>
      <c r="M181" s="51">
        <v>0</v>
      </c>
      <c r="N181" s="44">
        <f t="shared" si="66"/>
        <v>0</v>
      </c>
      <c r="O181" s="35">
        <f t="shared" si="53"/>
        <v>0</v>
      </c>
      <c r="P181" s="35">
        <f t="shared" si="58"/>
        <v>0</v>
      </c>
      <c r="R181" s="35">
        <f t="shared" si="68"/>
        <v>0</v>
      </c>
      <c r="S181" s="35">
        <f t="shared" si="68"/>
        <v>0</v>
      </c>
      <c r="T181" s="35">
        <f t="shared" si="68"/>
        <v>0</v>
      </c>
      <c r="U181" s="35">
        <f t="shared" si="68"/>
        <v>0</v>
      </c>
      <c r="V181" s="35">
        <f t="shared" si="68"/>
        <v>0</v>
      </c>
      <c r="W181" s="35">
        <f t="shared" si="68"/>
        <v>0</v>
      </c>
      <c r="X181" s="35">
        <f t="shared" si="68"/>
        <v>0</v>
      </c>
      <c r="Z181" s="35">
        <f t="shared" si="64"/>
        <v>0</v>
      </c>
      <c r="AA181" s="35">
        <f t="shared" si="64"/>
        <v>0</v>
      </c>
      <c r="AB181" s="35">
        <f t="shared" si="64"/>
        <v>0</v>
      </c>
      <c r="AC181" s="35">
        <f t="shared" si="64"/>
        <v>0</v>
      </c>
      <c r="AE181" s="47">
        <f t="shared" si="67"/>
        <v>0</v>
      </c>
      <c r="AF181" s="18"/>
    </row>
    <row r="182" ht="15" spans="1:32">
      <c r="A182" s="45" t="s">
        <v>10822</v>
      </c>
      <c r="B182" s="33">
        <f t="shared" si="49"/>
        <v>0</v>
      </c>
      <c r="C182" s="41" t="s">
        <v>10823</v>
      </c>
      <c r="D182" s="26">
        <f t="shared" si="54"/>
        <v>0</v>
      </c>
      <c r="E182" s="35">
        <f t="shared" si="50"/>
        <v>0</v>
      </c>
      <c r="F182" s="36">
        <f t="shared" si="55"/>
        <v>0</v>
      </c>
      <c r="G182" s="37">
        <f t="shared" si="65"/>
        <v>0</v>
      </c>
      <c r="H182" s="42">
        <v>0</v>
      </c>
      <c r="I182" s="35">
        <f t="shared" si="51"/>
        <v>0</v>
      </c>
      <c r="J182" s="26">
        <f t="shared" si="56"/>
        <v>0</v>
      </c>
      <c r="K182" s="35">
        <f t="shared" si="57"/>
        <v>0</v>
      </c>
      <c r="L182" s="46">
        <f t="shared" si="52"/>
        <v>0</v>
      </c>
      <c r="M182" s="51">
        <v>0</v>
      </c>
      <c r="N182" s="44">
        <f t="shared" si="66"/>
        <v>0</v>
      </c>
      <c r="O182" s="35">
        <f t="shared" si="53"/>
        <v>0</v>
      </c>
      <c r="P182" s="35">
        <f t="shared" si="58"/>
        <v>0</v>
      </c>
      <c r="R182" s="35">
        <f t="shared" si="68"/>
        <v>0</v>
      </c>
      <c r="S182" s="35">
        <f t="shared" si="68"/>
        <v>0</v>
      </c>
      <c r="T182" s="35">
        <f t="shared" si="68"/>
        <v>0</v>
      </c>
      <c r="U182" s="35">
        <f t="shared" si="68"/>
        <v>0</v>
      </c>
      <c r="V182" s="35">
        <f t="shared" si="68"/>
        <v>0</v>
      </c>
      <c r="W182" s="35">
        <f t="shared" si="68"/>
        <v>0</v>
      </c>
      <c r="X182" s="35">
        <f t="shared" si="68"/>
        <v>0</v>
      </c>
      <c r="Z182" s="35">
        <f t="shared" si="64"/>
        <v>0</v>
      </c>
      <c r="AA182" s="35">
        <f t="shared" si="64"/>
        <v>0</v>
      </c>
      <c r="AB182" s="35">
        <f t="shared" si="64"/>
        <v>0</v>
      </c>
      <c r="AC182" s="35">
        <f t="shared" si="64"/>
        <v>0</v>
      </c>
      <c r="AE182" s="47">
        <f t="shared" si="67"/>
        <v>0</v>
      </c>
      <c r="AF182" s="6"/>
    </row>
    <row r="183" ht="15" spans="1:32">
      <c r="A183" s="45" t="s">
        <v>10824</v>
      </c>
      <c r="B183" s="33">
        <f t="shared" si="49"/>
        <v>0</v>
      </c>
      <c r="C183" s="41" t="s">
        <v>10825</v>
      </c>
      <c r="D183" s="26">
        <f t="shared" si="54"/>
        <v>0</v>
      </c>
      <c r="E183" s="35">
        <f t="shared" si="50"/>
        <v>0</v>
      </c>
      <c r="F183" s="36">
        <f t="shared" si="55"/>
        <v>0</v>
      </c>
      <c r="G183" s="37">
        <f t="shared" si="65"/>
        <v>0</v>
      </c>
      <c r="H183" s="42">
        <v>0</v>
      </c>
      <c r="I183" s="35">
        <f t="shared" si="51"/>
        <v>0</v>
      </c>
      <c r="J183" s="26">
        <f t="shared" si="56"/>
        <v>0</v>
      </c>
      <c r="K183" s="35">
        <f t="shared" si="57"/>
        <v>0</v>
      </c>
      <c r="L183" s="46">
        <f t="shared" si="52"/>
        <v>0</v>
      </c>
      <c r="M183" s="51">
        <v>0</v>
      </c>
      <c r="N183" s="44">
        <f t="shared" si="66"/>
        <v>0</v>
      </c>
      <c r="O183" s="35">
        <f t="shared" si="53"/>
        <v>0</v>
      </c>
      <c r="P183" s="35">
        <f t="shared" si="58"/>
        <v>0</v>
      </c>
      <c r="R183" s="35">
        <f t="shared" si="68"/>
        <v>0</v>
      </c>
      <c r="S183" s="35">
        <f t="shared" si="68"/>
        <v>0</v>
      </c>
      <c r="T183" s="35">
        <f t="shared" si="68"/>
        <v>0</v>
      </c>
      <c r="U183" s="35">
        <f t="shared" si="68"/>
        <v>0</v>
      </c>
      <c r="V183" s="35">
        <f t="shared" si="68"/>
        <v>0</v>
      </c>
      <c r="W183" s="35">
        <f t="shared" si="68"/>
        <v>0</v>
      </c>
      <c r="X183" s="35">
        <f t="shared" si="68"/>
        <v>0</v>
      </c>
      <c r="Z183" s="35">
        <f t="shared" si="64"/>
        <v>0</v>
      </c>
      <c r="AA183" s="35">
        <f t="shared" si="64"/>
        <v>0</v>
      </c>
      <c r="AB183" s="35">
        <f t="shared" si="64"/>
        <v>0</v>
      </c>
      <c r="AC183" s="35">
        <f t="shared" si="64"/>
        <v>0</v>
      </c>
      <c r="AE183" s="47">
        <f t="shared" si="67"/>
        <v>0</v>
      </c>
      <c r="AF183" s="6"/>
    </row>
    <row r="184" ht="15" spans="1:32">
      <c r="A184" s="45" t="s">
        <v>10826</v>
      </c>
      <c r="B184" s="33">
        <f t="shared" si="49"/>
        <v>0</v>
      </c>
      <c r="C184" s="41" t="s">
        <v>10827</v>
      </c>
      <c r="D184" s="26">
        <f t="shared" si="54"/>
        <v>0</v>
      </c>
      <c r="E184" s="35">
        <f t="shared" si="50"/>
        <v>0</v>
      </c>
      <c r="F184" s="36">
        <f t="shared" si="55"/>
        <v>0</v>
      </c>
      <c r="G184" s="37">
        <f t="shared" si="65"/>
        <v>0</v>
      </c>
      <c r="H184" s="42">
        <v>0</v>
      </c>
      <c r="I184" s="35">
        <f t="shared" si="51"/>
        <v>0</v>
      </c>
      <c r="J184" s="26">
        <f t="shared" si="56"/>
        <v>0</v>
      </c>
      <c r="K184" s="35">
        <f t="shared" si="57"/>
        <v>0</v>
      </c>
      <c r="L184" s="46">
        <f t="shared" si="52"/>
        <v>0</v>
      </c>
      <c r="M184" s="51">
        <v>0</v>
      </c>
      <c r="N184" s="44">
        <f t="shared" si="66"/>
        <v>0</v>
      </c>
      <c r="O184" s="35">
        <f t="shared" si="53"/>
        <v>0</v>
      </c>
      <c r="P184" s="35">
        <f t="shared" si="58"/>
        <v>0</v>
      </c>
      <c r="R184" s="35">
        <f t="shared" si="68"/>
        <v>0</v>
      </c>
      <c r="S184" s="35">
        <f t="shared" si="68"/>
        <v>0</v>
      </c>
      <c r="T184" s="35">
        <f t="shared" si="68"/>
        <v>0</v>
      </c>
      <c r="U184" s="35">
        <f t="shared" si="68"/>
        <v>0</v>
      </c>
      <c r="V184" s="35">
        <f t="shared" si="68"/>
        <v>0</v>
      </c>
      <c r="W184" s="35">
        <f t="shared" si="68"/>
        <v>0</v>
      </c>
      <c r="X184" s="35">
        <f t="shared" si="68"/>
        <v>0</v>
      </c>
      <c r="Z184" s="35">
        <f t="shared" si="64"/>
        <v>0</v>
      </c>
      <c r="AA184" s="35">
        <f t="shared" si="64"/>
        <v>0</v>
      </c>
      <c r="AB184" s="35">
        <f t="shared" si="64"/>
        <v>0</v>
      </c>
      <c r="AC184" s="35">
        <f t="shared" si="64"/>
        <v>0</v>
      </c>
      <c r="AE184" s="47">
        <f t="shared" si="67"/>
        <v>0</v>
      </c>
      <c r="AF184" s="18"/>
    </row>
    <row r="185" ht="15" spans="1:32">
      <c r="A185" s="45" t="s">
        <v>10828</v>
      </c>
      <c r="B185" s="33">
        <f t="shared" si="49"/>
        <v>0</v>
      </c>
      <c r="C185" s="41" t="s">
        <v>10829</v>
      </c>
      <c r="D185" s="26">
        <f t="shared" si="54"/>
        <v>0</v>
      </c>
      <c r="E185" s="35">
        <f t="shared" si="50"/>
        <v>0</v>
      </c>
      <c r="F185" s="36">
        <f t="shared" si="55"/>
        <v>0</v>
      </c>
      <c r="G185" s="37">
        <f t="shared" si="65"/>
        <v>0</v>
      </c>
      <c r="H185" s="42">
        <v>0</v>
      </c>
      <c r="I185" s="35">
        <f t="shared" si="51"/>
        <v>0</v>
      </c>
      <c r="J185" s="26">
        <f t="shared" si="56"/>
        <v>0</v>
      </c>
      <c r="K185" s="35">
        <f t="shared" si="57"/>
        <v>0</v>
      </c>
      <c r="L185" s="46">
        <f t="shared" si="52"/>
        <v>0</v>
      </c>
      <c r="M185" s="51">
        <v>0</v>
      </c>
      <c r="N185" s="44">
        <f t="shared" si="66"/>
        <v>0</v>
      </c>
      <c r="O185" s="35">
        <f t="shared" si="53"/>
        <v>0</v>
      </c>
      <c r="P185" s="35">
        <f t="shared" si="58"/>
        <v>0</v>
      </c>
      <c r="R185" s="35">
        <f t="shared" si="68"/>
        <v>0</v>
      </c>
      <c r="S185" s="35">
        <f t="shared" si="68"/>
        <v>0</v>
      </c>
      <c r="T185" s="35">
        <f t="shared" si="68"/>
        <v>0</v>
      </c>
      <c r="U185" s="35">
        <f t="shared" si="68"/>
        <v>0</v>
      </c>
      <c r="V185" s="35">
        <f t="shared" si="68"/>
        <v>0</v>
      </c>
      <c r="W185" s="35">
        <f t="shared" si="68"/>
        <v>0</v>
      </c>
      <c r="X185" s="35">
        <f t="shared" si="68"/>
        <v>0</v>
      </c>
      <c r="Z185" s="35">
        <f t="shared" si="64"/>
        <v>0</v>
      </c>
      <c r="AA185" s="35">
        <f t="shared" si="64"/>
        <v>0</v>
      </c>
      <c r="AB185" s="35">
        <f t="shared" si="64"/>
        <v>0</v>
      </c>
      <c r="AC185" s="35">
        <f t="shared" si="64"/>
        <v>0</v>
      </c>
      <c r="AE185" s="47">
        <f t="shared" si="67"/>
        <v>0</v>
      </c>
      <c r="AF185" s="18"/>
    </row>
    <row r="186" ht="15" spans="1:32">
      <c r="A186" s="45" t="s">
        <v>10830</v>
      </c>
      <c r="B186" s="33">
        <f t="shared" si="49"/>
        <v>0</v>
      </c>
      <c r="C186" s="41" t="s">
        <v>10831</v>
      </c>
      <c r="D186" s="26">
        <f t="shared" si="54"/>
        <v>0</v>
      </c>
      <c r="E186" s="35">
        <f t="shared" si="50"/>
        <v>0</v>
      </c>
      <c r="F186" s="36">
        <f t="shared" si="55"/>
        <v>0</v>
      </c>
      <c r="G186" s="37">
        <f t="shared" si="65"/>
        <v>0</v>
      </c>
      <c r="H186" s="42">
        <v>0</v>
      </c>
      <c r="I186" s="35">
        <f t="shared" si="51"/>
        <v>0</v>
      </c>
      <c r="J186" s="26">
        <f t="shared" si="56"/>
        <v>0</v>
      </c>
      <c r="K186" s="35">
        <f t="shared" si="57"/>
        <v>0</v>
      </c>
      <c r="L186" s="46">
        <f t="shared" si="52"/>
        <v>0</v>
      </c>
      <c r="M186" s="51">
        <v>0</v>
      </c>
      <c r="N186" s="44">
        <f t="shared" si="66"/>
        <v>0</v>
      </c>
      <c r="O186" s="35">
        <f t="shared" si="53"/>
        <v>0</v>
      </c>
      <c r="P186" s="35">
        <f t="shared" si="58"/>
        <v>0</v>
      </c>
      <c r="R186" s="35">
        <f t="shared" si="68"/>
        <v>0</v>
      </c>
      <c r="S186" s="35">
        <f t="shared" si="68"/>
        <v>0</v>
      </c>
      <c r="T186" s="35">
        <f t="shared" si="68"/>
        <v>0</v>
      </c>
      <c r="U186" s="35">
        <f t="shared" si="68"/>
        <v>0</v>
      </c>
      <c r="V186" s="35">
        <f t="shared" si="68"/>
        <v>0</v>
      </c>
      <c r="W186" s="35">
        <f t="shared" si="68"/>
        <v>0</v>
      </c>
      <c r="X186" s="35">
        <f t="shared" si="68"/>
        <v>0</v>
      </c>
      <c r="Z186" s="35">
        <f t="shared" si="64"/>
        <v>0</v>
      </c>
      <c r="AA186" s="35">
        <f t="shared" si="64"/>
        <v>0</v>
      </c>
      <c r="AB186" s="35">
        <f t="shared" si="64"/>
        <v>0</v>
      </c>
      <c r="AC186" s="35">
        <f t="shared" si="64"/>
        <v>0</v>
      </c>
      <c r="AE186" s="47">
        <f t="shared" si="67"/>
        <v>0</v>
      </c>
      <c r="AF186" s="6"/>
    </row>
    <row r="187" ht="15" spans="1:32">
      <c r="A187" s="45" t="s">
        <v>10832</v>
      </c>
      <c r="B187" s="33">
        <f t="shared" si="49"/>
        <v>0</v>
      </c>
      <c r="C187" s="41" t="s">
        <v>10833</v>
      </c>
      <c r="D187" s="26">
        <f t="shared" si="54"/>
        <v>0</v>
      </c>
      <c r="E187" s="35">
        <f t="shared" si="50"/>
        <v>0</v>
      </c>
      <c r="F187" s="36">
        <f t="shared" si="55"/>
        <v>0</v>
      </c>
      <c r="G187" s="37">
        <f t="shared" si="65"/>
        <v>0</v>
      </c>
      <c r="H187" s="42">
        <v>0</v>
      </c>
      <c r="I187" s="35">
        <f t="shared" si="51"/>
        <v>0</v>
      </c>
      <c r="J187" s="26">
        <f t="shared" si="56"/>
        <v>0</v>
      </c>
      <c r="K187" s="35">
        <f t="shared" si="57"/>
        <v>0</v>
      </c>
      <c r="L187" s="46">
        <f t="shared" si="52"/>
        <v>0</v>
      </c>
      <c r="M187" s="51">
        <v>0</v>
      </c>
      <c r="N187" s="44">
        <f t="shared" si="66"/>
        <v>0</v>
      </c>
      <c r="O187" s="35">
        <f t="shared" si="53"/>
        <v>0</v>
      </c>
      <c r="P187" s="35">
        <f t="shared" si="58"/>
        <v>0</v>
      </c>
      <c r="R187" s="35">
        <f t="shared" si="68"/>
        <v>0</v>
      </c>
      <c r="S187" s="35">
        <f t="shared" si="68"/>
        <v>0</v>
      </c>
      <c r="T187" s="35">
        <f t="shared" si="68"/>
        <v>0</v>
      </c>
      <c r="U187" s="35">
        <f t="shared" si="68"/>
        <v>0</v>
      </c>
      <c r="V187" s="35">
        <f t="shared" si="68"/>
        <v>0</v>
      </c>
      <c r="W187" s="35">
        <f t="shared" si="68"/>
        <v>0</v>
      </c>
      <c r="X187" s="35">
        <f t="shared" si="68"/>
        <v>0</v>
      </c>
      <c r="Z187" s="35">
        <f t="shared" si="64"/>
        <v>0</v>
      </c>
      <c r="AA187" s="35">
        <f t="shared" si="64"/>
        <v>0</v>
      </c>
      <c r="AB187" s="35">
        <f t="shared" si="64"/>
        <v>0</v>
      </c>
      <c r="AC187" s="35">
        <f t="shared" si="64"/>
        <v>0</v>
      </c>
      <c r="AE187" s="47">
        <f t="shared" si="67"/>
        <v>0</v>
      </c>
      <c r="AF187" s="6"/>
    </row>
    <row r="188" ht="15" spans="1:32">
      <c r="A188" s="45" t="s">
        <v>10834</v>
      </c>
      <c r="B188" s="33">
        <f t="shared" si="49"/>
        <v>0</v>
      </c>
      <c r="C188" s="41" t="s">
        <v>10835</v>
      </c>
      <c r="D188" s="26">
        <f t="shared" si="54"/>
        <v>0</v>
      </c>
      <c r="E188" s="35">
        <f t="shared" si="50"/>
        <v>0</v>
      </c>
      <c r="F188" s="36">
        <f t="shared" si="55"/>
        <v>0</v>
      </c>
      <c r="G188" s="37">
        <f t="shared" si="65"/>
        <v>0</v>
      </c>
      <c r="H188" s="42">
        <v>0</v>
      </c>
      <c r="I188" s="35">
        <f t="shared" si="51"/>
        <v>0</v>
      </c>
      <c r="J188" s="26">
        <f t="shared" si="56"/>
        <v>0</v>
      </c>
      <c r="K188" s="35">
        <f t="shared" si="57"/>
        <v>0</v>
      </c>
      <c r="L188" s="46">
        <f t="shared" si="52"/>
        <v>0</v>
      </c>
      <c r="M188" s="51">
        <v>0</v>
      </c>
      <c r="N188" s="44">
        <f t="shared" si="66"/>
        <v>0</v>
      </c>
      <c r="O188" s="35">
        <f t="shared" si="53"/>
        <v>0</v>
      </c>
      <c r="P188" s="35">
        <f t="shared" si="58"/>
        <v>0</v>
      </c>
      <c r="R188" s="35">
        <f t="shared" ref="R188:X197" si="69">SUMPRODUCT(R$374:R$599*(LEFT($A$374:$A$599,LEN($A188))=$A188))</f>
        <v>0</v>
      </c>
      <c r="S188" s="35">
        <f t="shared" si="69"/>
        <v>0</v>
      </c>
      <c r="T188" s="35">
        <f t="shared" si="69"/>
        <v>0</v>
      </c>
      <c r="U188" s="35">
        <f t="shared" si="69"/>
        <v>0</v>
      </c>
      <c r="V188" s="35">
        <f t="shared" si="69"/>
        <v>0</v>
      </c>
      <c r="W188" s="35">
        <f t="shared" si="69"/>
        <v>0</v>
      </c>
      <c r="X188" s="35">
        <f t="shared" si="69"/>
        <v>0</v>
      </c>
      <c r="Z188" s="35">
        <f t="shared" ref="Z188:AC207" si="70">SUMPRODUCT(Z$374:Z$599*(LEFT($A$374:$A$599,LEN($A188))=$A188))</f>
        <v>0</v>
      </c>
      <c r="AA188" s="35">
        <f t="shared" si="70"/>
        <v>0</v>
      </c>
      <c r="AB188" s="35">
        <f t="shared" si="70"/>
        <v>0</v>
      </c>
      <c r="AC188" s="35">
        <f t="shared" si="70"/>
        <v>0</v>
      </c>
      <c r="AE188" s="47">
        <f t="shared" si="67"/>
        <v>0</v>
      </c>
      <c r="AF188" s="18"/>
    </row>
    <row r="189" ht="15" spans="1:32">
      <c r="A189" s="45" t="s">
        <v>10836</v>
      </c>
      <c r="B189" s="33">
        <f t="shared" si="49"/>
        <v>0</v>
      </c>
      <c r="C189" s="41" t="s">
        <v>10837</v>
      </c>
      <c r="D189" s="26">
        <f t="shared" si="54"/>
        <v>0</v>
      </c>
      <c r="E189" s="35">
        <f t="shared" si="50"/>
        <v>0</v>
      </c>
      <c r="F189" s="36">
        <f t="shared" si="55"/>
        <v>0</v>
      </c>
      <c r="G189" s="37">
        <f t="shared" si="65"/>
        <v>0</v>
      </c>
      <c r="H189" s="38">
        <v>0</v>
      </c>
      <c r="I189" s="35">
        <f t="shared" si="51"/>
        <v>0</v>
      </c>
      <c r="J189" s="26">
        <f t="shared" si="56"/>
        <v>0</v>
      </c>
      <c r="K189" s="35">
        <f t="shared" si="57"/>
        <v>0</v>
      </c>
      <c r="L189" s="46">
        <f t="shared" si="52"/>
        <v>0</v>
      </c>
      <c r="M189" s="51">
        <v>0</v>
      </c>
      <c r="N189" s="44">
        <f t="shared" si="66"/>
        <v>0</v>
      </c>
      <c r="O189" s="35">
        <f t="shared" si="53"/>
        <v>0</v>
      </c>
      <c r="P189" s="35">
        <f t="shared" si="58"/>
        <v>0</v>
      </c>
      <c r="R189" s="35">
        <f t="shared" si="69"/>
        <v>0</v>
      </c>
      <c r="S189" s="35">
        <f t="shared" si="69"/>
        <v>0</v>
      </c>
      <c r="T189" s="35">
        <f t="shared" si="69"/>
        <v>0</v>
      </c>
      <c r="U189" s="35">
        <f t="shared" si="69"/>
        <v>0</v>
      </c>
      <c r="V189" s="35">
        <f t="shared" si="69"/>
        <v>0</v>
      </c>
      <c r="W189" s="35">
        <f t="shared" si="69"/>
        <v>0</v>
      </c>
      <c r="X189" s="35">
        <f t="shared" si="69"/>
        <v>0</v>
      </c>
      <c r="Z189" s="35">
        <f t="shared" si="70"/>
        <v>0</v>
      </c>
      <c r="AA189" s="35">
        <f t="shared" si="70"/>
        <v>0</v>
      </c>
      <c r="AB189" s="35">
        <f t="shared" si="70"/>
        <v>0</v>
      </c>
      <c r="AC189" s="35">
        <f t="shared" si="70"/>
        <v>0</v>
      </c>
      <c r="AE189" s="47">
        <f t="shared" si="67"/>
        <v>0</v>
      </c>
      <c r="AF189" s="18"/>
    </row>
    <row r="190" ht="15" spans="1:32">
      <c r="A190" s="45" t="s">
        <v>10838</v>
      </c>
      <c r="B190" s="33">
        <f t="shared" si="49"/>
        <v>0</v>
      </c>
      <c r="C190" s="41" t="s">
        <v>10839</v>
      </c>
      <c r="D190" s="26">
        <f t="shared" si="54"/>
        <v>0</v>
      </c>
      <c r="E190" s="35">
        <f t="shared" si="50"/>
        <v>0</v>
      </c>
      <c r="F190" s="36">
        <f t="shared" si="55"/>
        <v>0</v>
      </c>
      <c r="G190" s="37">
        <f t="shared" si="65"/>
        <v>0</v>
      </c>
      <c r="H190" s="42">
        <v>0</v>
      </c>
      <c r="I190" s="35">
        <f t="shared" si="51"/>
        <v>0</v>
      </c>
      <c r="J190" s="26">
        <f t="shared" si="56"/>
        <v>0</v>
      </c>
      <c r="K190" s="35">
        <f t="shared" si="57"/>
        <v>0</v>
      </c>
      <c r="L190" s="46">
        <f t="shared" si="52"/>
        <v>0</v>
      </c>
      <c r="M190" s="51">
        <v>0</v>
      </c>
      <c r="N190" s="44">
        <f t="shared" si="66"/>
        <v>0</v>
      </c>
      <c r="O190" s="35">
        <f t="shared" si="53"/>
        <v>0</v>
      </c>
      <c r="P190" s="35">
        <f t="shared" si="58"/>
        <v>0</v>
      </c>
      <c r="R190" s="35">
        <f t="shared" si="69"/>
        <v>0</v>
      </c>
      <c r="S190" s="35">
        <f t="shared" si="69"/>
        <v>0</v>
      </c>
      <c r="T190" s="35">
        <f t="shared" si="69"/>
        <v>0</v>
      </c>
      <c r="U190" s="35">
        <f t="shared" si="69"/>
        <v>0</v>
      </c>
      <c r="V190" s="35">
        <f t="shared" si="69"/>
        <v>0</v>
      </c>
      <c r="W190" s="35">
        <f t="shared" si="69"/>
        <v>0</v>
      </c>
      <c r="X190" s="35">
        <f t="shared" si="69"/>
        <v>0</v>
      </c>
      <c r="Z190" s="35">
        <f t="shared" si="70"/>
        <v>0</v>
      </c>
      <c r="AA190" s="35">
        <f t="shared" si="70"/>
        <v>0</v>
      </c>
      <c r="AB190" s="35">
        <f t="shared" si="70"/>
        <v>0</v>
      </c>
      <c r="AC190" s="35">
        <f t="shared" si="70"/>
        <v>0</v>
      </c>
      <c r="AE190" s="47">
        <f t="shared" si="67"/>
        <v>0</v>
      </c>
      <c r="AF190" s="6"/>
    </row>
    <row r="191" ht="15" spans="1:32">
      <c r="A191" s="45" t="s">
        <v>10840</v>
      </c>
      <c r="B191" s="33">
        <f t="shared" si="49"/>
        <v>0</v>
      </c>
      <c r="C191" s="41" t="s">
        <v>10841</v>
      </c>
      <c r="D191" s="26">
        <f t="shared" si="54"/>
        <v>0</v>
      </c>
      <c r="E191" s="35">
        <f t="shared" si="50"/>
        <v>0</v>
      </c>
      <c r="F191" s="36">
        <f t="shared" si="55"/>
        <v>0</v>
      </c>
      <c r="G191" s="37">
        <f t="shared" si="65"/>
        <v>0</v>
      </c>
      <c r="H191" s="42">
        <v>0</v>
      </c>
      <c r="I191" s="35">
        <f t="shared" si="51"/>
        <v>0</v>
      </c>
      <c r="J191" s="26">
        <f t="shared" si="56"/>
        <v>0</v>
      </c>
      <c r="K191" s="35">
        <f t="shared" si="57"/>
        <v>0</v>
      </c>
      <c r="L191" s="46">
        <f t="shared" si="52"/>
        <v>0</v>
      </c>
      <c r="M191" s="51">
        <v>0</v>
      </c>
      <c r="N191" s="44">
        <f t="shared" si="66"/>
        <v>0</v>
      </c>
      <c r="O191" s="35">
        <f t="shared" si="53"/>
        <v>0</v>
      </c>
      <c r="P191" s="35">
        <f t="shared" si="58"/>
        <v>0</v>
      </c>
      <c r="R191" s="35">
        <f t="shared" si="69"/>
        <v>0</v>
      </c>
      <c r="S191" s="35">
        <f t="shared" si="69"/>
        <v>0</v>
      </c>
      <c r="T191" s="35">
        <f t="shared" si="69"/>
        <v>0</v>
      </c>
      <c r="U191" s="35">
        <f t="shared" si="69"/>
        <v>0</v>
      </c>
      <c r="V191" s="35">
        <f t="shared" si="69"/>
        <v>0</v>
      </c>
      <c r="W191" s="35">
        <f t="shared" si="69"/>
        <v>0</v>
      </c>
      <c r="X191" s="35">
        <f t="shared" si="69"/>
        <v>0</v>
      </c>
      <c r="Z191" s="35">
        <f t="shared" si="70"/>
        <v>0</v>
      </c>
      <c r="AA191" s="35">
        <f t="shared" si="70"/>
        <v>0</v>
      </c>
      <c r="AB191" s="35">
        <f t="shared" si="70"/>
        <v>0</v>
      </c>
      <c r="AC191" s="35">
        <f t="shared" si="70"/>
        <v>0</v>
      </c>
      <c r="AE191" s="47">
        <f t="shared" si="67"/>
        <v>0</v>
      </c>
      <c r="AF191" s="6"/>
    </row>
    <row r="192" ht="15" spans="1:32">
      <c r="A192" s="45" t="s">
        <v>10842</v>
      </c>
      <c r="B192" s="33">
        <f t="shared" si="49"/>
        <v>0</v>
      </c>
      <c r="C192" s="41" t="s">
        <v>10843</v>
      </c>
      <c r="D192" s="26">
        <f t="shared" si="54"/>
        <v>0</v>
      </c>
      <c r="E192" s="35">
        <f t="shared" si="50"/>
        <v>0</v>
      </c>
      <c r="F192" s="36">
        <f t="shared" si="55"/>
        <v>0</v>
      </c>
      <c r="G192" s="37">
        <f t="shared" si="65"/>
        <v>0</v>
      </c>
      <c r="H192" s="42">
        <v>0</v>
      </c>
      <c r="I192" s="35">
        <f t="shared" si="51"/>
        <v>0</v>
      </c>
      <c r="J192" s="26">
        <f t="shared" si="56"/>
        <v>0</v>
      </c>
      <c r="K192" s="35">
        <f t="shared" si="57"/>
        <v>0</v>
      </c>
      <c r="L192" s="46">
        <f t="shared" si="52"/>
        <v>0</v>
      </c>
      <c r="M192" s="51">
        <v>0</v>
      </c>
      <c r="N192" s="44">
        <f t="shared" si="66"/>
        <v>0</v>
      </c>
      <c r="O192" s="35">
        <f t="shared" si="53"/>
        <v>0</v>
      </c>
      <c r="P192" s="35">
        <f t="shared" si="58"/>
        <v>0</v>
      </c>
      <c r="R192" s="35">
        <f t="shared" si="69"/>
        <v>0</v>
      </c>
      <c r="S192" s="35">
        <f t="shared" si="69"/>
        <v>0</v>
      </c>
      <c r="T192" s="35">
        <f t="shared" si="69"/>
        <v>0</v>
      </c>
      <c r="U192" s="35">
        <f t="shared" si="69"/>
        <v>0</v>
      </c>
      <c r="V192" s="35">
        <f t="shared" si="69"/>
        <v>0</v>
      </c>
      <c r="W192" s="35">
        <f t="shared" si="69"/>
        <v>0</v>
      </c>
      <c r="X192" s="35">
        <f t="shared" si="69"/>
        <v>0</v>
      </c>
      <c r="Z192" s="35">
        <f t="shared" si="70"/>
        <v>0</v>
      </c>
      <c r="AA192" s="35">
        <f t="shared" si="70"/>
        <v>0</v>
      </c>
      <c r="AB192" s="35">
        <f t="shared" si="70"/>
        <v>0</v>
      </c>
      <c r="AC192" s="35">
        <f t="shared" si="70"/>
        <v>0</v>
      </c>
      <c r="AE192" s="47">
        <f t="shared" si="67"/>
        <v>0</v>
      </c>
      <c r="AF192" s="18"/>
    </row>
    <row r="193" ht="15" spans="1:32">
      <c r="A193" s="45" t="s">
        <v>10844</v>
      </c>
      <c r="B193" s="33">
        <f t="shared" si="49"/>
        <v>0</v>
      </c>
      <c r="C193" s="41" t="s">
        <v>10845</v>
      </c>
      <c r="D193" s="26">
        <f t="shared" si="54"/>
        <v>0</v>
      </c>
      <c r="E193" s="35">
        <f t="shared" si="50"/>
        <v>0</v>
      </c>
      <c r="F193" s="36">
        <f t="shared" si="55"/>
        <v>0</v>
      </c>
      <c r="G193" s="37">
        <f t="shared" si="65"/>
        <v>0</v>
      </c>
      <c r="H193" s="42">
        <v>0</v>
      </c>
      <c r="I193" s="35">
        <f t="shared" si="51"/>
        <v>0</v>
      </c>
      <c r="J193" s="26">
        <f t="shared" si="56"/>
        <v>0</v>
      </c>
      <c r="K193" s="35">
        <f t="shared" si="57"/>
        <v>0</v>
      </c>
      <c r="L193" s="46">
        <f t="shared" si="52"/>
        <v>0</v>
      </c>
      <c r="M193" s="51">
        <v>0</v>
      </c>
      <c r="N193" s="44">
        <f t="shared" si="66"/>
        <v>0</v>
      </c>
      <c r="O193" s="35">
        <f t="shared" si="53"/>
        <v>0</v>
      </c>
      <c r="P193" s="35">
        <f t="shared" si="58"/>
        <v>0</v>
      </c>
      <c r="R193" s="35">
        <f t="shared" si="69"/>
        <v>0</v>
      </c>
      <c r="S193" s="35">
        <f t="shared" si="69"/>
        <v>0</v>
      </c>
      <c r="T193" s="35">
        <f t="shared" si="69"/>
        <v>0</v>
      </c>
      <c r="U193" s="35">
        <f t="shared" si="69"/>
        <v>0</v>
      </c>
      <c r="V193" s="35">
        <f t="shared" si="69"/>
        <v>0</v>
      </c>
      <c r="W193" s="35">
        <f t="shared" si="69"/>
        <v>0</v>
      </c>
      <c r="X193" s="35">
        <f t="shared" si="69"/>
        <v>0</v>
      </c>
      <c r="Z193" s="35">
        <f t="shared" si="70"/>
        <v>0</v>
      </c>
      <c r="AA193" s="35">
        <f t="shared" si="70"/>
        <v>0</v>
      </c>
      <c r="AB193" s="35">
        <f t="shared" si="70"/>
        <v>0</v>
      </c>
      <c r="AC193" s="35">
        <f t="shared" si="70"/>
        <v>0</v>
      </c>
      <c r="AE193" s="47">
        <f t="shared" si="67"/>
        <v>0</v>
      </c>
      <c r="AF193" s="18"/>
    </row>
    <row r="194" ht="15" spans="1:32">
      <c r="A194" s="45" t="s">
        <v>10846</v>
      </c>
      <c r="B194" s="33">
        <f t="shared" si="49"/>
        <v>0</v>
      </c>
      <c r="C194" s="41" t="s">
        <v>10847</v>
      </c>
      <c r="D194" s="26">
        <f t="shared" si="54"/>
        <v>0</v>
      </c>
      <c r="E194" s="35">
        <f t="shared" si="50"/>
        <v>0</v>
      </c>
      <c r="F194" s="36">
        <f t="shared" si="55"/>
        <v>0</v>
      </c>
      <c r="G194" s="37">
        <f t="shared" si="65"/>
        <v>0</v>
      </c>
      <c r="H194" s="42">
        <v>0</v>
      </c>
      <c r="I194" s="35">
        <f t="shared" si="51"/>
        <v>0</v>
      </c>
      <c r="J194" s="26">
        <f t="shared" si="56"/>
        <v>0</v>
      </c>
      <c r="K194" s="35">
        <f t="shared" si="57"/>
        <v>0</v>
      </c>
      <c r="L194" s="46">
        <f t="shared" si="52"/>
        <v>0</v>
      </c>
      <c r="M194" s="51">
        <v>0</v>
      </c>
      <c r="N194" s="44">
        <f t="shared" si="66"/>
        <v>0</v>
      </c>
      <c r="O194" s="35">
        <f t="shared" si="53"/>
        <v>0</v>
      </c>
      <c r="P194" s="35">
        <f t="shared" si="58"/>
        <v>0</v>
      </c>
      <c r="R194" s="35">
        <f t="shared" si="69"/>
        <v>0</v>
      </c>
      <c r="S194" s="35">
        <f t="shared" si="69"/>
        <v>0</v>
      </c>
      <c r="T194" s="35">
        <f t="shared" si="69"/>
        <v>0</v>
      </c>
      <c r="U194" s="35">
        <f t="shared" si="69"/>
        <v>0</v>
      </c>
      <c r="V194" s="35">
        <f t="shared" si="69"/>
        <v>0</v>
      </c>
      <c r="W194" s="35">
        <f t="shared" si="69"/>
        <v>0</v>
      </c>
      <c r="X194" s="35">
        <f t="shared" si="69"/>
        <v>0</v>
      </c>
      <c r="Z194" s="35">
        <f t="shared" si="70"/>
        <v>0</v>
      </c>
      <c r="AA194" s="35">
        <f t="shared" si="70"/>
        <v>0</v>
      </c>
      <c r="AB194" s="35">
        <f t="shared" si="70"/>
        <v>0</v>
      </c>
      <c r="AC194" s="35">
        <f t="shared" si="70"/>
        <v>0</v>
      </c>
      <c r="AE194" s="47">
        <f t="shared" si="67"/>
        <v>0</v>
      </c>
      <c r="AF194" s="6"/>
    </row>
    <row r="195" ht="15" spans="1:32">
      <c r="A195" s="45" t="s">
        <v>10848</v>
      </c>
      <c r="B195" s="33">
        <f t="shared" si="49"/>
        <v>0</v>
      </c>
      <c r="C195" s="41" t="s">
        <v>10849</v>
      </c>
      <c r="D195" s="26">
        <f t="shared" si="54"/>
        <v>0</v>
      </c>
      <c r="E195" s="35">
        <f t="shared" si="50"/>
        <v>0</v>
      </c>
      <c r="F195" s="36">
        <f t="shared" si="55"/>
        <v>0</v>
      </c>
      <c r="G195" s="37">
        <f t="shared" si="65"/>
        <v>0</v>
      </c>
      <c r="H195" s="42">
        <v>0</v>
      </c>
      <c r="I195" s="35">
        <f t="shared" si="51"/>
        <v>0</v>
      </c>
      <c r="J195" s="26">
        <f t="shared" si="56"/>
        <v>0</v>
      </c>
      <c r="K195" s="35">
        <f t="shared" si="57"/>
        <v>0</v>
      </c>
      <c r="L195" s="46">
        <f t="shared" si="52"/>
        <v>0</v>
      </c>
      <c r="M195" s="51">
        <v>0</v>
      </c>
      <c r="N195" s="44">
        <f t="shared" si="66"/>
        <v>0</v>
      </c>
      <c r="O195" s="35">
        <f t="shared" si="53"/>
        <v>0</v>
      </c>
      <c r="P195" s="35">
        <f t="shared" si="58"/>
        <v>0</v>
      </c>
      <c r="R195" s="35">
        <f t="shared" si="69"/>
        <v>0</v>
      </c>
      <c r="S195" s="35">
        <f t="shared" si="69"/>
        <v>0</v>
      </c>
      <c r="T195" s="35">
        <f t="shared" si="69"/>
        <v>0</v>
      </c>
      <c r="U195" s="35">
        <f t="shared" si="69"/>
        <v>0</v>
      </c>
      <c r="V195" s="35">
        <f t="shared" si="69"/>
        <v>0</v>
      </c>
      <c r="W195" s="35">
        <f t="shared" si="69"/>
        <v>0</v>
      </c>
      <c r="X195" s="35">
        <f t="shared" si="69"/>
        <v>0</v>
      </c>
      <c r="Z195" s="35">
        <f t="shared" si="70"/>
        <v>0</v>
      </c>
      <c r="AA195" s="35">
        <f t="shared" si="70"/>
        <v>0</v>
      </c>
      <c r="AB195" s="35">
        <f t="shared" si="70"/>
        <v>0</v>
      </c>
      <c r="AC195" s="35">
        <f t="shared" si="70"/>
        <v>0</v>
      </c>
      <c r="AE195" s="47">
        <f t="shared" si="67"/>
        <v>0</v>
      </c>
      <c r="AF195" s="6"/>
    </row>
    <row r="196" ht="15" spans="1:32">
      <c r="A196" s="45" t="s">
        <v>10850</v>
      </c>
      <c r="B196" s="33">
        <f t="shared" si="49"/>
        <v>0</v>
      </c>
      <c r="C196" s="41" t="s">
        <v>10851</v>
      </c>
      <c r="D196" s="26">
        <f t="shared" si="54"/>
        <v>0</v>
      </c>
      <c r="E196" s="35">
        <f t="shared" si="50"/>
        <v>0</v>
      </c>
      <c r="F196" s="36">
        <f t="shared" si="55"/>
        <v>0</v>
      </c>
      <c r="G196" s="37">
        <f t="shared" si="65"/>
        <v>0</v>
      </c>
      <c r="H196" s="42">
        <v>0</v>
      </c>
      <c r="I196" s="35">
        <f t="shared" si="51"/>
        <v>0</v>
      </c>
      <c r="J196" s="26">
        <f t="shared" si="56"/>
        <v>0</v>
      </c>
      <c r="K196" s="35">
        <f t="shared" si="57"/>
        <v>0</v>
      </c>
      <c r="L196" s="46">
        <f t="shared" si="52"/>
        <v>0</v>
      </c>
      <c r="M196" s="51">
        <v>0</v>
      </c>
      <c r="N196" s="44">
        <f t="shared" si="66"/>
        <v>0</v>
      </c>
      <c r="O196" s="35">
        <f t="shared" si="53"/>
        <v>0</v>
      </c>
      <c r="P196" s="35">
        <f t="shared" si="58"/>
        <v>0</v>
      </c>
      <c r="R196" s="35">
        <f t="shared" si="69"/>
        <v>0</v>
      </c>
      <c r="S196" s="35">
        <f t="shared" si="69"/>
        <v>0</v>
      </c>
      <c r="T196" s="35">
        <f t="shared" si="69"/>
        <v>0</v>
      </c>
      <c r="U196" s="35">
        <f t="shared" si="69"/>
        <v>0</v>
      </c>
      <c r="V196" s="35">
        <f t="shared" si="69"/>
        <v>0</v>
      </c>
      <c r="W196" s="35">
        <f t="shared" si="69"/>
        <v>0</v>
      </c>
      <c r="X196" s="35">
        <f t="shared" si="69"/>
        <v>0</v>
      </c>
      <c r="Z196" s="35">
        <f t="shared" si="70"/>
        <v>0</v>
      </c>
      <c r="AA196" s="35">
        <f t="shared" si="70"/>
        <v>0</v>
      </c>
      <c r="AB196" s="35">
        <f t="shared" si="70"/>
        <v>0</v>
      </c>
      <c r="AC196" s="35">
        <f t="shared" si="70"/>
        <v>0</v>
      </c>
      <c r="AE196" s="47">
        <f t="shared" si="67"/>
        <v>0</v>
      </c>
      <c r="AF196" s="18"/>
    </row>
    <row r="197" ht="15" spans="1:32">
      <c r="A197" s="45" t="s">
        <v>10852</v>
      </c>
      <c r="B197" s="33">
        <f t="shared" si="49"/>
        <v>0</v>
      </c>
      <c r="C197" s="41" t="s">
        <v>10853</v>
      </c>
      <c r="D197" s="26">
        <f t="shared" si="54"/>
        <v>0</v>
      </c>
      <c r="E197" s="35">
        <f t="shared" si="50"/>
        <v>0</v>
      </c>
      <c r="F197" s="36">
        <f t="shared" si="55"/>
        <v>0</v>
      </c>
      <c r="G197" s="37">
        <f t="shared" si="65"/>
        <v>0</v>
      </c>
      <c r="H197" s="42">
        <v>0</v>
      </c>
      <c r="I197" s="35">
        <f t="shared" si="51"/>
        <v>0</v>
      </c>
      <c r="J197" s="26">
        <f t="shared" si="56"/>
        <v>0</v>
      </c>
      <c r="K197" s="35">
        <f t="shared" si="57"/>
        <v>0</v>
      </c>
      <c r="L197" s="46">
        <f t="shared" si="52"/>
        <v>0</v>
      </c>
      <c r="M197" s="51">
        <v>0</v>
      </c>
      <c r="N197" s="44">
        <f t="shared" si="66"/>
        <v>0</v>
      </c>
      <c r="O197" s="35">
        <f t="shared" si="53"/>
        <v>0</v>
      </c>
      <c r="P197" s="35">
        <f t="shared" si="58"/>
        <v>0</v>
      </c>
      <c r="R197" s="35">
        <f t="shared" si="69"/>
        <v>0</v>
      </c>
      <c r="S197" s="35">
        <f t="shared" si="69"/>
        <v>0</v>
      </c>
      <c r="T197" s="35">
        <f t="shared" si="69"/>
        <v>0</v>
      </c>
      <c r="U197" s="35">
        <f t="shared" si="69"/>
        <v>0</v>
      </c>
      <c r="V197" s="35">
        <f t="shared" si="69"/>
        <v>0</v>
      </c>
      <c r="W197" s="35">
        <f t="shared" si="69"/>
        <v>0</v>
      </c>
      <c r="X197" s="35">
        <f t="shared" si="69"/>
        <v>0</v>
      </c>
      <c r="Z197" s="35">
        <f t="shared" si="70"/>
        <v>0</v>
      </c>
      <c r="AA197" s="35">
        <f t="shared" si="70"/>
        <v>0</v>
      </c>
      <c r="AB197" s="35">
        <f t="shared" si="70"/>
        <v>0</v>
      </c>
      <c r="AC197" s="35">
        <f t="shared" si="70"/>
        <v>0</v>
      </c>
      <c r="AE197" s="47">
        <f t="shared" si="67"/>
        <v>0</v>
      </c>
      <c r="AF197" s="18"/>
    </row>
    <row r="198" ht="15" spans="1:32">
      <c r="A198" s="45" t="s">
        <v>10854</v>
      </c>
      <c r="B198" s="33">
        <f t="shared" si="49"/>
        <v>0</v>
      </c>
      <c r="C198" s="41" t="s">
        <v>10855</v>
      </c>
      <c r="D198" s="26">
        <f t="shared" si="54"/>
        <v>0</v>
      </c>
      <c r="E198" s="35">
        <f t="shared" si="50"/>
        <v>0</v>
      </c>
      <c r="F198" s="36">
        <f t="shared" si="55"/>
        <v>0</v>
      </c>
      <c r="G198" s="37">
        <f t="shared" si="65"/>
        <v>0</v>
      </c>
      <c r="H198" s="42">
        <v>0</v>
      </c>
      <c r="I198" s="35">
        <f t="shared" si="51"/>
        <v>0</v>
      </c>
      <c r="J198" s="26">
        <f t="shared" si="56"/>
        <v>0</v>
      </c>
      <c r="K198" s="35">
        <f t="shared" si="57"/>
        <v>0</v>
      </c>
      <c r="L198" s="46">
        <f t="shared" si="52"/>
        <v>0</v>
      </c>
      <c r="M198" s="51">
        <v>0</v>
      </c>
      <c r="N198" s="44">
        <f t="shared" si="66"/>
        <v>0</v>
      </c>
      <c r="O198" s="35">
        <f t="shared" si="53"/>
        <v>0</v>
      </c>
      <c r="P198" s="35">
        <f t="shared" si="58"/>
        <v>0</v>
      </c>
      <c r="R198" s="35">
        <f t="shared" ref="R198:X207" si="71">SUMPRODUCT(R$374:R$599*(LEFT($A$374:$A$599,LEN($A198))=$A198))</f>
        <v>0</v>
      </c>
      <c r="S198" s="35">
        <f t="shared" si="71"/>
        <v>0</v>
      </c>
      <c r="T198" s="35">
        <f t="shared" si="71"/>
        <v>0</v>
      </c>
      <c r="U198" s="35">
        <f t="shared" si="71"/>
        <v>0</v>
      </c>
      <c r="V198" s="35">
        <f t="shared" si="71"/>
        <v>0</v>
      </c>
      <c r="W198" s="35">
        <f t="shared" si="71"/>
        <v>0</v>
      </c>
      <c r="X198" s="35">
        <f t="shared" si="71"/>
        <v>0</v>
      </c>
      <c r="Z198" s="35">
        <f t="shared" si="70"/>
        <v>0</v>
      </c>
      <c r="AA198" s="35">
        <f t="shared" si="70"/>
        <v>0</v>
      </c>
      <c r="AB198" s="35">
        <f t="shared" si="70"/>
        <v>0</v>
      </c>
      <c r="AC198" s="35">
        <f t="shared" si="70"/>
        <v>0</v>
      </c>
      <c r="AE198" s="47">
        <f t="shared" si="67"/>
        <v>0</v>
      </c>
      <c r="AF198" s="6"/>
    </row>
    <row r="199" ht="15" spans="1:32">
      <c r="A199" s="45" t="s">
        <v>10856</v>
      </c>
      <c r="B199" s="33">
        <f t="shared" si="49"/>
        <v>0</v>
      </c>
      <c r="C199" s="41" t="s">
        <v>10857</v>
      </c>
      <c r="D199" s="26">
        <f t="shared" si="54"/>
        <v>0</v>
      </c>
      <c r="E199" s="35">
        <f t="shared" si="50"/>
        <v>0</v>
      </c>
      <c r="F199" s="36">
        <f t="shared" si="55"/>
        <v>0</v>
      </c>
      <c r="G199" s="37">
        <f t="shared" si="65"/>
        <v>0</v>
      </c>
      <c r="H199" s="42">
        <v>0</v>
      </c>
      <c r="I199" s="35">
        <f t="shared" si="51"/>
        <v>0</v>
      </c>
      <c r="J199" s="26">
        <f t="shared" si="56"/>
        <v>0</v>
      </c>
      <c r="K199" s="35">
        <f t="shared" si="57"/>
        <v>0</v>
      </c>
      <c r="L199" s="46">
        <f t="shared" si="52"/>
        <v>0</v>
      </c>
      <c r="M199" s="51">
        <v>0</v>
      </c>
      <c r="N199" s="44">
        <f t="shared" si="66"/>
        <v>0</v>
      </c>
      <c r="O199" s="35">
        <f t="shared" si="53"/>
        <v>0</v>
      </c>
      <c r="P199" s="35">
        <f t="shared" si="58"/>
        <v>0</v>
      </c>
      <c r="R199" s="35">
        <f t="shared" si="71"/>
        <v>0</v>
      </c>
      <c r="S199" s="35">
        <f t="shared" si="71"/>
        <v>0</v>
      </c>
      <c r="T199" s="35">
        <f t="shared" si="71"/>
        <v>0</v>
      </c>
      <c r="U199" s="35">
        <f t="shared" si="71"/>
        <v>0</v>
      </c>
      <c r="V199" s="35">
        <f t="shared" si="71"/>
        <v>0</v>
      </c>
      <c r="W199" s="35">
        <f t="shared" si="71"/>
        <v>0</v>
      </c>
      <c r="X199" s="35">
        <f t="shared" si="71"/>
        <v>0</v>
      </c>
      <c r="Z199" s="35">
        <f t="shared" si="70"/>
        <v>0</v>
      </c>
      <c r="AA199" s="35">
        <f t="shared" si="70"/>
        <v>0</v>
      </c>
      <c r="AB199" s="35">
        <f t="shared" si="70"/>
        <v>0</v>
      </c>
      <c r="AC199" s="35">
        <f t="shared" si="70"/>
        <v>0</v>
      </c>
      <c r="AE199" s="47">
        <f t="shared" si="67"/>
        <v>0</v>
      </c>
      <c r="AF199" s="6"/>
    </row>
    <row r="200" ht="15" spans="1:32">
      <c r="A200" s="45" t="s">
        <v>10858</v>
      </c>
      <c r="B200" s="33">
        <f t="shared" ref="B200:B263" si="72">D200-J200</f>
        <v>0</v>
      </c>
      <c r="C200" s="41" t="s">
        <v>10859</v>
      </c>
      <c r="D200" s="26">
        <f t="shared" si="54"/>
        <v>0</v>
      </c>
      <c r="E200" s="35">
        <f t="shared" ref="E200:E263" si="73">SUMPRODUCT(E$374:E$599*(LEFT($A$374:$A$599,LEN($A200))=$A200))</f>
        <v>0</v>
      </c>
      <c r="F200" s="36">
        <f t="shared" si="55"/>
        <v>0</v>
      </c>
      <c r="G200" s="37">
        <f t="shared" si="65"/>
        <v>0</v>
      </c>
      <c r="H200" s="42">
        <v>0</v>
      </c>
      <c r="I200" s="35">
        <f t="shared" ref="I200:I263" si="74">SUMPRODUCT(I$374:I$599*(LEFT($A$374:$A$599,LEN($A200))=$A200))</f>
        <v>0</v>
      </c>
      <c r="J200" s="26">
        <f t="shared" si="56"/>
        <v>0</v>
      </c>
      <c r="K200" s="35">
        <f t="shared" si="57"/>
        <v>0</v>
      </c>
      <c r="L200" s="46">
        <f t="shared" ref="L200:L263" si="75">SUM(M200:P200)</f>
        <v>0</v>
      </c>
      <c r="M200" s="51">
        <v>0</v>
      </c>
      <c r="N200" s="44">
        <f t="shared" si="66"/>
        <v>0</v>
      </c>
      <c r="O200" s="35">
        <f t="shared" ref="O200:O263" si="76">SUMPRODUCT(O$374:O$599*(LEFT($A$374:$A$599,LEN($A200))=$A200))</f>
        <v>0</v>
      </c>
      <c r="P200" s="35">
        <f t="shared" si="58"/>
        <v>0</v>
      </c>
      <c r="R200" s="35">
        <f t="shared" si="71"/>
        <v>0</v>
      </c>
      <c r="S200" s="35">
        <f t="shared" si="71"/>
        <v>0</v>
      </c>
      <c r="T200" s="35">
        <f t="shared" si="71"/>
        <v>0</v>
      </c>
      <c r="U200" s="35">
        <f t="shared" si="71"/>
        <v>0</v>
      </c>
      <c r="V200" s="35">
        <f t="shared" si="71"/>
        <v>0</v>
      </c>
      <c r="W200" s="35">
        <f t="shared" si="71"/>
        <v>0</v>
      </c>
      <c r="X200" s="35">
        <f t="shared" si="71"/>
        <v>0</v>
      </c>
      <c r="Z200" s="35">
        <f t="shared" si="70"/>
        <v>0</v>
      </c>
      <c r="AA200" s="35">
        <f t="shared" si="70"/>
        <v>0</v>
      </c>
      <c r="AB200" s="35">
        <f t="shared" si="70"/>
        <v>0</v>
      </c>
      <c r="AC200" s="35">
        <f t="shared" si="70"/>
        <v>0</v>
      </c>
      <c r="AE200" s="47">
        <f t="shared" si="67"/>
        <v>0</v>
      </c>
      <c r="AF200" s="18"/>
    </row>
    <row r="201" ht="15" spans="1:32">
      <c r="A201" s="45" t="s">
        <v>10860</v>
      </c>
      <c r="B201" s="33">
        <f t="shared" si="72"/>
        <v>0</v>
      </c>
      <c r="C201" s="41" t="s">
        <v>10861</v>
      </c>
      <c r="D201" s="26">
        <f t="shared" ref="D201:D264" si="77">SUM(E201:F201)</f>
        <v>0</v>
      </c>
      <c r="E201" s="35">
        <f t="shared" si="73"/>
        <v>0</v>
      </c>
      <c r="F201" s="36">
        <f t="shared" ref="F201:F264" si="78">SUM(G201:I201)</f>
        <v>0</v>
      </c>
      <c r="G201" s="37">
        <f t="shared" si="65"/>
        <v>0</v>
      </c>
      <c r="H201" s="42">
        <v>0</v>
      </c>
      <c r="I201" s="35">
        <f t="shared" si="74"/>
        <v>0</v>
      </c>
      <c r="J201" s="26">
        <f t="shared" ref="J201:J264" si="79">SUM(K201:L201)</f>
        <v>0</v>
      </c>
      <c r="K201" s="35">
        <f t="shared" ref="K201:K264" si="80">SUMPRODUCT(K$374:K$599*(LEFT($A$374:$A$599,LEN($A201))=$A201))+MIN(SUMPRODUCT(P$374:P$599*(LEFT($A$374:$A$599,LEN($A201))=$A201))+AE201,0)</f>
        <v>0</v>
      </c>
      <c r="L201" s="46">
        <f t="shared" si="75"/>
        <v>0</v>
      </c>
      <c r="M201" s="51">
        <v>0</v>
      </c>
      <c r="N201" s="44">
        <f t="shared" si="66"/>
        <v>0</v>
      </c>
      <c r="O201" s="35">
        <f t="shared" si="76"/>
        <v>0</v>
      </c>
      <c r="P201" s="35">
        <f t="shared" ref="P201:P264" si="81">MAX(SUMPRODUCT(P$374:P$599*(LEFT($A$374:$A$599,LEN($A201))=$A201))+AE201,0)</f>
        <v>0</v>
      </c>
      <c r="R201" s="35">
        <f t="shared" si="71"/>
        <v>0</v>
      </c>
      <c r="S201" s="35">
        <f t="shared" si="71"/>
        <v>0</v>
      </c>
      <c r="T201" s="35">
        <f t="shared" si="71"/>
        <v>0</v>
      </c>
      <c r="U201" s="35">
        <f t="shared" si="71"/>
        <v>0</v>
      </c>
      <c r="V201" s="35">
        <f t="shared" si="71"/>
        <v>0</v>
      </c>
      <c r="W201" s="35">
        <f t="shared" si="71"/>
        <v>0</v>
      </c>
      <c r="X201" s="35">
        <f t="shared" si="71"/>
        <v>0</v>
      </c>
      <c r="Z201" s="35">
        <f t="shared" si="70"/>
        <v>0</v>
      </c>
      <c r="AA201" s="35">
        <f t="shared" si="70"/>
        <v>0</v>
      </c>
      <c r="AB201" s="35">
        <f t="shared" si="70"/>
        <v>0</v>
      </c>
      <c r="AC201" s="35">
        <f t="shared" si="70"/>
        <v>0</v>
      </c>
      <c r="AE201" s="47">
        <f t="shared" si="67"/>
        <v>0</v>
      </c>
      <c r="AF201" s="18"/>
    </row>
    <row r="202" ht="15" spans="1:32">
      <c r="A202" s="45" t="s">
        <v>10862</v>
      </c>
      <c r="B202" s="33">
        <f t="shared" si="72"/>
        <v>0</v>
      </c>
      <c r="C202" s="41" t="s">
        <v>10863</v>
      </c>
      <c r="D202" s="26">
        <f t="shared" si="77"/>
        <v>0</v>
      </c>
      <c r="E202" s="35">
        <f t="shared" si="73"/>
        <v>0</v>
      </c>
      <c r="F202" s="36">
        <f t="shared" si="78"/>
        <v>0</v>
      </c>
      <c r="G202" s="37">
        <f t="shared" si="65"/>
        <v>0</v>
      </c>
      <c r="H202" s="42">
        <v>0</v>
      </c>
      <c r="I202" s="35">
        <f t="shared" si="74"/>
        <v>0</v>
      </c>
      <c r="J202" s="26">
        <f t="shared" si="79"/>
        <v>0</v>
      </c>
      <c r="K202" s="35">
        <f t="shared" si="80"/>
        <v>0</v>
      </c>
      <c r="L202" s="46">
        <f t="shared" si="75"/>
        <v>0</v>
      </c>
      <c r="M202" s="51">
        <v>0</v>
      </c>
      <c r="N202" s="44">
        <f t="shared" si="66"/>
        <v>0</v>
      </c>
      <c r="O202" s="35">
        <f t="shared" si="76"/>
        <v>0</v>
      </c>
      <c r="P202" s="35">
        <f t="shared" si="81"/>
        <v>0</v>
      </c>
      <c r="R202" s="35">
        <f t="shared" si="71"/>
        <v>0</v>
      </c>
      <c r="S202" s="35">
        <f t="shared" si="71"/>
        <v>0</v>
      </c>
      <c r="T202" s="35">
        <f t="shared" si="71"/>
        <v>0</v>
      </c>
      <c r="U202" s="35">
        <f t="shared" si="71"/>
        <v>0</v>
      </c>
      <c r="V202" s="35">
        <f t="shared" si="71"/>
        <v>0</v>
      </c>
      <c r="W202" s="35">
        <f t="shared" si="71"/>
        <v>0</v>
      </c>
      <c r="X202" s="35">
        <f t="shared" si="71"/>
        <v>0</v>
      </c>
      <c r="Z202" s="35">
        <f t="shared" si="70"/>
        <v>0</v>
      </c>
      <c r="AA202" s="35">
        <f t="shared" si="70"/>
        <v>0</v>
      </c>
      <c r="AB202" s="35">
        <f t="shared" si="70"/>
        <v>0</v>
      </c>
      <c r="AC202" s="35">
        <f t="shared" si="70"/>
        <v>0</v>
      </c>
      <c r="AE202" s="47">
        <f t="shared" si="67"/>
        <v>0</v>
      </c>
      <c r="AF202" s="6"/>
    </row>
    <row r="203" ht="15" spans="1:32">
      <c r="A203" s="45" t="s">
        <v>10864</v>
      </c>
      <c r="B203" s="33">
        <f t="shared" si="72"/>
        <v>0</v>
      </c>
      <c r="C203" s="41" t="s">
        <v>10865</v>
      </c>
      <c r="D203" s="26">
        <f t="shared" si="77"/>
        <v>0</v>
      </c>
      <c r="E203" s="35">
        <f t="shared" si="73"/>
        <v>0</v>
      </c>
      <c r="F203" s="36">
        <f t="shared" si="78"/>
        <v>0</v>
      </c>
      <c r="G203" s="37">
        <f t="shared" si="65"/>
        <v>0</v>
      </c>
      <c r="H203" s="42">
        <v>0</v>
      </c>
      <c r="I203" s="35">
        <f t="shared" si="74"/>
        <v>0</v>
      </c>
      <c r="J203" s="26">
        <f t="shared" si="79"/>
        <v>0</v>
      </c>
      <c r="K203" s="35">
        <f t="shared" si="80"/>
        <v>0</v>
      </c>
      <c r="L203" s="46">
        <f t="shared" si="75"/>
        <v>0</v>
      </c>
      <c r="M203" s="51">
        <v>0</v>
      </c>
      <c r="N203" s="44">
        <f t="shared" si="66"/>
        <v>0</v>
      </c>
      <c r="O203" s="35">
        <f t="shared" si="76"/>
        <v>0</v>
      </c>
      <c r="P203" s="35">
        <f t="shared" si="81"/>
        <v>0</v>
      </c>
      <c r="R203" s="35">
        <f t="shared" si="71"/>
        <v>0</v>
      </c>
      <c r="S203" s="35">
        <f t="shared" si="71"/>
        <v>0</v>
      </c>
      <c r="T203" s="35">
        <f t="shared" si="71"/>
        <v>0</v>
      </c>
      <c r="U203" s="35">
        <f t="shared" si="71"/>
        <v>0</v>
      </c>
      <c r="V203" s="35">
        <f t="shared" si="71"/>
        <v>0</v>
      </c>
      <c r="W203" s="35">
        <f t="shared" si="71"/>
        <v>0</v>
      </c>
      <c r="X203" s="35">
        <f t="shared" si="71"/>
        <v>0</v>
      </c>
      <c r="Z203" s="35">
        <f t="shared" si="70"/>
        <v>0</v>
      </c>
      <c r="AA203" s="35">
        <f t="shared" si="70"/>
        <v>0</v>
      </c>
      <c r="AB203" s="35">
        <f t="shared" si="70"/>
        <v>0</v>
      </c>
      <c r="AC203" s="35">
        <f t="shared" si="70"/>
        <v>0</v>
      </c>
      <c r="AE203" s="47">
        <f t="shared" si="67"/>
        <v>0</v>
      </c>
      <c r="AF203" s="6"/>
    </row>
    <row r="204" ht="15" spans="1:32">
      <c r="A204" s="45" t="s">
        <v>10866</v>
      </c>
      <c r="B204" s="33">
        <f t="shared" si="72"/>
        <v>0</v>
      </c>
      <c r="C204" s="41" t="s">
        <v>10867</v>
      </c>
      <c r="D204" s="26">
        <f t="shared" si="77"/>
        <v>0</v>
      </c>
      <c r="E204" s="35">
        <f t="shared" si="73"/>
        <v>0</v>
      </c>
      <c r="F204" s="36">
        <f t="shared" si="78"/>
        <v>0</v>
      </c>
      <c r="G204" s="37">
        <f t="shared" si="65"/>
        <v>0</v>
      </c>
      <c r="H204" s="42">
        <v>0</v>
      </c>
      <c r="I204" s="35">
        <f t="shared" si="74"/>
        <v>0</v>
      </c>
      <c r="J204" s="26">
        <f t="shared" si="79"/>
        <v>0</v>
      </c>
      <c r="K204" s="35">
        <f t="shared" si="80"/>
        <v>0</v>
      </c>
      <c r="L204" s="46">
        <f t="shared" si="75"/>
        <v>0</v>
      </c>
      <c r="M204" s="51">
        <v>0</v>
      </c>
      <c r="N204" s="44">
        <f t="shared" si="66"/>
        <v>0</v>
      </c>
      <c r="O204" s="35">
        <f t="shared" si="76"/>
        <v>0</v>
      </c>
      <c r="P204" s="35">
        <f t="shared" si="81"/>
        <v>0</v>
      </c>
      <c r="R204" s="35">
        <f t="shared" si="71"/>
        <v>0</v>
      </c>
      <c r="S204" s="35">
        <f t="shared" si="71"/>
        <v>0</v>
      </c>
      <c r="T204" s="35">
        <f t="shared" si="71"/>
        <v>0</v>
      </c>
      <c r="U204" s="35">
        <f t="shared" si="71"/>
        <v>0</v>
      </c>
      <c r="V204" s="35">
        <f t="shared" si="71"/>
        <v>0</v>
      </c>
      <c r="W204" s="35">
        <f t="shared" si="71"/>
        <v>0</v>
      </c>
      <c r="X204" s="35">
        <f t="shared" si="71"/>
        <v>0</v>
      </c>
      <c r="Z204" s="35">
        <f t="shared" si="70"/>
        <v>0</v>
      </c>
      <c r="AA204" s="35">
        <f t="shared" si="70"/>
        <v>0</v>
      </c>
      <c r="AB204" s="35">
        <f t="shared" si="70"/>
        <v>0</v>
      </c>
      <c r="AC204" s="35">
        <f t="shared" si="70"/>
        <v>0</v>
      </c>
      <c r="AE204" s="47">
        <f t="shared" si="67"/>
        <v>0</v>
      </c>
      <c r="AF204" s="18"/>
    </row>
    <row r="205" ht="15" spans="1:32">
      <c r="A205" s="45" t="s">
        <v>10868</v>
      </c>
      <c r="B205" s="33">
        <f t="shared" si="72"/>
        <v>0</v>
      </c>
      <c r="C205" s="41" t="s">
        <v>10869</v>
      </c>
      <c r="D205" s="26">
        <f t="shared" si="77"/>
        <v>0</v>
      </c>
      <c r="E205" s="35">
        <f t="shared" si="73"/>
        <v>0</v>
      </c>
      <c r="F205" s="36">
        <f t="shared" si="78"/>
        <v>0</v>
      </c>
      <c r="G205" s="37">
        <f t="shared" si="65"/>
        <v>0</v>
      </c>
      <c r="H205" s="42">
        <v>0</v>
      </c>
      <c r="I205" s="35">
        <f t="shared" si="74"/>
        <v>0</v>
      </c>
      <c r="J205" s="26">
        <f t="shared" si="79"/>
        <v>0</v>
      </c>
      <c r="K205" s="35">
        <f t="shared" si="80"/>
        <v>0</v>
      </c>
      <c r="L205" s="46">
        <f t="shared" si="75"/>
        <v>0</v>
      </c>
      <c r="M205" s="51">
        <v>0</v>
      </c>
      <c r="N205" s="44">
        <f t="shared" si="66"/>
        <v>0</v>
      </c>
      <c r="O205" s="35">
        <f t="shared" si="76"/>
        <v>0</v>
      </c>
      <c r="P205" s="35">
        <f t="shared" si="81"/>
        <v>0</v>
      </c>
      <c r="R205" s="35">
        <f t="shared" si="71"/>
        <v>0</v>
      </c>
      <c r="S205" s="35">
        <f t="shared" si="71"/>
        <v>0</v>
      </c>
      <c r="T205" s="35">
        <f t="shared" si="71"/>
        <v>0</v>
      </c>
      <c r="U205" s="35">
        <f t="shared" si="71"/>
        <v>0</v>
      </c>
      <c r="V205" s="35">
        <f t="shared" si="71"/>
        <v>0</v>
      </c>
      <c r="W205" s="35">
        <f t="shared" si="71"/>
        <v>0</v>
      </c>
      <c r="X205" s="35">
        <f t="shared" si="71"/>
        <v>0</v>
      </c>
      <c r="Z205" s="35">
        <f t="shared" si="70"/>
        <v>0</v>
      </c>
      <c r="AA205" s="35">
        <f t="shared" si="70"/>
        <v>0</v>
      </c>
      <c r="AB205" s="35">
        <f t="shared" si="70"/>
        <v>0</v>
      </c>
      <c r="AC205" s="35">
        <f t="shared" si="70"/>
        <v>0</v>
      </c>
      <c r="AE205" s="47">
        <f t="shared" si="67"/>
        <v>0</v>
      </c>
      <c r="AF205" s="18"/>
    </row>
    <row r="206" ht="15" spans="1:32">
      <c r="A206" s="45" t="s">
        <v>10870</v>
      </c>
      <c r="B206" s="33">
        <f t="shared" si="72"/>
        <v>0</v>
      </c>
      <c r="C206" s="41" t="s">
        <v>10871</v>
      </c>
      <c r="D206" s="26">
        <f t="shared" si="77"/>
        <v>0</v>
      </c>
      <c r="E206" s="35">
        <f t="shared" si="73"/>
        <v>0</v>
      </c>
      <c r="F206" s="36">
        <f t="shared" si="78"/>
        <v>0</v>
      </c>
      <c r="G206" s="37">
        <f t="shared" si="65"/>
        <v>0</v>
      </c>
      <c r="H206" s="42">
        <v>0</v>
      </c>
      <c r="I206" s="35">
        <f t="shared" si="74"/>
        <v>0</v>
      </c>
      <c r="J206" s="26">
        <f t="shared" si="79"/>
        <v>0</v>
      </c>
      <c r="K206" s="35">
        <f t="shared" si="80"/>
        <v>0</v>
      </c>
      <c r="L206" s="46">
        <f t="shared" si="75"/>
        <v>0</v>
      </c>
      <c r="M206" s="51">
        <v>0</v>
      </c>
      <c r="N206" s="44">
        <f t="shared" si="66"/>
        <v>0</v>
      </c>
      <c r="O206" s="35">
        <f t="shared" si="76"/>
        <v>0</v>
      </c>
      <c r="P206" s="35">
        <f t="shared" si="81"/>
        <v>0</v>
      </c>
      <c r="R206" s="35">
        <f t="shared" si="71"/>
        <v>0</v>
      </c>
      <c r="S206" s="35">
        <f t="shared" si="71"/>
        <v>0</v>
      </c>
      <c r="T206" s="35">
        <f t="shared" si="71"/>
        <v>0</v>
      </c>
      <c r="U206" s="35">
        <f t="shared" si="71"/>
        <v>0</v>
      </c>
      <c r="V206" s="35">
        <f t="shared" si="71"/>
        <v>0</v>
      </c>
      <c r="W206" s="35">
        <f t="shared" si="71"/>
        <v>0</v>
      </c>
      <c r="X206" s="35">
        <f t="shared" si="71"/>
        <v>0</v>
      </c>
      <c r="Z206" s="35">
        <f t="shared" si="70"/>
        <v>0</v>
      </c>
      <c r="AA206" s="35">
        <f t="shared" si="70"/>
        <v>0</v>
      </c>
      <c r="AB206" s="35">
        <f t="shared" si="70"/>
        <v>0</v>
      </c>
      <c r="AC206" s="35">
        <f t="shared" si="70"/>
        <v>0</v>
      </c>
      <c r="AE206" s="47">
        <f t="shared" si="67"/>
        <v>0</v>
      </c>
      <c r="AF206" s="6"/>
    </row>
    <row r="207" ht="15" spans="1:32">
      <c r="A207" s="45" t="s">
        <v>10872</v>
      </c>
      <c r="B207" s="33">
        <f t="shared" si="72"/>
        <v>0</v>
      </c>
      <c r="C207" s="41" t="s">
        <v>10873</v>
      </c>
      <c r="D207" s="26">
        <f t="shared" si="77"/>
        <v>0</v>
      </c>
      <c r="E207" s="35">
        <f t="shared" si="73"/>
        <v>0</v>
      </c>
      <c r="F207" s="36">
        <f t="shared" si="78"/>
        <v>0</v>
      </c>
      <c r="G207" s="37">
        <f t="shared" si="65"/>
        <v>0</v>
      </c>
      <c r="H207" s="38">
        <v>0</v>
      </c>
      <c r="I207" s="35">
        <f t="shared" si="74"/>
        <v>0</v>
      </c>
      <c r="J207" s="26">
        <f t="shared" si="79"/>
        <v>0</v>
      </c>
      <c r="K207" s="35">
        <f t="shared" si="80"/>
        <v>0</v>
      </c>
      <c r="L207" s="46">
        <f t="shared" si="75"/>
        <v>0</v>
      </c>
      <c r="M207" s="51">
        <v>0</v>
      </c>
      <c r="N207" s="44">
        <f t="shared" si="66"/>
        <v>0</v>
      </c>
      <c r="O207" s="35">
        <f t="shared" si="76"/>
        <v>0</v>
      </c>
      <c r="P207" s="35">
        <f t="shared" si="81"/>
        <v>0</v>
      </c>
      <c r="R207" s="35">
        <f t="shared" si="71"/>
        <v>0</v>
      </c>
      <c r="S207" s="35">
        <f t="shared" si="71"/>
        <v>0</v>
      </c>
      <c r="T207" s="35">
        <f t="shared" si="71"/>
        <v>0</v>
      </c>
      <c r="U207" s="35">
        <f t="shared" si="71"/>
        <v>0</v>
      </c>
      <c r="V207" s="35">
        <f t="shared" si="71"/>
        <v>0</v>
      </c>
      <c r="W207" s="35">
        <f t="shared" si="71"/>
        <v>0</v>
      </c>
      <c r="X207" s="35">
        <f t="shared" si="71"/>
        <v>0</v>
      </c>
      <c r="Z207" s="35">
        <f t="shared" si="70"/>
        <v>0</v>
      </c>
      <c r="AA207" s="35">
        <f t="shared" si="70"/>
        <v>0</v>
      </c>
      <c r="AB207" s="35">
        <f t="shared" si="70"/>
        <v>0</v>
      </c>
      <c r="AC207" s="35">
        <f t="shared" si="70"/>
        <v>0</v>
      </c>
      <c r="AE207" s="47">
        <f t="shared" si="67"/>
        <v>0</v>
      </c>
      <c r="AF207" s="6"/>
    </row>
    <row r="208" ht="15" spans="1:32">
      <c r="A208" s="45" t="s">
        <v>10874</v>
      </c>
      <c r="B208" s="33">
        <f t="shared" si="72"/>
        <v>0</v>
      </c>
      <c r="C208" s="41" t="s">
        <v>10875</v>
      </c>
      <c r="D208" s="26">
        <f t="shared" si="77"/>
        <v>0</v>
      </c>
      <c r="E208" s="35">
        <f t="shared" si="73"/>
        <v>0</v>
      </c>
      <c r="F208" s="36">
        <f t="shared" si="78"/>
        <v>0</v>
      </c>
      <c r="G208" s="37">
        <f t="shared" si="65"/>
        <v>0</v>
      </c>
      <c r="H208" s="42">
        <v>0</v>
      </c>
      <c r="I208" s="35">
        <f t="shared" si="74"/>
        <v>0</v>
      </c>
      <c r="J208" s="26">
        <f t="shared" si="79"/>
        <v>0</v>
      </c>
      <c r="K208" s="35">
        <f t="shared" si="80"/>
        <v>0</v>
      </c>
      <c r="L208" s="46">
        <f t="shared" si="75"/>
        <v>0</v>
      </c>
      <c r="M208" s="51">
        <v>0</v>
      </c>
      <c r="N208" s="44">
        <f t="shared" si="66"/>
        <v>0</v>
      </c>
      <c r="O208" s="35">
        <f t="shared" si="76"/>
        <v>0</v>
      </c>
      <c r="P208" s="35">
        <f t="shared" si="81"/>
        <v>0</v>
      </c>
      <c r="R208" s="35">
        <f t="shared" ref="R208:X217" si="82">SUMPRODUCT(R$374:R$599*(LEFT($A$374:$A$599,LEN($A208))=$A208))</f>
        <v>0</v>
      </c>
      <c r="S208" s="35">
        <f t="shared" si="82"/>
        <v>0</v>
      </c>
      <c r="T208" s="35">
        <f t="shared" si="82"/>
        <v>0</v>
      </c>
      <c r="U208" s="35">
        <f t="shared" si="82"/>
        <v>0</v>
      </c>
      <c r="V208" s="35">
        <f t="shared" si="82"/>
        <v>0</v>
      </c>
      <c r="W208" s="35">
        <f t="shared" si="82"/>
        <v>0</v>
      </c>
      <c r="X208" s="35">
        <f t="shared" si="82"/>
        <v>0</v>
      </c>
      <c r="Z208" s="35">
        <f t="shared" ref="Z208:AC227" si="83">SUMPRODUCT(Z$374:Z$599*(LEFT($A$374:$A$599,LEN($A208))=$A208))</f>
        <v>0</v>
      </c>
      <c r="AA208" s="35">
        <f t="shared" si="83"/>
        <v>0</v>
      </c>
      <c r="AB208" s="35">
        <f t="shared" si="83"/>
        <v>0</v>
      </c>
      <c r="AC208" s="35">
        <f t="shared" si="83"/>
        <v>0</v>
      </c>
      <c r="AE208" s="47">
        <f t="shared" si="67"/>
        <v>0</v>
      </c>
      <c r="AF208" s="18"/>
    </row>
    <row r="209" ht="15" spans="1:32">
      <c r="A209" s="45" t="s">
        <v>10876</v>
      </c>
      <c r="B209" s="33">
        <f t="shared" si="72"/>
        <v>0</v>
      </c>
      <c r="C209" s="41" t="s">
        <v>10877</v>
      </c>
      <c r="D209" s="26">
        <f t="shared" si="77"/>
        <v>0</v>
      </c>
      <c r="E209" s="35">
        <f t="shared" si="73"/>
        <v>0</v>
      </c>
      <c r="F209" s="36">
        <f t="shared" si="78"/>
        <v>0</v>
      </c>
      <c r="G209" s="37">
        <f t="shared" si="65"/>
        <v>0</v>
      </c>
      <c r="H209" s="42">
        <v>0</v>
      </c>
      <c r="I209" s="35">
        <f t="shared" si="74"/>
        <v>0</v>
      </c>
      <c r="J209" s="26">
        <f t="shared" si="79"/>
        <v>0</v>
      </c>
      <c r="K209" s="35">
        <f t="shared" si="80"/>
        <v>0</v>
      </c>
      <c r="L209" s="46">
        <f t="shared" si="75"/>
        <v>0</v>
      </c>
      <c r="M209" s="51">
        <v>0</v>
      </c>
      <c r="N209" s="44">
        <f t="shared" si="66"/>
        <v>0</v>
      </c>
      <c r="O209" s="35">
        <f t="shared" si="76"/>
        <v>0</v>
      </c>
      <c r="P209" s="35">
        <f t="shared" si="81"/>
        <v>0</v>
      </c>
      <c r="R209" s="35">
        <f t="shared" si="82"/>
        <v>0</v>
      </c>
      <c r="S209" s="35">
        <f t="shared" si="82"/>
        <v>0</v>
      </c>
      <c r="T209" s="35">
        <f t="shared" si="82"/>
        <v>0</v>
      </c>
      <c r="U209" s="35">
        <f t="shared" si="82"/>
        <v>0</v>
      </c>
      <c r="V209" s="35">
        <f t="shared" si="82"/>
        <v>0</v>
      </c>
      <c r="W209" s="35">
        <f t="shared" si="82"/>
        <v>0</v>
      </c>
      <c r="X209" s="35">
        <f t="shared" si="82"/>
        <v>0</v>
      </c>
      <c r="Z209" s="35">
        <f t="shared" si="83"/>
        <v>0</v>
      </c>
      <c r="AA209" s="35">
        <f t="shared" si="83"/>
        <v>0</v>
      </c>
      <c r="AB209" s="35">
        <f t="shared" si="83"/>
        <v>0</v>
      </c>
      <c r="AC209" s="35">
        <f t="shared" si="83"/>
        <v>0</v>
      </c>
      <c r="AE209" s="47">
        <f t="shared" si="67"/>
        <v>0</v>
      </c>
      <c r="AF209" s="18"/>
    </row>
    <row r="210" ht="15" spans="1:32">
      <c r="A210" s="45" t="s">
        <v>10878</v>
      </c>
      <c r="B210" s="33">
        <f t="shared" si="72"/>
        <v>0</v>
      </c>
      <c r="C210" s="41" t="s">
        <v>10879</v>
      </c>
      <c r="D210" s="26">
        <f t="shared" si="77"/>
        <v>0</v>
      </c>
      <c r="E210" s="35">
        <f t="shared" si="73"/>
        <v>0</v>
      </c>
      <c r="F210" s="36">
        <f t="shared" si="78"/>
        <v>0</v>
      </c>
      <c r="G210" s="37">
        <f t="shared" si="65"/>
        <v>0</v>
      </c>
      <c r="H210" s="42">
        <v>0</v>
      </c>
      <c r="I210" s="35">
        <f t="shared" si="74"/>
        <v>0</v>
      </c>
      <c r="J210" s="26">
        <f t="shared" si="79"/>
        <v>0</v>
      </c>
      <c r="K210" s="35">
        <f t="shared" si="80"/>
        <v>0</v>
      </c>
      <c r="L210" s="46">
        <f t="shared" si="75"/>
        <v>0</v>
      </c>
      <c r="M210" s="51">
        <v>0</v>
      </c>
      <c r="N210" s="44">
        <f t="shared" si="66"/>
        <v>0</v>
      </c>
      <c r="O210" s="35">
        <f t="shared" si="76"/>
        <v>0</v>
      </c>
      <c r="P210" s="35">
        <f t="shared" si="81"/>
        <v>0</v>
      </c>
      <c r="R210" s="35">
        <f t="shared" si="82"/>
        <v>0</v>
      </c>
      <c r="S210" s="35">
        <f t="shared" si="82"/>
        <v>0</v>
      </c>
      <c r="T210" s="35">
        <f t="shared" si="82"/>
        <v>0</v>
      </c>
      <c r="U210" s="35">
        <f t="shared" si="82"/>
        <v>0</v>
      </c>
      <c r="V210" s="35">
        <f t="shared" si="82"/>
        <v>0</v>
      </c>
      <c r="W210" s="35">
        <f t="shared" si="82"/>
        <v>0</v>
      </c>
      <c r="X210" s="35">
        <f t="shared" si="82"/>
        <v>0</v>
      </c>
      <c r="Z210" s="35">
        <f t="shared" si="83"/>
        <v>0</v>
      </c>
      <c r="AA210" s="35">
        <f t="shared" si="83"/>
        <v>0</v>
      </c>
      <c r="AB210" s="35">
        <f t="shared" si="83"/>
        <v>0</v>
      </c>
      <c r="AC210" s="35">
        <f t="shared" si="83"/>
        <v>0</v>
      </c>
      <c r="AE210" s="47">
        <f t="shared" si="67"/>
        <v>0</v>
      </c>
      <c r="AF210" s="6"/>
    </row>
    <row r="211" ht="15" spans="1:32">
      <c r="A211" s="45" t="s">
        <v>10880</v>
      </c>
      <c r="B211" s="33">
        <f t="shared" si="72"/>
        <v>0</v>
      </c>
      <c r="C211" s="41" t="s">
        <v>10881</v>
      </c>
      <c r="D211" s="26">
        <f t="shared" si="77"/>
        <v>0</v>
      </c>
      <c r="E211" s="35">
        <f t="shared" si="73"/>
        <v>0</v>
      </c>
      <c r="F211" s="36">
        <f t="shared" si="78"/>
        <v>0</v>
      </c>
      <c r="G211" s="37">
        <f t="shared" si="65"/>
        <v>0</v>
      </c>
      <c r="H211" s="42">
        <v>0</v>
      </c>
      <c r="I211" s="35">
        <f t="shared" si="74"/>
        <v>0</v>
      </c>
      <c r="J211" s="26">
        <f t="shared" si="79"/>
        <v>0</v>
      </c>
      <c r="K211" s="35">
        <f t="shared" si="80"/>
        <v>0</v>
      </c>
      <c r="L211" s="46">
        <f t="shared" si="75"/>
        <v>0</v>
      </c>
      <c r="M211" s="51">
        <v>0</v>
      </c>
      <c r="N211" s="44">
        <f t="shared" si="66"/>
        <v>0</v>
      </c>
      <c r="O211" s="35">
        <f t="shared" si="76"/>
        <v>0</v>
      </c>
      <c r="P211" s="35">
        <f t="shared" si="81"/>
        <v>0</v>
      </c>
      <c r="R211" s="35">
        <f t="shared" si="82"/>
        <v>0</v>
      </c>
      <c r="S211" s="35">
        <f t="shared" si="82"/>
        <v>0</v>
      </c>
      <c r="T211" s="35">
        <f t="shared" si="82"/>
        <v>0</v>
      </c>
      <c r="U211" s="35">
        <f t="shared" si="82"/>
        <v>0</v>
      </c>
      <c r="V211" s="35">
        <f t="shared" si="82"/>
        <v>0</v>
      </c>
      <c r="W211" s="35">
        <f t="shared" si="82"/>
        <v>0</v>
      </c>
      <c r="X211" s="35">
        <f t="shared" si="82"/>
        <v>0</v>
      </c>
      <c r="Z211" s="35">
        <f t="shared" si="83"/>
        <v>0</v>
      </c>
      <c r="AA211" s="35">
        <f t="shared" si="83"/>
        <v>0</v>
      </c>
      <c r="AB211" s="35">
        <f t="shared" si="83"/>
        <v>0</v>
      </c>
      <c r="AC211" s="35">
        <f t="shared" si="83"/>
        <v>0</v>
      </c>
      <c r="AE211" s="47">
        <f t="shared" si="67"/>
        <v>0</v>
      </c>
      <c r="AF211" s="6"/>
    </row>
    <row r="212" ht="15" spans="1:32">
      <c r="A212" s="45" t="s">
        <v>10882</v>
      </c>
      <c r="B212" s="33">
        <f t="shared" si="72"/>
        <v>0</v>
      </c>
      <c r="C212" s="41" t="s">
        <v>10883</v>
      </c>
      <c r="D212" s="26">
        <f t="shared" si="77"/>
        <v>0</v>
      </c>
      <c r="E212" s="35">
        <f t="shared" si="73"/>
        <v>0</v>
      </c>
      <c r="F212" s="36">
        <f t="shared" si="78"/>
        <v>0</v>
      </c>
      <c r="G212" s="37">
        <f t="shared" si="65"/>
        <v>0</v>
      </c>
      <c r="H212" s="42">
        <v>0</v>
      </c>
      <c r="I212" s="35">
        <f t="shared" si="74"/>
        <v>0</v>
      </c>
      <c r="J212" s="26">
        <f t="shared" si="79"/>
        <v>0</v>
      </c>
      <c r="K212" s="35">
        <f t="shared" si="80"/>
        <v>0</v>
      </c>
      <c r="L212" s="46">
        <f t="shared" si="75"/>
        <v>0</v>
      </c>
      <c r="M212" s="51">
        <v>0</v>
      </c>
      <c r="N212" s="44">
        <f t="shared" si="66"/>
        <v>0</v>
      </c>
      <c r="O212" s="35">
        <f t="shared" si="76"/>
        <v>0</v>
      </c>
      <c r="P212" s="35">
        <f t="shared" si="81"/>
        <v>0</v>
      </c>
      <c r="R212" s="35">
        <f t="shared" si="82"/>
        <v>0</v>
      </c>
      <c r="S212" s="35">
        <f t="shared" si="82"/>
        <v>0</v>
      </c>
      <c r="T212" s="35">
        <f t="shared" si="82"/>
        <v>0</v>
      </c>
      <c r="U212" s="35">
        <f t="shared" si="82"/>
        <v>0</v>
      </c>
      <c r="V212" s="35">
        <f t="shared" si="82"/>
        <v>0</v>
      </c>
      <c r="W212" s="35">
        <f t="shared" si="82"/>
        <v>0</v>
      </c>
      <c r="X212" s="35">
        <f t="shared" si="82"/>
        <v>0</v>
      </c>
      <c r="Z212" s="35">
        <f t="shared" si="83"/>
        <v>0</v>
      </c>
      <c r="AA212" s="35">
        <f t="shared" si="83"/>
        <v>0</v>
      </c>
      <c r="AB212" s="35">
        <f t="shared" si="83"/>
        <v>0</v>
      </c>
      <c r="AC212" s="35">
        <f t="shared" si="83"/>
        <v>0</v>
      </c>
      <c r="AE212" s="47">
        <f t="shared" si="67"/>
        <v>0</v>
      </c>
      <c r="AF212" s="18"/>
    </row>
    <row r="213" ht="15" spans="1:32">
      <c r="A213" s="45" t="s">
        <v>10884</v>
      </c>
      <c r="B213" s="33">
        <f t="shared" si="72"/>
        <v>0</v>
      </c>
      <c r="C213" s="41" t="s">
        <v>10885</v>
      </c>
      <c r="D213" s="26">
        <f t="shared" si="77"/>
        <v>0</v>
      </c>
      <c r="E213" s="35">
        <f t="shared" si="73"/>
        <v>0</v>
      </c>
      <c r="F213" s="36">
        <f t="shared" si="78"/>
        <v>0</v>
      </c>
      <c r="G213" s="37">
        <f t="shared" si="65"/>
        <v>0</v>
      </c>
      <c r="H213" s="42">
        <v>0</v>
      </c>
      <c r="I213" s="35">
        <f t="shared" si="74"/>
        <v>0</v>
      </c>
      <c r="J213" s="26">
        <f t="shared" si="79"/>
        <v>0</v>
      </c>
      <c r="K213" s="35">
        <f t="shared" si="80"/>
        <v>0</v>
      </c>
      <c r="L213" s="46">
        <f t="shared" si="75"/>
        <v>0</v>
      </c>
      <c r="M213" s="51">
        <v>0</v>
      </c>
      <c r="N213" s="44">
        <f t="shared" si="66"/>
        <v>0</v>
      </c>
      <c r="O213" s="35">
        <f t="shared" si="76"/>
        <v>0</v>
      </c>
      <c r="P213" s="35">
        <f t="shared" si="81"/>
        <v>0</v>
      </c>
      <c r="R213" s="35">
        <f t="shared" si="82"/>
        <v>0</v>
      </c>
      <c r="S213" s="35">
        <f t="shared" si="82"/>
        <v>0</v>
      </c>
      <c r="T213" s="35">
        <f t="shared" si="82"/>
        <v>0</v>
      </c>
      <c r="U213" s="35">
        <f t="shared" si="82"/>
        <v>0</v>
      </c>
      <c r="V213" s="35">
        <f t="shared" si="82"/>
        <v>0</v>
      </c>
      <c r="W213" s="35">
        <f t="shared" si="82"/>
        <v>0</v>
      </c>
      <c r="X213" s="35">
        <f t="shared" si="82"/>
        <v>0</v>
      </c>
      <c r="Z213" s="35">
        <f t="shared" si="83"/>
        <v>0</v>
      </c>
      <c r="AA213" s="35">
        <f t="shared" si="83"/>
        <v>0</v>
      </c>
      <c r="AB213" s="35">
        <f t="shared" si="83"/>
        <v>0</v>
      </c>
      <c r="AC213" s="35">
        <f t="shared" si="83"/>
        <v>0</v>
      </c>
      <c r="AE213" s="47">
        <f t="shared" si="67"/>
        <v>0</v>
      </c>
      <c r="AF213" s="18"/>
    </row>
    <row r="214" ht="15" spans="1:32">
      <c r="A214" s="45" t="s">
        <v>10886</v>
      </c>
      <c r="B214" s="33">
        <f t="shared" si="72"/>
        <v>0</v>
      </c>
      <c r="C214" s="41" t="s">
        <v>10887</v>
      </c>
      <c r="D214" s="26">
        <f t="shared" si="77"/>
        <v>0</v>
      </c>
      <c r="E214" s="35">
        <f t="shared" si="73"/>
        <v>0</v>
      </c>
      <c r="F214" s="36">
        <f t="shared" si="78"/>
        <v>0</v>
      </c>
      <c r="G214" s="37">
        <f t="shared" si="65"/>
        <v>0</v>
      </c>
      <c r="H214" s="42">
        <v>0</v>
      </c>
      <c r="I214" s="35">
        <f t="shared" si="74"/>
        <v>0</v>
      </c>
      <c r="J214" s="26">
        <f t="shared" si="79"/>
        <v>0</v>
      </c>
      <c r="K214" s="35">
        <f t="shared" si="80"/>
        <v>0</v>
      </c>
      <c r="L214" s="46">
        <f t="shared" si="75"/>
        <v>0</v>
      </c>
      <c r="M214" s="51">
        <v>0</v>
      </c>
      <c r="N214" s="44">
        <f t="shared" si="66"/>
        <v>0</v>
      </c>
      <c r="O214" s="35">
        <f t="shared" si="76"/>
        <v>0</v>
      </c>
      <c r="P214" s="35">
        <f t="shared" si="81"/>
        <v>0</v>
      </c>
      <c r="R214" s="35">
        <f t="shared" si="82"/>
        <v>0</v>
      </c>
      <c r="S214" s="35">
        <f t="shared" si="82"/>
        <v>0</v>
      </c>
      <c r="T214" s="35">
        <f t="shared" si="82"/>
        <v>0</v>
      </c>
      <c r="U214" s="35">
        <f t="shared" si="82"/>
        <v>0</v>
      </c>
      <c r="V214" s="35">
        <f t="shared" si="82"/>
        <v>0</v>
      </c>
      <c r="W214" s="35">
        <f t="shared" si="82"/>
        <v>0</v>
      </c>
      <c r="X214" s="35">
        <f t="shared" si="82"/>
        <v>0</v>
      </c>
      <c r="Z214" s="35">
        <f t="shared" si="83"/>
        <v>0</v>
      </c>
      <c r="AA214" s="35">
        <f t="shared" si="83"/>
        <v>0</v>
      </c>
      <c r="AB214" s="35">
        <f t="shared" si="83"/>
        <v>0</v>
      </c>
      <c r="AC214" s="35">
        <f t="shared" si="83"/>
        <v>0</v>
      </c>
      <c r="AE214" s="47">
        <f t="shared" si="67"/>
        <v>0</v>
      </c>
      <c r="AF214" s="6"/>
    </row>
    <row r="215" ht="15" spans="1:32">
      <c r="A215" s="45" t="s">
        <v>10888</v>
      </c>
      <c r="B215" s="33">
        <f t="shared" si="72"/>
        <v>0</v>
      </c>
      <c r="C215" s="41" t="s">
        <v>10889</v>
      </c>
      <c r="D215" s="26">
        <f t="shared" si="77"/>
        <v>0</v>
      </c>
      <c r="E215" s="35">
        <f t="shared" si="73"/>
        <v>0</v>
      </c>
      <c r="F215" s="36">
        <f t="shared" si="78"/>
        <v>0</v>
      </c>
      <c r="G215" s="37">
        <f t="shared" si="65"/>
        <v>0</v>
      </c>
      <c r="H215" s="42">
        <v>0</v>
      </c>
      <c r="I215" s="35">
        <f t="shared" si="74"/>
        <v>0</v>
      </c>
      <c r="J215" s="26">
        <f t="shared" si="79"/>
        <v>0</v>
      </c>
      <c r="K215" s="35">
        <f t="shared" si="80"/>
        <v>0</v>
      </c>
      <c r="L215" s="46">
        <f t="shared" si="75"/>
        <v>0</v>
      </c>
      <c r="M215" s="51">
        <v>0</v>
      </c>
      <c r="N215" s="44">
        <f t="shared" si="66"/>
        <v>0</v>
      </c>
      <c r="O215" s="35">
        <f t="shared" si="76"/>
        <v>0</v>
      </c>
      <c r="P215" s="35">
        <f t="shared" si="81"/>
        <v>0</v>
      </c>
      <c r="R215" s="35">
        <f t="shared" si="82"/>
        <v>0</v>
      </c>
      <c r="S215" s="35">
        <f t="shared" si="82"/>
        <v>0</v>
      </c>
      <c r="T215" s="35">
        <f t="shared" si="82"/>
        <v>0</v>
      </c>
      <c r="U215" s="35">
        <f t="shared" si="82"/>
        <v>0</v>
      </c>
      <c r="V215" s="35">
        <f t="shared" si="82"/>
        <v>0</v>
      </c>
      <c r="W215" s="35">
        <f t="shared" si="82"/>
        <v>0</v>
      </c>
      <c r="X215" s="35">
        <f t="shared" si="82"/>
        <v>0</v>
      </c>
      <c r="Z215" s="35">
        <f t="shared" si="83"/>
        <v>0</v>
      </c>
      <c r="AA215" s="35">
        <f t="shared" si="83"/>
        <v>0</v>
      </c>
      <c r="AB215" s="35">
        <f t="shared" si="83"/>
        <v>0</v>
      </c>
      <c r="AC215" s="35">
        <f t="shared" si="83"/>
        <v>0</v>
      </c>
      <c r="AE215" s="47">
        <f t="shared" si="67"/>
        <v>0</v>
      </c>
      <c r="AF215" s="6"/>
    </row>
    <row r="216" ht="15" spans="1:32">
      <c r="A216" s="45" t="s">
        <v>10890</v>
      </c>
      <c r="B216" s="33">
        <f t="shared" si="72"/>
        <v>0</v>
      </c>
      <c r="C216" s="41" t="s">
        <v>10891</v>
      </c>
      <c r="D216" s="26">
        <f t="shared" si="77"/>
        <v>0</v>
      </c>
      <c r="E216" s="35">
        <f t="shared" si="73"/>
        <v>0</v>
      </c>
      <c r="F216" s="36">
        <f t="shared" si="78"/>
        <v>0</v>
      </c>
      <c r="G216" s="37">
        <f t="shared" si="65"/>
        <v>0</v>
      </c>
      <c r="H216" s="42">
        <v>0</v>
      </c>
      <c r="I216" s="35">
        <f t="shared" si="74"/>
        <v>0</v>
      </c>
      <c r="J216" s="26">
        <f t="shared" si="79"/>
        <v>0</v>
      </c>
      <c r="K216" s="35">
        <f t="shared" si="80"/>
        <v>0</v>
      </c>
      <c r="L216" s="46">
        <f t="shared" si="75"/>
        <v>0</v>
      </c>
      <c r="M216" s="51">
        <v>0</v>
      </c>
      <c r="N216" s="44">
        <f t="shared" si="66"/>
        <v>0</v>
      </c>
      <c r="O216" s="35">
        <f t="shared" si="76"/>
        <v>0</v>
      </c>
      <c r="P216" s="35">
        <f t="shared" si="81"/>
        <v>0</v>
      </c>
      <c r="R216" s="35">
        <f t="shared" si="82"/>
        <v>0</v>
      </c>
      <c r="S216" s="35">
        <f t="shared" si="82"/>
        <v>0</v>
      </c>
      <c r="T216" s="35">
        <f t="shared" si="82"/>
        <v>0</v>
      </c>
      <c r="U216" s="35">
        <f t="shared" si="82"/>
        <v>0</v>
      </c>
      <c r="V216" s="35">
        <f t="shared" si="82"/>
        <v>0</v>
      </c>
      <c r="W216" s="35">
        <f t="shared" si="82"/>
        <v>0</v>
      </c>
      <c r="X216" s="35">
        <f t="shared" si="82"/>
        <v>0</v>
      </c>
      <c r="Z216" s="35">
        <f t="shared" si="83"/>
        <v>0</v>
      </c>
      <c r="AA216" s="35">
        <f t="shared" si="83"/>
        <v>0</v>
      </c>
      <c r="AB216" s="35">
        <f t="shared" si="83"/>
        <v>0</v>
      </c>
      <c r="AC216" s="35">
        <f t="shared" si="83"/>
        <v>0</v>
      </c>
      <c r="AE216" s="47">
        <f t="shared" si="67"/>
        <v>0</v>
      </c>
      <c r="AF216" s="18"/>
    </row>
    <row r="217" ht="15" spans="1:32">
      <c r="A217" s="45" t="s">
        <v>10892</v>
      </c>
      <c r="B217" s="33">
        <f t="shared" si="72"/>
        <v>0</v>
      </c>
      <c r="C217" s="41" t="s">
        <v>10893</v>
      </c>
      <c r="D217" s="26">
        <f t="shared" si="77"/>
        <v>0</v>
      </c>
      <c r="E217" s="35">
        <f t="shared" si="73"/>
        <v>0</v>
      </c>
      <c r="F217" s="36">
        <f t="shared" si="78"/>
        <v>0</v>
      </c>
      <c r="G217" s="37">
        <f t="shared" si="65"/>
        <v>0</v>
      </c>
      <c r="H217" s="42">
        <v>0</v>
      </c>
      <c r="I217" s="35">
        <f t="shared" si="74"/>
        <v>0</v>
      </c>
      <c r="J217" s="26">
        <f t="shared" si="79"/>
        <v>0</v>
      </c>
      <c r="K217" s="35">
        <f t="shared" si="80"/>
        <v>0</v>
      </c>
      <c r="L217" s="46">
        <f t="shared" si="75"/>
        <v>0</v>
      </c>
      <c r="M217" s="51">
        <v>0</v>
      </c>
      <c r="N217" s="44">
        <f t="shared" si="66"/>
        <v>0</v>
      </c>
      <c r="O217" s="35">
        <f t="shared" si="76"/>
        <v>0</v>
      </c>
      <c r="P217" s="35">
        <f t="shared" si="81"/>
        <v>0</v>
      </c>
      <c r="R217" s="35">
        <f t="shared" si="82"/>
        <v>0</v>
      </c>
      <c r="S217" s="35">
        <f t="shared" si="82"/>
        <v>0</v>
      </c>
      <c r="T217" s="35">
        <f t="shared" si="82"/>
        <v>0</v>
      </c>
      <c r="U217" s="35">
        <f t="shared" si="82"/>
        <v>0</v>
      </c>
      <c r="V217" s="35">
        <f t="shared" si="82"/>
        <v>0</v>
      </c>
      <c r="W217" s="35">
        <f t="shared" si="82"/>
        <v>0</v>
      </c>
      <c r="X217" s="35">
        <f t="shared" si="82"/>
        <v>0</v>
      </c>
      <c r="Z217" s="35">
        <f t="shared" si="83"/>
        <v>0</v>
      </c>
      <c r="AA217" s="35">
        <f t="shared" si="83"/>
        <v>0</v>
      </c>
      <c r="AB217" s="35">
        <f t="shared" si="83"/>
        <v>0</v>
      </c>
      <c r="AC217" s="35">
        <f t="shared" si="83"/>
        <v>0</v>
      </c>
      <c r="AE217" s="47">
        <f t="shared" si="67"/>
        <v>0</v>
      </c>
      <c r="AF217" s="18"/>
    </row>
    <row r="218" ht="15" spans="1:32">
      <c r="A218" s="45" t="s">
        <v>10894</v>
      </c>
      <c r="B218" s="33">
        <f t="shared" si="72"/>
        <v>0</v>
      </c>
      <c r="C218" s="41" t="s">
        <v>10895</v>
      </c>
      <c r="D218" s="26">
        <f t="shared" si="77"/>
        <v>0</v>
      </c>
      <c r="E218" s="35">
        <f t="shared" si="73"/>
        <v>0</v>
      </c>
      <c r="F218" s="36">
        <f t="shared" si="78"/>
        <v>0</v>
      </c>
      <c r="G218" s="37">
        <f t="shared" si="65"/>
        <v>0</v>
      </c>
      <c r="H218" s="42">
        <v>0</v>
      </c>
      <c r="I218" s="35">
        <f t="shared" si="74"/>
        <v>0</v>
      </c>
      <c r="J218" s="26">
        <f t="shared" si="79"/>
        <v>0</v>
      </c>
      <c r="K218" s="35">
        <f t="shared" si="80"/>
        <v>0</v>
      </c>
      <c r="L218" s="46">
        <f t="shared" si="75"/>
        <v>0</v>
      </c>
      <c r="M218" s="51">
        <v>0</v>
      </c>
      <c r="N218" s="44">
        <f t="shared" si="66"/>
        <v>0</v>
      </c>
      <c r="O218" s="35">
        <f t="shared" si="76"/>
        <v>0</v>
      </c>
      <c r="P218" s="35">
        <f t="shared" si="81"/>
        <v>0</v>
      </c>
      <c r="R218" s="35">
        <f t="shared" ref="R218:X227" si="84">SUMPRODUCT(R$374:R$599*(LEFT($A$374:$A$599,LEN($A218))=$A218))</f>
        <v>0</v>
      </c>
      <c r="S218" s="35">
        <f t="shared" si="84"/>
        <v>0</v>
      </c>
      <c r="T218" s="35">
        <f t="shared" si="84"/>
        <v>0</v>
      </c>
      <c r="U218" s="35">
        <f t="shared" si="84"/>
        <v>0</v>
      </c>
      <c r="V218" s="35">
        <f t="shared" si="84"/>
        <v>0</v>
      </c>
      <c r="W218" s="35">
        <f t="shared" si="84"/>
        <v>0</v>
      </c>
      <c r="X218" s="35">
        <f t="shared" si="84"/>
        <v>0</v>
      </c>
      <c r="Z218" s="35">
        <f t="shared" si="83"/>
        <v>0</v>
      </c>
      <c r="AA218" s="35">
        <f t="shared" si="83"/>
        <v>0</v>
      </c>
      <c r="AB218" s="35">
        <f t="shared" si="83"/>
        <v>0</v>
      </c>
      <c r="AC218" s="35">
        <f t="shared" si="83"/>
        <v>0</v>
      </c>
      <c r="AE218" s="47">
        <f t="shared" si="67"/>
        <v>0</v>
      </c>
      <c r="AF218" s="6"/>
    </row>
    <row r="219" ht="15" spans="1:32">
      <c r="A219" s="45" t="s">
        <v>10896</v>
      </c>
      <c r="B219" s="33">
        <f t="shared" si="72"/>
        <v>0</v>
      </c>
      <c r="C219" s="41" t="s">
        <v>10897</v>
      </c>
      <c r="D219" s="26">
        <f t="shared" si="77"/>
        <v>0</v>
      </c>
      <c r="E219" s="35">
        <f t="shared" si="73"/>
        <v>0</v>
      </c>
      <c r="F219" s="36">
        <f t="shared" si="78"/>
        <v>0</v>
      </c>
      <c r="G219" s="37">
        <f t="shared" si="65"/>
        <v>0</v>
      </c>
      <c r="H219" s="38">
        <v>0</v>
      </c>
      <c r="I219" s="35">
        <f t="shared" si="74"/>
        <v>0</v>
      </c>
      <c r="J219" s="26">
        <f t="shared" si="79"/>
        <v>0</v>
      </c>
      <c r="K219" s="35">
        <f t="shared" si="80"/>
        <v>0</v>
      </c>
      <c r="L219" s="46">
        <f t="shared" si="75"/>
        <v>0</v>
      </c>
      <c r="M219" s="51">
        <v>0</v>
      </c>
      <c r="N219" s="44">
        <f t="shared" si="66"/>
        <v>0</v>
      </c>
      <c r="O219" s="35">
        <f t="shared" si="76"/>
        <v>0</v>
      </c>
      <c r="P219" s="35">
        <f t="shared" si="81"/>
        <v>0</v>
      </c>
      <c r="R219" s="35">
        <f t="shared" si="84"/>
        <v>0</v>
      </c>
      <c r="S219" s="35">
        <f t="shared" si="84"/>
        <v>0</v>
      </c>
      <c r="T219" s="35">
        <f t="shared" si="84"/>
        <v>0</v>
      </c>
      <c r="U219" s="35">
        <f t="shared" si="84"/>
        <v>0</v>
      </c>
      <c r="V219" s="35">
        <f t="shared" si="84"/>
        <v>0</v>
      </c>
      <c r="W219" s="35">
        <f t="shared" si="84"/>
        <v>0</v>
      </c>
      <c r="X219" s="35">
        <f t="shared" si="84"/>
        <v>0</v>
      </c>
      <c r="Z219" s="35">
        <f t="shared" si="83"/>
        <v>0</v>
      </c>
      <c r="AA219" s="35">
        <f t="shared" si="83"/>
        <v>0</v>
      </c>
      <c r="AB219" s="35">
        <f t="shared" si="83"/>
        <v>0</v>
      </c>
      <c r="AC219" s="35">
        <f t="shared" si="83"/>
        <v>0</v>
      </c>
      <c r="AE219" s="47">
        <f t="shared" si="67"/>
        <v>0</v>
      </c>
      <c r="AF219" s="6"/>
    </row>
    <row r="220" ht="15" spans="1:32">
      <c r="A220" s="45" t="s">
        <v>10898</v>
      </c>
      <c r="B220" s="33">
        <f t="shared" si="72"/>
        <v>0</v>
      </c>
      <c r="C220" s="41" t="s">
        <v>10899</v>
      </c>
      <c r="D220" s="26">
        <f t="shared" si="77"/>
        <v>0</v>
      </c>
      <c r="E220" s="35">
        <f t="shared" si="73"/>
        <v>0</v>
      </c>
      <c r="F220" s="36">
        <f t="shared" si="78"/>
        <v>0</v>
      </c>
      <c r="G220" s="37">
        <f t="shared" si="65"/>
        <v>0</v>
      </c>
      <c r="H220" s="42">
        <v>0</v>
      </c>
      <c r="I220" s="35">
        <f t="shared" si="74"/>
        <v>0</v>
      </c>
      <c r="J220" s="26">
        <f t="shared" si="79"/>
        <v>0</v>
      </c>
      <c r="K220" s="35">
        <f t="shared" si="80"/>
        <v>0</v>
      </c>
      <c r="L220" s="46">
        <f t="shared" si="75"/>
        <v>0</v>
      </c>
      <c r="M220" s="51">
        <v>0</v>
      </c>
      <c r="N220" s="44">
        <f t="shared" si="66"/>
        <v>0</v>
      </c>
      <c r="O220" s="35">
        <f t="shared" si="76"/>
        <v>0</v>
      </c>
      <c r="P220" s="35">
        <f t="shared" si="81"/>
        <v>0</v>
      </c>
      <c r="R220" s="35">
        <f t="shared" si="84"/>
        <v>0</v>
      </c>
      <c r="S220" s="35">
        <f t="shared" si="84"/>
        <v>0</v>
      </c>
      <c r="T220" s="35">
        <f t="shared" si="84"/>
        <v>0</v>
      </c>
      <c r="U220" s="35">
        <f t="shared" si="84"/>
        <v>0</v>
      </c>
      <c r="V220" s="35">
        <f t="shared" si="84"/>
        <v>0</v>
      </c>
      <c r="W220" s="35">
        <f t="shared" si="84"/>
        <v>0</v>
      </c>
      <c r="X220" s="35">
        <f t="shared" si="84"/>
        <v>0</v>
      </c>
      <c r="Z220" s="35">
        <f t="shared" si="83"/>
        <v>0</v>
      </c>
      <c r="AA220" s="35">
        <f t="shared" si="83"/>
        <v>0</v>
      </c>
      <c r="AB220" s="35">
        <f t="shared" si="83"/>
        <v>0</v>
      </c>
      <c r="AC220" s="35">
        <f t="shared" si="83"/>
        <v>0</v>
      </c>
      <c r="AE220" s="47">
        <f t="shared" si="67"/>
        <v>0</v>
      </c>
      <c r="AF220" s="18"/>
    </row>
    <row r="221" ht="15" spans="1:32">
      <c r="A221" s="45" t="s">
        <v>10900</v>
      </c>
      <c r="B221" s="33">
        <f t="shared" si="72"/>
        <v>0</v>
      </c>
      <c r="C221" s="41" t="s">
        <v>10901</v>
      </c>
      <c r="D221" s="26">
        <f t="shared" si="77"/>
        <v>0</v>
      </c>
      <c r="E221" s="35">
        <f t="shared" si="73"/>
        <v>0</v>
      </c>
      <c r="F221" s="36">
        <f t="shared" si="78"/>
        <v>0</v>
      </c>
      <c r="G221" s="37">
        <f t="shared" si="65"/>
        <v>0</v>
      </c>
      <c r="H221" s="42">
        <v>0</v>
      </c>
      <c r="I221" s="35">
        <f t="shared" si="74"/>
        <v>0</v>
      </c>
      <c r="J221" s="26">
        <f t="shared" si="79"/>
        <v>0</v>
      </c>
      <c r="K221" s="35">
        <f t="shared" si="80"/>
        <v>0</v>
      </c>
      <c r="L221" s="46">
        <f t="shared" si="75"/>
        <v>0</v>
      </c>
      <c r="M221" s="51">
        <v>0</v>
      </c>
      <c r="N221" s="44">
        <f t="shared" si="66"/>
        <v>0</v>
      </c>
      <c r="O221" s="35">
        <f t="shared" si="76"/>
        <v>0</v>
      </c>
      <c r="P221" s="35">
        <f t="shared" si="81"/>
        <v>0</v>
      </c>
      <c r="R221" s="35">
        <f t="shared" si="84"/>
        <v>0</v>
      </c>
      <c r="S221" s="35">
        <f t="shared" si="84"/>
        <v>0</v>
      </c>
      <c r="T221" s="35">
        <f t="shared" si="84"/>
        <v>0</v>
      </c>
      <c r="U221" s="35">
        <f t="shared" si="84"/>
        <v>0</v>
      </c>
      <c r="V221" s="35">
        <f t="shared" si="84"/>
        <v>0</v>
      </c>
      <c r="W221" s="35">
        <f t="shared" si="84"/>
        <v>0</v>
      </c>
      <c r="X221" s="35">
        <f t="shared" si="84"/>
        <v>0</v>
      </c>
      <c r="Z221" s="35">
        <f t="shared" si="83"/>
        <v>0</v>
      </c>
      <c r="AA221" s="35">
        <f t="shared" si="83"/>
        <v>0</v>
      </c>
      <c r="AB221" s="35">
        <f t="shared" si="83"/>
        <v>0</v>
      </c>
      <c r="AC221" s="35">
        <f t="shared" si="83"/>
        <v>0</v>
      </c>
      <c r="AE221" s="47">
        <f t="shared" si="67"/>
        <v>0</v>
      </c>
      <c r="AF221" s="18"/>
    </row>
    <row r="222" ht="15" spans="1:32">
      <c r="A222" s="45" t="s">
        <v>10902</v>
      </c>
      <c r="B222" s="33">
        <f t="shared" si="72"/>
        <v>0</v>
      </c>
      <c r="C222" s="41" t="s">
        <v>10903</v>
      </c>
      <c r="D222" s="26">
        <f t="shared" si="77"/>
        <v>0</v>
      </c>
      <c r="E222" s="35">
        <f t="shared" si="73"/>
        <v>0</v>
      </c>
      <c r="F222" s="36">
        <f t="shared" si="78"/>
        <v>0</v>
      </c>
      <c r="G222" s="37">
        <f t="shared" si="65"/>
        <v>0</v>
      </c>
      <c r="H222" s="42">
        <v>0</v>
      </c>
      <c r="I222" s="35">
        <f t="shared" si="74"/>
        <v>0</v>
      </c>
      <c r="J222" s="26">
        <f t="shared" si="79"/>
        <v>0</v>
      </c>
      <c r="K222" s="35">
        <f t="shared" si="80"/>
        <v>0</v>
      </c>
      <c r="L222" s="46">
        <f t="shared" si="75"/>
        <v>0</v>
      </c>
      <c r="M222" s="51">
        <v>0</v>
      </c>
      <c r="N222" s="44">
        <f t="shared" si="66"/>
        <v>0</v>
      </c>
      <c r="O222" s="35">
        <f t="shared" si="76"/>
        <v>0</v>
      </c>
      <c r="P222" s="35">
        <f t="shared" si="81"/>
        <v>0</v>
      </c>
      <c r="R222" s="35">
        <f t="shared" si="84"/>
        <v>0</v>
      </c>
      <c r="S222" s="35">
        <f t="shared" si="84"/>
        <v>0</v>
      </c>
      <c r="T222" s="35">
        <f t="shared" si="84"/>
        <v>0</v>
      </c>
      <c r="U222" s="35">
        <f t="shared" si="84"/>
        <v>0</v>
      </c>
      <c r="V222" s="35">
        <f t="shared" si="84"/>
        <v>0</v>
      </c>
      <c r="W222" s="35">
        <f t="shared" si="84"/>
        <v>0</v>
      </c>
      <c r="X222" s="35">
        <f t="shared" si="84"/>
        <v>0</v>
      </c>
      <c r="Z222" s="35">
        <f t="shared" si="83"/>
        <v>0</v>
      </c>
      <c r="AA222" s="35">
        <f t="shared" si="83"/>
        <v>0</v>
      </c>
      <c r="AB222" s="35">
        <f t="shared" si="83"/>
        <v>0</v>
      </c>
      <c r="AC222" s="35">
        <f t="shared" si="83"/>
        <v>0</v>
      </c>
      <c r="AE222" s="47">
        <f t="shared" si="67"/>
        <v>0</v>
      </c>
      <c r="AF222" s="6"/>
    </row>
    <row r="223" ht="15" spans="1:32">
      <c r="A223" s="45" t="s">
        <v>10904</v>
      </c>
      <c r="B223" s="33">
        <f t="shared" si="72"/>
        <v>0</v>
      </c>
      <c r="C223" s="41" t="s">
        <v>10905</v>
      </c>
      <c r="D223" s="26">
        <f t="shared" si="77"/>
        <v>0</v>
      </c>
      <c r="E223" s="35">
        <f t="shared" si="73"/>
        <v>0</v>
      </c>
      <c r="F223" s="36">
        <f t="shared" si="78"/>
        <v>0</v>
      </c>
      <c r="G223" s="37">
        <f t="shared" si="65"/>
        <v>0</v>
      </c>
      <c r="H223" s="42">
        <v>0</v>
      </c>
      <c r="I223" s="35">
        <f t="shared" si="74"/>
        <v>0</v>
      </c>
      <c r="J223" s="26">
        <f t="shared" si="79"/>
        <v>0</v>
      </c>
      <c r="K223" s="35">
        <f t="shared" si="80"/>
        <v>0</v>
      </c>
      <c r="L223" s="46">
        <f t="shared" si="75"/>
        <v>0</v>
      </c>
      <c r="M223" s="51">
        <v>0</v>
      </c>
      <c r="N223" s="44">
        <f t="shared" si="66"/>
        <v>0</v>
      </c>
      <c r="O223" s="35">
        <f t="shared" si="76"/>
        <v>0</v>
      </c>
      <c r="P223" s="35">
        <f t="shared" si="81"/>
        <v>0</v>
      </c>
      <c r="R223" s="35">
        <f t="shared" si="84"/>
        <v>0</v>
      </c>
      <c r="S223" s="35">
        <f t="shared" si="84"/>
        <v>0</v>
      </c>
      <c r="T223" s="35">
        <f t="shared" si="84"/>
        <v>0</v>
      </c>
      <c r="U223" s="35">
        <f t="shared" si="84"/>
        <v>0</v>
      </c>
      <c r="V223" s="35">
        <f t="shared" si="84"/>
        <v>0</v>
      </c>
      <c r="W223" s="35">
        <f t="shared" si="84"/>
        <v>0</v>
      </c>
      <c r="X223" s="35">
        <f t="shared" si="84"/>
        <v>0</v>
      </c>
      <c r="Z223" s="35">
        <f t="shared" si="83"/>
        <v>0</v>
      </c>
      <c r="AA223" s="35">
        <f t="shared" si="83"/>
        <v>0</v>
      </c>
      <c r="AB223" s="35">
        <f t="shared" si="83"/>
        <v>0</v>
      </c>
      <c r="AC223" s="35">
        <f t="shared" si="83"/>
        <v>0</v>
      </c>
      <c r="AE223" s="47">
        <f t="shared" si="67"/>
        <v>0</v>
      </c>
      <c r="AF223" s="6"/>
    </row>
    <row r="224" ht="15" spans="1:32">
      <c r="A224" s="45" t="s">
        <v>10906</v>
      </c>
      <c r="B224" s="33">
        <f t="shared" si="72"/>
        <v>0</v>
      </c>
      <c r="C224" s="41" t="s">
        <v>10907</v>
      </c>
      <c r="D224" s="26">
        <f t="shared" si="77"/>
        <v>0</v>
      </c>
      <c r="E224" s="35">
        <f t="shared" si="73"/>
        <v>0</v>
      </c>
      <c r="F224" s="36">
        <f t="shared" si="78"/>
        <v>0</v>
      </c>
      <c r="G224" s="37">
        <f t="shared" si="65"/>
        <v>0</v>
      </c>
      <c r="H224" s="42">
        <v>0</v>
      </c>
      <c r="I224" s="35">
        <f t="shared" si="74"/>
        <v>0</v>
      </c>
      <c r="J224" s="26">
        <f t="shared" si="79"/>
        <v>0</v>
      </c>
      <c r="K224" s="35">
        <f t="shared" si="80"/>
        <v>0</v>
      </c>
      <c r="L224" s="46">
        <f t="shared" si="75"/>
        <v>0</v>
      </c>
      <c r="M224" s="51">
        <v>0</v>
      </c>
      <c r="N224" s="44">
        <f t="shared" si="66"/>
        <v>0</v>
      </c>
      <c r="O224" s="35">
        <f t="shared" si="76"/>
        <v>0</v>
      </c>
      <c r="P224" s="35">
        <f t="shared" si="81"/>
        <v>0</v>
      </c>
      <c r="R224" s="35">
        <f t="shared" si="84"/>
        <v>0</v>
      </c>
      <c r="S224" s="35">
        <f t="shared" si="84"/>
        <v>0</v>
      </c>
      <c r="T224" s="35">
        <f t="shared" si="84"/>
        <v>0</v>
      </c>
      <c r="U224" s="35">
        <f t="shared" si="84"/>
        <v>0</v>
      </c>
      <c r="V224" s="35">
        <f t="shared" si="84"/>
        <v>0</v>
      </c>
      <c r="W224" s="35">
        <f t="shared" si="84"/>
        <v>0</v>
      </c>
      <c r="X224" s="35">
        <f t="shared" si="84"/>
        <v>0</v>
      </c>
      <c r="Z224" s="35">
        <f t="shared" si="83"/>
        <v>0</v>
      </c>
      <c r="AA224" s="35">
        <f t="shared" si="83"/>
        <v>0</v>
      </c>
      <c r="AB224" s="35">
        <f t="shared" si="83"/>
        <v>0</v>
      </c>
      <c r="AC224" s="35">
        <f t="shared" si="83"/>
        <v>0</v>
      </c>
      <c r="AE224" s="47">
        <f t="shared" si="67"/>
        <v>0</v>
      </c>
      <c r="AF224" s="18"/>
    </row>
    <row r="225" ht="15" spans="1:32">
      <c r="A225" s="45" t="s">
        <v>10908</v>
      </c>
      <c r="B225" s="33">
        <f t="shared" si="72"/>
        <v>0</v>
      </c>
      <c r="C225" s="41" t="s">
        <v>10909</v>
      </c>
      <c r="D225" s="26">
        <f t="shared" si="77"/>
        <v>0</v>
      </c>
      <c r="E225" s="35">
        <f t="shared" si="73"/>
        <v>0</v>
      </c>
      <c r="F225" s="36">
        <f t="shared" si="78"/>
        <v>0</v>
      </c>
      <c r="G225" s="37">
        <f t="shared" si="65"/>
        <v>0</v>
      </c>
      <c r="H225" s="42">
        <v>0</v>
      </c>
      <c r="I225" s="35">
        <f t="shared" si="74"/>
        <v>0</v>
      </c>
      <c r="J225" s="26">
        <f t="shared" si="79"/>
        <v>0</v>
      </c>
      <c r="K225" s="35">
        <f t="shared" si="80"/>
        <v>0</v>
      </c>
      <c r="L225" s="46">
        <f t="shared" si="75"/>
        <v>0</v>
      </c>
      <c r="M225" s="51">
        <v>0</v>
      </c>
      <c r="N225" s="44">
        <f t="shared" si="66"/>
        <v>0</v>
      </c>
      <c r="O225" s="35">
        <f t="shared" si="76"/>
        <v>0</v>
      </c>
      <c r="P225" s="35">
        <f t="shared" si="81"/>
        <v>0</v>
      </c>
      <c r="R225" s="35">
        <f t="shared" si="84"/>
        <v>0</v>
      </c>
      <c r="S225" s="35">
        <f t="shared" si="84"/>
        <v>0</v>
      </c>
      <c r="T225" s="35">
        <f t="shared" si="84"/>
        <v>0</v>
      </c>
      <c r="U225" s="35">
        <f t="shared" si="84"/>
        <v>0</v>
      </c>
      <c r="V225" s="35">
        <f t="shared" si="84"/>
        <v>0</v>
      </c>
      <c r="W225" s="35">
        <f t="shared" si="84"/>
        <v>0</v>
      </c>
      <c r="X225" s="35">
        <f t="shared" si="84"/>
        <v>0</v>
      </c>
      <c r="Z225" s="35">
        <f t="shared" si="83"/>
        <v>0</v>
      </c>
      <c r="AA225" s="35">
        <f t="shared" si="83"/>
        <v>0</v>
      </c>
      <c r="AB225" s="35">
        <f t="shared" si="83"/>
        <v>0</v>
      </c>
      <c r="AC225" s="35">
        <f t="shared" si="83"/>
        <v>0</v>
      </c>
      <c r="AE225" s="47">
        <f t="shared" si="67"/>
        <v>0</v>
      </c>
      <c r="AF225" s="18"/>
    </row>
    <row r="226" ht="15" spans="1:32">
      <c r="A226" s="45" t="s">
        <v>10910</v>
      </c>
      <c r="B226" s="33">
        <f t="shared" si="72"/>
        <v>0</v>
      </c>
      <c r="C226" s="41" t="s">
        <v>10911</v>
      </c>
      <c r="D226" s="26">
        <f t="shared" si="77"/>
        <v>0</v>
      </c>
      <c r="E226" s="35">
        <f t="shared" si="73"/>
        <v>0</v>
      </c>
      <c r="F226" s="36">
        <f t="shared" si="78"/>
        <v>0</v>
      </c>
      <c r="G226" s="37">
        <f t="shared" si="65"/>
        <v>0</v>
      </c>
      <c r="H226" s="42">
        <v>0</v>
      </c>
      <c r="I226" s="35">
        <f t="shared" si="74"/>
        <v>0</v>
      </c>
      <c r="J226" s="26">
        <f t="shared" si="79"/>
        <v>0</v>
      </c>
      <c r="K226" s="35">
        <f t="shared" si="80"/>
        <v>0</v>
      </c>
      <c r="L226" s="46">
        <f t="shared" si="75"/>
        <v>0</v>
      </c>
      <c r="M226" s="51">
        <v>0</v>
      </c>
      <c r="N226" s="44">
        <f t="shared" si="66"/>
        <v>0</v>
      </c>
      <c r="O226" s="35">
        <f t="shared" si="76"/>
        <v>0</v>
      </c>
      <c r="P226" s="35">
        <f t="shared" si="81"/>
        <v>0</v>
      </c>
      <c r="R226" s="35">
        <f t="shared" si="84"/>
        <v>0</v>
      </c>
      <c r="S226" s="35">
        <f t="shared" si="84"/>
        <v>0</v>
      </c>
      <c r="T226" s="35">
        <f t="shared" si="84"/>
        <v>0</v>
      </c>
      <c r="U226" s="35">
        <f t="shared" si="84"/>
        <v>0</v>
      </c>
      <c r="V226" s="35">
        <f t="shared" si="84"/>
        <v>0</v>
      </c>
      <c r="W226" s="35">
        <f t="shared" si="84"/>
        <v>0</v>
      </c>
      <c r="X226" s="35">
        <f t="shared" si="84"/>
        <v>0</v>
      </c>
      <c r="Z226" s="35">
        <f t="shared" si="83"/>
        <v>0</v>
      </c>
      <c r="AA226" s="35">
        <f t="shared" si="83"/>
        <v>0</v>
      </c>
      <c r="AB226" s="35">
        <f t="shared" si="83"/>
        <v>0</v>
      </c>
      <c r="AC226" s="35">
        <f t="shared" si="83"/>
        <v>0</v>
      </c>
      <c r="AE226" s="47">
        <f t="shared" si="67"/>
        <v>0</v>
      </c>
      <c r="AF226" s="6"/>
    </row>
    <row r="227" ht="15" spans="1:32">
      <c r="A227" s="45" t="s">
        <v>10912</v>
      </c>
      <c r="B227" s="33">
        <f t="shared" si="72"/>
        <v>0</v>
      </c>
      <c r="C227" s="41" t="s">
        <v>10913</v>
      </c>
      <c r="D227" s="26">
        <f t="shared" si="77"/>
        <v>0</v>
      </c>
      <c r="E227" s="35">
        <f t="shared" si="73"/>
        <v>0</v>
      </c>
      <c r="F227" s="36">
        <f t="shared" si="78"/>
        <v>0</v>
      </c>
      <c r="G227" s="37">
        <f t="shared" si="65"/>
        <v>0</v>
      </c>
      <c r="H227" s="42">
        <v>0</v>
      </c>
      <c r="I227" s="35">
        <f t="shared" si="74"/>
        <v>0</v>
      </c>
      <c r="J227" s="26">
        <f t="shared" si="79"/>
        <v>0</v>
      </c>
      <c r="K227" s="35">
        <f t="shared" si="80"/>
        <v>0</v>
      </c>
      <c r="L227" s="46">
        <f t="shared" si="75"/>
        <v>0</v>
      </c>
      <c r="M227" s="51">
        <v>0</v>
      </c>
      <c r="N227" s="44">
        <f t="shared" si="66"/>
        <v>0</v>
      </c>
      <c r="O227" s="35">
        <f t="shared" si="76"/>
        <v>0</v>
      </c>
      <c r="P227" s="35">
        <f t="shared" si="81"/>
        <v>0</v>
      </c>
      <c r="R227" s="35">
        <f t="shared" si="84"/>
        <v>0</v>
      </c>
      <c r="S227" s="35">
        <f t="shared" si="84"/>
        <v>0</v>
      </c>
      <c r="T227" s="35">
        <f t="shared" si="84"/>
        <v>0</v>
      </c>
      <c r="U227" s="35">
        <f t="shared" si="84"/>
        <v>0</v>
      </c>
      <c r="V227" s="35">
        <f t="shared" si="84"/>
        <v>0</v>
      </c>
      <c r="W227" s="35">
        <f t="shared" si="84"/>
        <v>0</v>
      </c>
      <c r="X227" s="35">
        <f t="shared" si="84"/>
        <v>0</v>
      </c>
      <c r="Z227" s="35">
        <f t="shared" si="83"/>
        <v>0</v>
      </c>
      <c r="AA227" s="35">
        <f t="shared" si="83"/>
        <v>0</v>
      </c>
      <c r="AB227" s="35">
        <f t="shared" si="83"/>
        <v>0</v>
      </c>
      <c r="AC227" s="35">
        <f t="shared" si="83"/>
        <v>0</v>
      </c>
      <c r="AE227" s="47">
        <f t="shared" si="67"/>
        <v>0</v>
      </c>
      <c r="AF227" s="6"/>
    </row>
    <row r="228" ht="15" spans="1:32">
      <c r="A228" s="45" t="s">
        <v>10914</v>
      </c>
      <c r="B228" s="33">
        <f t="shared" si="72"/>
        <v>0</v>
      </c>
      <c r="C228" s="41" t="s">
        <v>10915</v>
      </c>
      <c r="D228" s="26">
        <f t="shared" si="77"/>
        <v>0</v>
      </c>
      <c r="E228" s="35">
        <f t="shared" si="73"/>
        <v>0</v>
      </c>
      <c r="F228" s="36">
        <f t="shared" si="78"/>
        <v>0</v>
      </c>
      <c r="G228" s="37">
        <f t="shared" si="65"/>
        <v>0</v>
      </c>
      <c r="H228" s="42">
        <v>0</v>
      </c>
      <c r="I228" s="35">
        <f t="shared" si="74"/>
        <v>0</v>
      </c>
      <c r="J228" s="26">
        <f t="shared" si="79"/>
        <v>0</v>
      </c>
      <c r="K228" s="35">
        <f t="shared" si="80"/>
        <v>0</v>
      </c>
      <c r="L228" s="46">
        <f t="shared" si="75"/>
        <v>0</v>
      </c>
      <c r="M228" s="51">
        <v>0</v>
      </c>
      <c r="N228" s="44">
        <f t="shared" si="66"/>
        <v>0</v>
      </c>
      <c r="O228" s="35">
        <f t="shared" si="76"/>
        <v>0</v>
      </c>
      <c r="P228" s="35">
        <f t="shared" si="81"/>
        <v>0</v>
      </c>
      <c r="R228" s="35">
        <f t="shared" ref="R228:X237" si="85">SUMPRODUCT(R$374:R$599*(LEFT($A$374:$A$599,LEN($A228))=$A228))</f>
        <v>0</v>
      </c>
      <c r="S228" s="35">
        <f t="shared" si="85"/>
        <v>0</v>
      </c>
      <c r="T228" s="35">
        <f t="shared" si="85"/>
        <v>0</v>
      </c>
      <c r="U228" s="35">
        <f t="shared" si="85"/>
        <v>0</v>
      </c>
      <c r="V228" s="35">
        <f t="shared" si="85"/>
        <v>0</v>
      </c>
      <c r="W228" s="35">
        <f t="shared" si="85"/>
        <v>0</v>
      </c>
      <c r="X228" s="35">
        <f t="shared" si="85"/>
        <v>0</v>
      </c>
      <c r="Z228" s="35">
        <f t="shared" ref="Z228:AC247" si="86">SUMPRODUCT(Z$374:Z$599*(LEFT($A$374:$A$599,LEN($A228))=$A228))</f>
        <v>0</v>
      </c>
      <c r="AA228" s="35">
        <f t="shared" si="86"/>
        <v>0</v>
      </c>
      <c r="AB228" s="35">
        <f t="shared" si="86"/>
        <v>0</v>
      </c>
      <c r="AC228" s="35">
        <f t="shared" si="86"/>
        <v>0</v>
      </c>
      <c r="AE228" s="47">
        <f t="shared" si="67"/>
        <v>0</v>
      </c>
      <c r="AF228" s="18"/>
    </row>
    <row r="229" ht="15" spans="1:32">
      <c r="A229" s="45" t="s">
        <v>10916</v>
      </c>
      <c r="B229" s="33">
        <f t="shared" si="72"/>
        <v>0</v>
      </c>
      <c r="C229" s="41" t="s">
        <v>10917</v>
      </c>
      <c r="D229" s="26">
        <f t="shared" si="77"/>
        <v>0</v>
      </c>
      <c r="E229" s="35">
        <f t="shared" si="73"/>
        <v>0</v>
      </c>
      <c r="F229" s="36">
        <f t="shared" si="78"/>
        <v>0</v>
      </c>
      <c r="G229" s="37">
        <f t="shared" si="65"/>
        <v>0</v>
      </c>
      <c r="H229" s="42">
        <v>0</v>
      </c>
      <c r="I229" s="35">
        <f t="shared" si="74"/>
        <v>0</v>
      </c>
      <c r="J229" s="26">
        <f t="shared" si="79"/>
        <v>0</v>
      </c>
      <c r="K229" s="35">
        <f t="shared" si="80"/>
        <v>0</v>
      </c>
      <c r="L229" s="46">
        <f t="shared" si="75"/>
        <v>0</v>
      </c>
      <c r="M229" s="51">
        <v>0</v>
      </c>
      <c r="N229" s="44">
        <f t="shared" si="66"/>
        <v>0</v>
      </c>
      <c r="O229" s="35">
        <f t="shared" si="76"/>
        <v>0</v>
      </c>
      <c r="P229" s="35">
        <f t="shared" si="81"/>
        <v>0</v>
      </c>
      <c r="R229" s="35">
        <f t="shared" si="85"/>
        <v>0</v>
      </c>
      <c r="S229" s="35">
        <f t="shared" si="85"/>
        <v>0</v>
      </c>
      <c r="T229" s="35">
        <f t="shared" si="85"/>
        <v>0</v>
      </c>
      <c r="U229" s="35">
        <f t="shared" si="85"/>
        <v>0</v>
      </c>
      <c r="V229" s="35">
        <f t="shared" si="85"/>
        <v>0</v>
      </c>
      <c r="W229" s="35">
        <f t="shared" si="85"/>
        <v>0</v>
      </c>
      <c r="X229" s="35">
        <f t="shared" si="85"/>
        <v>0</v>
      </c>
      <c r="Z229" s="35">
        <f t="shared" si="86"/>
        <v>0</v>
      </c>
      <c r="AA229" s="35">
        <f t="shared" si="86"/>
        <v>0</v>
      </c>
      <c r="AB229" s="35">
        <f t="shared" si="86"/>
        <v>0</v>
      </c>
      <c r="AC229" s="35">
        <f t="shared" si="86"/>
        <v>0</v>
      </c>
      <c r="AE229" s="47">
        <f t="shared" si="67"/>
        <v>0</v>
      </c>
      <c r="AF229" s="18"/>
    </row>
    <row r="230" ht="15" spans="1:32">
      <c r="A230" s="45" t="s">
        <v>10918</v>
      </c>
      <c r="B230" s="33">
        <f t="shared" si="72"/>
        <v>0</v>
      </c>
      <c r="C230" s="41" t="s">
        <v>10919</v>
      </c>
      <c r="D230" s="26">
        <f t="shared" si="77"/>
        <v>0</v>
      </c>
      <c r="E230" s="35">
        <f t="shared" si="73"/>
        <v>0</v>
      </c>
      <c r="F230" s="36">
        <f t="shared" si="78"/>
        <v>0</v>
      </c>
      <c r="G230" s="37">
        <f t="shared" si="65"/>
        <v>0</v>
      </c>
      <c r="H230" s="42">
        <v>0</v>
      </c>
      <c r="I230" s="35">
        <f t="shared" si="74"/>
        <v>0</v>
      </c>
      <c r="J230" s="26">
        <f t="shared" si="79"/>
        <v>0</v>
      </c>
      <c r="K230" s="35">
        <f t="shared" si="80"/>
        <v>0</v>
      </c>
      <c r="L230" s="46">
        <f t="shared" si="75"/>
        <v>0</v>
      </c>
      <c r="M230" s="51">
        <v>0</v>
      </c>
      <c r="N230" s="44">
        <f t="shared" si="66"/>
        <v>0</v>
      </c>
      <c r="O230" s="35">
        <f t="shared" si="76"/>
        <v>0</v>
      </c>
      <c r="P230" s="35">
        <f t="shared" si="81"/>
        <v>0</v>
      </c>
      <c r="R230" s="35">
        <f t="shared" si="85"/>
        <v>0</v>
      </c>
      <c r="S230" s="35">
        <f t="shared" si="85"/>
        <v>0</v>
      </c>
      <c r="T230" s="35">
        <f t="shared" si="85"/>
        <v>0</v>
      </c>
      <c r="U230" s="35">
        <f t="shared" si="85"/>
        <v>0</v>
      </c>
      <c r="V230" s="35">
        <f t="shared" si="85"/>
        <v>0</v>
      </c>
      <c r="W230" s="35">
        <f t="shared" si="85"/>
        <v>0</v>
      </c>
      <c r="X230" s="35">
        <f t="shared" si="85"/>
        <v>0</v>
      </c>
      <c r="Z230" s="35">
        <f t="shared" si="86"/>
        <v>0</v>
      </c>
      <c r="AA230" s="35">
        <f t="shared" si="86"/>
        <v>0</v>
      </c>
      <c r="AB230" s="35">
        <f t="shared" si="86"/>
        <v>0</v>
      </c>
      <c r="AC230" s="35">
        <f t="shared" si="86"/>
        <v>0</v>
      </c>
      <c r="AE230" s="47">
        <f t="shared" si="67"/>
        <v>0</v>
      </c>
      <c r="AF230" s="6"/>
    </row>
    <row r="231" ht="15" spans="1:32">
      <c r="A231" s="45" t="s">
        <v>10920</v>
      </c>
      <c r="B231" s="33">
        <f t="shared" si="72"/>
        <v>0</v>
      </c>
      <c r="C231" s="41" t="s">
        <v>10921</v>
      </c>
      <c r="D231" s="26">
        <f t="shared" si="77"/>
        <v>0</v>
      </c>
      <c r="E231" s="35">
        <f t="shared" si="73"/>
        <v>0</v>
      </c>
      <c r="F231" s="36">
        <f t="shared" si="78"/>
        <v>0</v>
      </c>
      <c r="G231" s="37">
        <f t="shared" si="65"/>
        <v>0</v>
      </c>
      <c r="H231" s="42">
        <v>0</v>
      </c>
      <c r="I231" s="35">
        <f t="shared" si="74"/>
        <v>0</v>
      </c>
      <c r="J231" s="26">
        <f t="shared" si="79"/>
        <v>0</v>
      </c>
      <c r="K231" s="35">
        <f t="shared" si="80"/>
        <v>0</v>
      </c>
      <c r="L231" s="46">
        <f t="shared" si="75"/>
        <v>0</v>
      </c>
      <c r="M231" s="51">
        <v>0</v>
      </c>
      <c r="N231" s="44">
        <f t="shared" si="66"/>
        <v>0</v>
      </c>
      <c r="O231" s="35">
        <f t="shared" si="76"/>
        <v>0</v>
      </c>
      <c r="P231" s="35">
        <f t="shared" si="81"/>
        <v>0</v>
      </c>
      <c r="R231" s="35">
        <f t="shared" si="85"/>
        <v>0</v>
      </c>
      <c r="S231" s="35">
        <f t="shared" si="85"/>
        <v>0</v>
      </c>
      <c r="T231" s="35">
        <f t="shared" si="85"/>
        <v>0</v>
      </c>
      <c r="U231" s="35">
        <f t="shared" si="85"/>
        <v>0</v>
      </c>
      <c r="V231" s="35">
        <f t="shared" si="85"/>
        <v>0</v>
      </c>
      <c r="W231" s="35">
        <f t="shared" si="85"/>
        <v>0</v>
      </c>
      <c r="X231" s="35">
        <f t="shared" si="85"/>
        <v>0</v>
      </c>
      <c r="Z231" s="35">
        <f t="shared" si="86"/>
        <v>0</v>
      </c>
      <c r="AA231" s="35">
        <f t="shared" si="86"/>
        <v>0</v>
      </c>
      <c r="AB231" s="35">
        <f t="shared" si="86"/>
        <v>0</v>
      </c>
      <c r="AC231" s="35">
        <f t="shared" si="86"/>
        <v>0</v>
      </c>
      <c r="AE231" s="47">
        <f t="shared" si="67"/>
        <v>0</v>
      </c>
      <c r="AF231" s="6"/>
    </row>
    <row r="232" ht="15" spans="1:32">
      <c r="A232" s="45" t="s">
        <v>10922</v>
      </c>
      <c r="B232" s="33">
        <f t="shared" si="72"/>
        <v>0</v>
      </c>
      <c r="C232" s="41" t="s">
        <v>10923</v>
      </c>
      <c r="D232" s="26">
        <f t="shared" si="77"/>
        <v>0</v>
      </c>
      <c r="E232" s="35">
        <f t="shared" si="73"/>
        <v>0</v>
      </c>
      <c r="F232" s="36">
        <f t="shared" si="78"/>
        <v>0</v>
      </c>
      <c r="G232" s="37">
        <f t="shared" si="65"/>
        <v>0</v>
      </c>
      <c r="H232" s="38">
        <v>0</v>
      </c>
      <c r="I232" s="35">
        <f t="shared" si="74"/>
        <v>0</v>
      </c>
      <c r="J232" s="26">
        <f t="shared" si="79"/>
        <v>0</v>
      </c>
      <c r="K232" s="35">
        <f t="shared" si="80"/>
        <v>0</v>
      </c>
      <c r="L232" s="46">
        <f t="shared" si="75"/>
        <v>0</v>
      </c>
      <c r="M232" s="51">
        <v>0</v>
      </c>
      <c r="N232" s="44">
        <f t="shared" si="66"/>
        <v>0</v>
      </c>
      <c r="O232" s="35">
        <f t="shared" si="76"/>
        <v>0</v>
      </c>
      <c r="P232" s="35">
        <f t="shared" si="81"/>
        <v>0</v>
      </c>
      <c r="R232" s="35">
        <f t="shared" si="85"/>
        <v>0</v>
      </c>
      <c r="S232" s="35">
        <f t="shared" si="85"/>
        <v>0</v>
      </c>
      <c r="T232" s="35">
        <f t="shared" si="85"/>
        <v>0</v>
      </c>
      <c r="U232" s="35">
        <f t="shared" si="85"/>
        <v>0</v>
      </c>
      <c r="V232" s="35">
        <f t="shared" si="85"/>
        <v>0</v>
      </c>
      <c r="W232" s="35">
        <f t="shared" si="85"/>
        <v>0</v>
      </c>
      <c r="X232" s="35">
        <f t="shared" si="85"/>
        <v>0</v>
      </c>
      <c r="Z232" s="35">
        <f t="shared" si="86"/>
        <v>0</v>
      </c>
      <c r="AA232" s="35">
        <f t="shared" si="86"/>
        <v>0</v>
      </c>
      <c r="AB232" s="35">
        <f t="shared" si="86"/>
        <v>0</v>
      </c>
      <c r="AC232" s="35">
        <f t="shared" si="86"/>
        <v>0</v>
      </c>
      <c r="AE232" s="47">
        <f t="shared" si="67"/>
        <v>0</v>
      </c>
      <c r="AF232" s="18"/>
    </row>
    <row r="233" ht="15" spans="1:32">
      <c r="A233" s="45" t="s">
        <v>10924</v>
      </c>
      <c r="B233" s="33">
        <f t="shared" si="72"/>
        <v>0</v>
      </c>
      <c r="C233" s="41" t="s">
        <v>10925</v>
      </c>
      <c r="D233" s="26">
        <f t="shared" si="77"/>
        <v>0</v>
      </c>
      <c r="E233" s="35">
        <f t="shared" si="73"/>
        <v>0</v>
      </c>
      <c r="F233" s="36">
        <f t="shared" si="78"/>
        <v>0</v>
      </c>
      <c r="G233" s="37">
        <f t="shared" ref="G233:G296" si="87">U233+S233</f>
        <v>0</v>
      </c>
      <c r="H233" s="42">
        <v>0</v>
      </c>
      <c r="I233" s="35">
        <f t="shared" si="74"/>
        <v>0</v>
      </c>
      <c r="J233" s="26">
        <f t="shared" si="79"/>
        <v>0</v>
      </c>
      <c r="K233" s="35">
        <f t="shared" si="80"/>
        <v>0</v>
      </c>
      <c r="L233" s="46">
        <f t="shared" si="75"/>
        <v>0</v>
      </c>
      <c r="M233" s="51">
        <v>0</v>
      </c>
      <c r="N233" s="44">
        <f t="shared" ref="N233:N296" si="88">V233+X233</f>
        <v>0</v>
      </c>
      <c r="O233" s="35">
        <f t="shared" si="76"/>
        <v>0</v>
      </c>
      <c r="P233" s="35">
        <f t="shared" si="81"/>
        <v>0</v>
      </c>
      <c r="R233" s="35">
        <f t="shared" si="85"/>
        <v>0</v>
      </c>
      <c r="S233" s="35">
        <f t="shared" si="85"/>
        <v>0</v>
      </c>
      <c r="T233" s="35">
        <f t="shared" si="85"/>
        <v>0</v>
      </c>
      <c r="U233" s="35">
        <f t="shared" si="85"/>
        <v>0</v>
      </c>
      <c r="V233" s="35">
        <f t="shared" si="85"/>
        <v>0</v>
      </c>
      <c r="W233" s="35">
        <f t="shared" si="85"/>
        <v>0</v>
      </c>
      <c r="X233" s="35">
        <f t="shared" si="85"/>
        <v>0</v>
      </c>
      <c r="Z233" s="35">
        <f t="shared" si="86"/>
        <v>0</v>
      </c>
      <c r="AA233" s="35">
        <f t="shared" si="86"/>
        <v>0</v>
      </c>
      <c r="AB233" s="35">
        <f t="shared" si="86"/>
        <v>0</v>
      </c>
      <c r="AC233" s="35">
        <f t="shared" si="86"/>
        <v>0</v>
      </c>
      <c r="AE233" s="47">
        <f t="shared" ref="AE233:AE296" si="89">+(AC233-T233)+(W233-AA233)</f>
        <v>0</v>
      </c>
      <c r="AF233" s="18"/>
    </row>
    <row r="234" ht="15" spans="1:32">
      <c r="A234" s="45" t="s">
        <v>10926</v>
      </c>
      <c r="B234" s="33">
        <f t="shared" si="72"/>
        <v>0</v>
      </c>
      <c r="C234" s="41" t="s">
        <v>10927</v>
      </c>
      <c r="D234" s="26">
        <f t="shared" si="77"/>
        <v>0</v>
      </c>
      <c r="E234" s="35">
        <f t="shared" si="73"/>
        <v>0</v>
      </c>
      <c r="F234" s="36">
        <f t="shared" si="78"/>
        <v>0</v>
      </c>
      <c r="G234" s="37">
        <f t="shared" si="87"/>
        <v>0</v>
      </c>
      <c r="H234" s="42">
        <v>0</v>
      </c>
      <c r="I234" s="35">
        <f t="shared" si="74"/>
        <v>0</v>
      </c>
      <c r="J234" s="26">
        <f t="shared" si="79"/>
        <v>0</v>
      </c>
      <c r="K234" s="35">
        <f t="shared" si="80"/>
        <v>0</v>
      </c>
      <c r="L234" s="46">
        <f t="shared" si="75"/>
        <v>0</v>
      </c>
      <c r="M234" s="51">
        <v>0</v>
      </c>
      <c r="N234" s="44">
        <f t="shared" si="88"/>
        <v>0</v>
      </c>
      <c r="O234" s="35">
        <f t="shared" si="76"/>
        <v>0</v>
      </c>
      <c r="P234" s="35">
        <f t="shared" si="81"/>
        <v>0</v>
      </c>
      <c r="R234" s="35">
        <f t="shared" si="85"/>
        <v>0</v>
      </c>
      <c r="S234" s="35">
        <f t="shared" si="85"/>
        <v>0</v>
      </c>
      <c r="T234" s="35">
        <f t="shared" si="85"/>
        <v>0</v>
      </c>
      <c r="U234" s="35">
        <f t="shared" si="85"/>
        <v>0</v>
      </c>
      <c r="V234" s="35">
        <f t="shared" si="85"/>
        <v>0</v>
      </c>
      <c r="W234" s="35">
        <f t="shared" si="85"/>
        <v>0</v>
      </c>
      <c r="X234" s="35">
        <f t="shared" si="85"/>
        <v>0</v>
      </c>
      <c r="Z234" s="35">
        <f t="shared" si="86"/>
        <v>0</v>
      </c>
      <c r="AA234" s="35">
        <f t="shared" si="86"/>
        <v>0</v>
      </c>
      <c r="AB234" s="35">
        <f t="shared" si="86"/>
        <v>0</v>
      </c>
      <c r="AC234" s="35">
        <f t="shared" si="86"/>
        <v>0</v>
      </c>
      <c r="AE234" s="47">
        <f t="shared" si="89"/>
        <v>0</v>
      </c>
      <c r="AF234" s="6"/>
    </row>
    <row r="235" ht="15" spans="1:32">
      <c r="A235" s="45" t="s">
        <v>10928</v>
      </c>
      <c r="B235" s="33">
        <f t="shared" si="72"/>
        <v>0</v>
      </c>
      <c r="C235" s="41" t="s">
        <v>10929</v>
      </c>
      <c r="D235" s="26">
        <f t="shared" si="77"/>
        <v>0</v>
      </c>
      <c r="E235" s="35">
        <f t="shared" si="73"/>
        <v>0</v>
      </c>
      <c r="F235" s="36">
        <f t="shared" si="78"/>
        <v>0</v>
      </c>
      <c r="G235" s="37">
        <f t="shared" si="87"/>
        <v>0</v>
      </c>
      <c r="H235" s="42">
        <v>0</v>
      </c>
      <c r="I235" s="35">
        <f t="shared" si="74"/>
        <v>0</v>
      </c>
      <c r="J235" s="26">
        <f t="shared" si="79"/>
        <v>0</v>
      </c>
      <c r="K235" s="35">
        <f t="shared" si="80"/>
        <v>0</v>
      </c>
      <c r="L235" s="46">
        <f t="shared" si="75"/>
        <v>0</v>
      </c>
      <c r="M235" s="51">
        <v>0</v>
      </c>
      <c r="N235" s="44">
        <f t="shared" si="88"/>
        <v>0</v>
      </c>
      <c r="O235" s="35">
        <f t="shared" si="76"/>
        <v>0</v>
      </c>
      <c r="P235" s="35">
        <f t="shared" si="81"/>
        <v>0</v>
      </c>
      <c r="R235" s="35">
        <f t="shared" si="85"/>
        <v>0</v>
      </c>
      <c r="S235" s="35">
        <f t="shared" si="85"/>
        <v>0</v>
      </c>
      <c r="T235" s="35">
        <f t="shared" si="85"/>
        <v>0</v>
      </c>
      <c r="U235" s="35">
        <f t="shared" si="85"/>
        <v>0</v>
      </c>
      <c r="V235" s="35">
        <f t="shared" si="85"/>
        <v>0</v>
      </c>
      <c r="W235" s="35">
        <f t="shared" si="85"/>
        <v>0</v>
      </c>
      <c r="X235" s="35">
        <f t="shared" si="85"/>
        <v>0</v>
      </c>
      <c r="Z235" s="35">
        <f t="shared" si="86"/>
        <v>0</v>
      </c>
      <c r="AA235" s="35">
        <f t="shared" si="86"/>
        <v>0</v>
      </c>
      <c r="AB235" s="35">
        <f t="shared" si="86"/>
        <v>0</v>
      </c>
      <c r="AC235" s="35">
        <f t="shared" si="86"/>
        <v>0</v>
      </c>
      <c r="AE235" s="47">
        <f t="shared" si="89"/>
        <v>0</v>
      </c>
      <c r="AF235" s="6"/>
    </row>
    <row r="236" ht="15" spans="1:32">
      <c r="A236" s="45" t="s">
        <v>10930</v>
      </c>
      <c r="B236" s="33">
        <f t="shared" si="72"/>
        <v>0</v>
      </c>
      <c r="C236" s="41" t="s">
        <v>10931</v>
      </c>
      <c r="D236" s="26">
        <f t="shared" si="77"/>
        <v>0</v>
      </c>
      <c r="E236" s="35">
        <f t="shared" si="73"/>
        <v>0</v>
      </c>
      <c r="F236" s="36">
        <f t="shared" si="78"/>
        <v>0</v>
      </c>
      <c r="G236" s="37">
        <f t="shared" si="87"/>
        <v>0</v>
      </c>
      <c r="H236" s="42">
        <v>0</v>
      </c>
      <c r="I236" s="35">
        <f t="shared" si="74"/>
        <v>0</v>
      </c>
      <c r="J236" s="26">
        <f t="shared" si="79"/>
        <v>0</v>
      </c>
      <c r="K236" s="35">
        <f t="shared" si="80"/>
        <v>0</v>
      </c>
      <c r="L236" s="46">
        <f t="shared" si="75"/>
        <v>0</v>
      </c>
      <c r="M236" s="51">
        <v>0</v>
      </c>
      <c r="N236" s="44">
        <f t="shared" si="88"/>
        <v>0</v>
      </c>
      <c r="O236" s="35">
        <f t="shared" si="76"/>
        <v>0</v>
      </c>
      <c r="P236" s="35">
        <f t="shared" si="81"/>
        <v>0</v>
      </c>
      <c r="R236" s="35">
        <f t="shared" si="85"/>
        <v>0</v>
      </c>
      <c r="S236" s="35">
        <f t="shared" si="85"/>
        <v>0</v>
      </c>
      <c r="T236" s="35">
        <f t="shared" si="85"/>
        <v>0</v>
      </c>
      <c r="U236" s="35">
        <f t="shared" si="85"/>
        <v>0</v>
      </c>
      <c r="V236" s="35">
        <f t="shared" si="85"/>
        <v>0</v>
      </c>
      <c r="W236" s="35">
        <f t="shared" si="85"/>
        <v>0</v>
      </c>
      <c r="X236" s="35">
        <f t="shared" si="85"/>
        <v>0</v>
      </c>
      <c r="Z236" s="35">
        <f t="shared" si="86"/>
        <v>0</v>
      </c>
      <c r="AA236" s="35">
        <f t="shared" si="86"/>
        <v>0</v>
      </c>
      <c r="AB236" s="35">
        <f t="shared" si="86"/>
        <v>0</v>
      </c>
      <c r="AC236" s="35">
        <f t="shared" si="86"/>
        <v>0</v>
      </c>
      <c r="AE236" s="47">
        <f t="shared" si="89"/>
        <v>0</v>
      </c>
      <c r="AF236" s="18"/>
    </row>
    <row r="237" ht="15" spans="1:32">
      <c r="A237" s="45" t="s">
        <v>10932</v>
      </c>
      <c r="B237" s="33">
        <f t="shared" si="72"/>
        <v>0</v>
      </c>
      <c r="C237" s="41" t="s">
        <v>10933</v>
      </c>
      <c r="D237" s="26">
        <f t="shared" si="77"/>
        <v>0</v>
      </c>
      <c r="E237" s="35">
        <f t="shared" si="73"/>
        <v>0</v>
      </c>
      <c r="F237" s="36">
        <f t="shared" si="78"/>
        <v>0</v>
      </c>
      <c r="G237" s="37">
        <f t="shared" si="87"/>
        <v>0</v>
      </c>
      <c r="H237" s="38">
        <v>0</v>
      </c>
      <c r="I237" s="35">
        <f t="shared" si="74"/>
        <v>0</v>
      </c>
      <c r="J237" s="26">
        <f t="shared" si="79"/>
        <v>0</v>
      </c>
      <c r="K237" s="35">
        <f t="shared" si="80"/>
        <v>0</v>
      </c>
      <c r="L237" s="46">
        <f t="shared" si="75"/>
        <v>0</v>
      </c>
      <c r="M237" s="52">
        <v>0</v>
      </c>
      <c r="N237" s="44">
        <f t="shared" si="88"/>
        <v>0</v>
      </c>
      <c r="O237" s="35">
        <f t="shared" si="76"/>
        <v>0</v>
      </c>
      <c r="P237" s="35">
        <f t="shared" si="81"/>
        <v>0</v>
      </c>
      <c r="R237" s="35">
        <f t="shared" si="85"/>
        <v>0</v>
      </c>
      <c r="S237" s="35">
        <f t="shared" si="85"/>
        <v>0</v>
      </c>
      <c r="T237" s="35">
        <f t="shared" si="85"/>
        <v>0</v>
      </c>
      <c r="U237" s="35">
        <f t="shared" si="85"/>
        <v>0</v>
      </c>
      <c r="V237" s="35">
        <f t="shared" si="85"/>
        <v>0</v>
      </c>
      <c r="W237" s="35">
        <f t="shared" si="85"/>
        <v>0</v>
      </c>
      <c r="X237" s="35">
        <f t="shared" si="85"/>
        <v>0</v>
      </c>
      <c r="Z237" s="35">
        <f t="shared" si="86"/>
        <v>0</v>
      </c>
      <c r="AA237" s="35">
        <f t="shared" si="86"/>
        <v>0</v>
      </c>
      <c r="AB237" s="35">
        <f t="shared" si="86"/>
        <v>0</v>
      </c>
      <c r="AC237" s="35">
        <f t="shared" si="86"/>
        <v>0</v>
      </c>
      <c r="AE237" s="47">
        <f t="shared" si="89"/>
        <v>0</v>
      </c>
      <c r="AF237" s="18"/>
    </row>
    <row r="238" ht="15" spans="1:32">
      <c r="A238" s="45" t="s">
        <v>10934</v>
      </c>
      <c r="B238" s="33">
        <f t="shared" si="72"/>
        <v>0</v>
      </c>
      <c r="C238" s="41" t="s">
        <v>10935</v>
      </c>
      <c r="D238" s="26">
        <f t="shared" si="77"/>
        <v>0</v>
      </c>
      <c r="E238" s="35">
        <f t="shared" si="73"/>
        <v>0</v>
      </c>
      <c r="F238" s="36">
        <f t="shared" si="78"/>
        <v>0</v>
      </c>
      <c r="G238" s="37">
        <f t="shared" si="87"/>
        <v>0</v>
      </c>
      <c r="H238" s="42">
        <v>0</v>
      </c>
      <c r="I238" s="35">
        <f t="shared" si="74"/>
        <v>0</v>
      </c>
      <c r="J238" s="26">
        <f t="shared" si="79"/>
        <v>0</v>
      </c>
      <c r="K238" s="35">
        <f t="shared" si="80"/>
        <v>0</v>
      </c>
      <c r="L238" s="46">
        <f t="shared" si="75"/>
        <v>0</v>
      </c>
      <c r="M238" s="51">
        <v>0</v>
      </c>
      <c r="N238" s="44">
        <f t="shared" si="88"/>
        <v>0</v>
      </c>
      <c r="O238" s="35">
        <f t="shared" si="76"/>
        <v>0</v>
      </c>
      <c r="P238" s="35">
        <f t="shared" si="81"/>
        <v>0</v>
      </c>
      <c r="R238" s="35">
        <f t="shared" ref="R238:X247" si="90">SUMPRODUCT(R$374:R$599*(LEFT($A$374:$A$599,LEN($A238))=$A238))</f>
        <v>0</v>
      </c>
      <c r="S238" s="35">
        <f t="shared" si="90"/>
        <v>0</v>
      </c>
      <c r="T238" s="35">
        <f t="shared" si="90"/>
        <v>0</v>
      </c>
      <c r="U238" s="35">
        <f t="shared" si="90"/>
        <v>0</v>
      </c>
      <c r="V238" s="35">
        <f t="shared" si="90"/>
        <v>0</v>
      </c>
      <c r="W238" s="35">
        <f t="shared" si="90"/>
        <v>0</v>
      </c>
      <c r="X238" s="35">
        <f t="shared" si="90"/>
        <v>0</v>
      </c>
      <c r="Z238" s="35">
        <f t="shared" si="86"/>
        <v>0</v>
      </c>
      <c r="AA238" s="35">
        <f t="shared" si="86"/>
        <v>0</v>
      </c>
      <c r="AB238" s="35">
        <f t="shared" si="86"/>
        <v>0</v>
      </c>
      <c r="AC238" s="35">
        <f t="shared" si="86"/>
        <v>0</v>
      </c>
      <c r="AE238" s="47">
        <f t="shared" si="89"/>
        <v>0</v>
      </c>
      <c r="AF238" s="6"/>
    </row>
    <row r="239" ht="15" spans="1:32">
      <c r="A239" s="45" t="s">
        <v>10936</v>
      </c>
      <c r="B239" s="33">
        <f t="shared" si="72"/>
        <v>0</v>
      </c>
      <c r="C239" s="41" t="s">
        <v>10937</v>
      </c>
      <c r="D239" s="26">
        <f t="shared" si="77"/>
        <v>0</v>
      </c>
      <c r="E239" s="35">
        <f t="shared" si="73"/>
        <v>0</v>
      </c>
      <c r="F239" s="36">
        <f t="shared" si="78"/>
        <v>0</v>
      </c>
      <c r="G239" s="37">
        <f t="shared" si="87"/>
        <v>0</v>
      </c>
      <c r="H239" s="38">
        <v>0</v>
      </c>
      <c r="I239" s="35">
        <f t="shared" si="74"/>
        <v>0</v>
      </c>
      <c r="J239" s="26">
        <f t="shared" si="79"/>
        <v>0</v>
      </c>
      <c r="K239" s="35">
        <f t="shared" si="80"/>
        <v>0</v>
      </c>
      <c r="L239" s="46">
        <f t="shared" si="75"/>
        <v>0</v>
      </c>
      <c r="M239" s="51">
        <v>0</v>
      </c>
      <c r="N239" s="44">
        <f t="shared" si="88"/>
        <v>0</v>
      </c>
      <c r="O239" s="35">
        <f t="shared" si="76"/>
        <v>0</v>
      </c>
      <c r="P239" s="35">
        <f t="shared" si="81"/>
        <v>0</v>
      </c>
      <c r="R239" s="35">
        <f t="shared" si="90"/>
        <v>0</v>
      </c>
      <c r="S239" s="35">
        <f t="shared" si="90"/>
        <v>0</v>
      </c>
      <c r="T239" s="35">
        <f t="shared" si="90"/>
        <v>0</v>
      </c>
      <c r="U239" s="35">
        <f t="shared" si="90"/>
        <v>0</v>
      </c>
      <c r="V239" s="35">
        <f t="shared" si="90"/>
        <v>0</v>
      </c>
      <c r="W239" s="35">
        <f t="shared" si="90"/>
        <v>0</v>
      </c>
      <c r="X239" s="35">
        <f t="shared" si="90"/>
        <v>0</v>
      </c>
      <c r="Z239" s="35">
        <f t="shared" si="86"/>
        <v>0</v>
      </c>
      <c r="AA239" s="35">
        <f t="shared" si="86"/>
        <v>0</v>
      </c>
      <c r="AB239" s="35">
        <f t="shared" si="86"/>
        <v>0</v>
      </c>
      <c r="AC239" s="35">
        <f t="shared" si="86"/>
        <v>0</v>
      </c>
      <c r="AE239" s="47">
        <f t="shared" si="89"/>
        <v>0</v>
      </c>
      <c r="AF239" s="6"/>
    </row>
    <row r="240" ht="15" spans="1:32">
      <c r="A240" s="45" t="s">
        <v>10938</v>
      </c>
      <c r="B240" s="33">
        <f t="shared" si="72"/>
        <v>0</v>
      </c>
      <c r="C240" s="41" t="s">
        <v>10939</v>
      </c>
      <c r="D240" s="26">
        <f t="shared" si="77"/>
        <v>0</v>
      </c>
      <c r="E240" s="35">
        <f t="shared" si="73"/>
        <v>0</v>
      </c>
      <c r="F240" s="36">
        <f t="shared" si="78"/>
        <v>0</v>
      </c>
      <c r="G240" s="37">
        <f t="shared" si="87"/>
        <v>0</v>
      </c>
      <c r="H240" s="42">
        <v>0</v>
      </c>
      <c r="I240" s="35">
        <f t="shared" si="74"/>
        <v>0</v>
      </c>
      <c r="J240" s="26">
        <f t="shared" si="79"/>
        <v>0</v>
      </c>
      <c r="K240" s="35">
        <f t="shared" si="80"/>
        <v>0</v>
      </c>
      <c r="L240" s="46">
        <f t="shared" si="75"/>
        <v>0</v>
      </c>
      <c r="M240" s="51">
        <v>0</v>
      </c>
      <c r="N240" s="44">
        <f t="shared" si="88"/>
        <v>0</v>
      </c>
      <c r="O240" s="35">
        <f t="shared" si="76"/>
        <v>0</v>
      </c>
      <c r="P240" s="35">
        <f t="shared" si="81"/>
        <v>0</v>
      </c>
      <c r="R240" s="35">
        <f t="shared" si="90"/>
        <v>0</v>
      </c>
      <c r="S240" s="35">
        <f t="shared" si="90"/>
        <v>0</v>
      </c>
      <c r="T240" s="35">
        <f t="shared" si="90"/>
        <v>0</v>
      </c>
      <c r="U240" s="35">
        <f t="shared" si="90"/>
        <v>0</v>
      </c>
      <c r="V240" s="35">
        <f t="shared" si="90"/>
        <v>0</v>
      </c>
      <c r="W240" s="35">
        <f t="shared" si="90"/>
        <v>0</v>
      </c>
      <c r="X240" s="35">
        <f t="shared" si="90"/>
        <v>0</v>
      </c>
      <c r="Z240" s="35">
        <f t="shared" si="86"/>
        <v>0</v>
      </c>
      <c r="AA240" s="35">
        <f t="shared" si="86"/>
        <v>0</v>
      </c>
      <c r="AB240" s="35">
        <f t="shared" si="86"/>
        <v>0</v>
      </c>
      <c r="AC240" s="35">
        <f t="shared" si="86"/>
        <v>0</v>
      </c>
      <c r="AE240" s="47">
        <f t="shared" si="89"/>
        <v>0</v>
      </c>
      <c r="AF240" s="18"/>
    </row>
    <row r="241" ht="15" spans="1:32">
      <c r="A241" s="45" t="s">
        <v>10940</v>
      </c>
      <c r="B241" s="33">
        <f t="shared" si="72"/>
        <v>0</v>
      </c>
      <c r="C241" s="41" t="s">
        <v>10941</v>
      </c>
      <c r="D241" s="26">
        <f t="shared" si="77"/>
        <v>0</v>
      </c>
      <c r="E241" s="35">
        <f t="shared" si="73"/>
        <v>0</v>
      </c>
      <c r="F241" s="36">
        <f t="shared" si="78"/>
        <v>0</v>
      </c>
      <c r="G241" s="37">
        <f t="shared" si="87"/>
        <v>0</v>
      </c>
      <c r="H241" s="42">
        <v>0</v>
      </c>
      <c r="I241" s="35">
        <f t="shared" si="74"/>
        <v>0</v>
      </c>
      <c r="J241" s="26">
        <f t="shared" si="79"/>
        <v>0</v>
      </c>
      <c r="K241" s="35">
        <f t="shared" si="80"/>
        <v>0</v>
      </c>
      <c r="L241" s="46">
        <f t="shared" si="75"/>
        <v>0</v>
      </c>
      <c r="M241" s="51">
        <v>0</v>
      </c>
      <c r="N241" s="44">
        <f t="shared" si="88"/>
        <v>0</v>
      </c>
      <c r="O241" s="35">
        <f t="shared" si="76"/>
        <v>0</v>
      </c>
      <c r="P241" s="35">
        <f t="shared" si="81"/>
        <v>0</v>
      </c>
      <c r="R241" s="35">
        <f t="shared" si="90"/>
        <v>0</v>
      </c>
      <c r="S241" s="35">
        <f t="shared" si="90"/>
        <v>0</v>
      </c>
      <c r="T241" s="35">
        <f t="shared" si="90"/>
        <v>0</v>
      </c>
      <c r="U241" s="35">
        <f t="shared" si="90"/>
        <v>0</v>
      </c>
      <c r="V241" s="35">
        <f t="shared" si="90"/>
        <v>0</v>
      </c>
      <c r="W241" s="35">
        <f t="shared" si="90"/>
        <v>0</v>
      </c>
      <c r="X241" s="35">
        <f t="shared" si="90"/>
        <v>0</v>
      </c>
      <c r="Z241" s="35">
        <f t="shared" si="86"/>
        <v>0</v>
      </c>
      <c r="AA241" s="35">
        <f t="shared" si="86"/>
        <v>0</v>
      </c>
      <c r="AB241" s="35">
        <f t="shared" si="86"/>
        <v>0</v>
      </c>
      <c r="AC241" s="35">
        <f t="shared" si="86"/>
        <v>0</v>
      </c>
      <c r="AE241" s="47">
        <f t="shared" si="89"/>
        <v>0</v>
      </c>
      <c r="AF241" s="18"/>
    </row>
    <row r="242" ht="15" spans="1:32">
      <c r="A242" s="45" t="s">
        <v>10942</v>
      </c>
      <c r="B242" s="33">
        <f t="shared" si="72"/>
        <v>0</v>
      </c>
      <c r="C242" s="41" t="s">
        <v>10943</v>
      </c>
      <c r="D242" s="26">
        <f t="shared" si="77"/>
        <v>0</v>
      </c>
      <c r="E242" s="35">
        <f t="shared" si="73"/>
        <v>0</v>
      </c>
      <c r="F242" s="36">
        <f t="shared" si="78"/>
        <v>0</v>
      </c>
      <c r="G242" s="37">
        <f t="shared" si="87"/>
        <v>0</v>
      </c>
      <c r="H242" s="42">
        <v>0</v>
      </c>
      <c r="I242" s="35">
        <f t="shared" si="74"/>
        <v>0</v>
      </c>
      <c r="J242" s="26">
        <f t="shared" si="79"/>
        <v>0</v>
      </c>
      <c r="K242" s="35">
        <f t="shared" si="80"/>
        <v>0</v>
      </c>
      <c r="L242" s="46">
        <f t="shared" si="75"/>
        <v>0</v>
      </c>
      <c r="M242" s="51">
        <v>0</v>
      </c>
      <c r="N242" s="44">
        <f t="shared" si="88"/>
        <v>0</v>
      </c>
      <c r="O242" s="35">
        <f t="shared" si="76"/>
        <v>0</v>
      </c>
      <c r="P242" s="35">
        <f t="shared" si="81"/>
        <v>0</v>
      </c>
      <c r="R242" s="35">
        <f t="shared" si="90"/>
        <v>0</v>
      </c>
      <c r="S242" s="35">
        <f t="shared" si="90"/>
        <v>0</v>
      </c>
      <c r="T242" s="35">
        <f t="shared" si="90"/>
        <v>0</v>
      </c>
      <c r="U242" s="35">
        <f t="shared" si="90"/>
        <v>0</v>
      </c>
      <c r="V242" s="35">
        <f t="shared" si="90"/>
        <v>0</v>
      </c>
      <c r="W242" s="35">
        <f t="shared" si="90"/>
        <v>0</v>
      </c>
      <c r="X242" s="35">
        <f t="shared" si="90"/>
        <v>0</v>
      </c>
      <c r="Z242" s="35">
        <f t="shared" si="86"/>
        <v>0</v>
      </c>
      <c r="AA242" s="35">
        <f t="shared" si="86"/>
        <v>0</v>
      </c>
      <c r="AB242" s="35">
        <f t="shared" si="86"/>
        <v>0</v>
      </c>
      <c r="AC242" s="35">
        <f t="shared" si="86"/>
        <v>0</v>
      </c>
      <c r="AE242" s="47">
        <f t="shared" si="89"/>
        <v>0</v>
      </c>
      <c r="AF242" s="6"/>
    </row>
    <row r="243" ht="15" spans="1:32">
      <c r="A243" s="45" t="s">
        <v>10944</v>
      </c>
      <c r="B243" s="33">
        <f t="shared" si="72"/>
        <v>0</v>
      </c>
      <c r="C243" s="41" t="s">
        <v>10945</v>
      </c>
      <c r="D243" s="26">
        <f t="shared" si="77"/>
        <v>0</v>
      </c>
      <c r="E243" s="35">
        <f t="shared" si="73"/>
        <v>0</v>
      </c>
      <c r="F243" s="36">
        <f t="shared" si="78"/>
        <v>0</v>
      </c>
      <c r="G243" s="37">
        <f t="shared" si="87"/>
        <v>0</v>
      </c>
      <c r="H243" s="42">
        <v>0</v>
      </c>
      <c r="I243" s="35">
        <f t="shared" si="74"/>
        <v>0</v>
      </c>
      <c r="J243" s="26">
        <f t="shared" si="79"/>
        <v>0</v>
      </c>
      <c r="K243" s="35">
        <f t="shared" si="80"/>
        <v>0</v>
      </c>
      <c r="L243" s="46">
        <f t="shared" si="75"/>
        <v>0</v>
      </c>
      <c r="M243" s="51">
        <v>0</v>
      </c>
      <c r="N243" s="44">
        <f t="shared" si="88"/>
        <v>0</v>
      </c>
      <c r="O243" s="35">
        <f t="shared" si="76"/>
        <v>0</v>
      </c>
      <c r="P243" s="35">
        <f t="shared" si="81"/>
        <v>0</v>
      </c>
      <c r="R243" s="35">
        <f t="shared" si="90"/>
        <v>0</v>
      </c>
      <c r="S243" s="35">
        <f t="shared" si="90"/>
        <v>0</v>
      </c>
      <c r="T243" s="35">
        <f t="shared" si="90"/>
        <v>0</v>
      </c>
      <c r="U243" s="35">
        <f t="shared" si="90"/>
        <v>0</v>
      </c>
      <c r="V243" s="35">
        <f t="shared" si="90"/>
        <v>0</v>
      </c>
      <c r="W243" s="35">
        <f t="shared" si="90"/>
        <v>0</v>
      </c>
      <c r="X243" s="35">
        <f t="shared" si="90"/>
        <v>0</v>
      </c>
      <c r="Z243" s="35">
        <f t="shared" si="86"/>
        <v>0</v>
      </c>
      <c r="AA243" s="35">
        <f t="shared" si="86"/>
        <v>0</v>
      </c>
      <c r="AB243" s="35">
        <f t="shared" si="86"/>
        <v>0</v>
      </c>
      <c r="AC243" s="35">
        <f t="shared" si="86"/>
        <v>0</v>
      </c>
      <c r="AE243" s="47">
        <f t="shared" si="89"/>
        <v>0</v>
      </c>
      <c r="AF243" s="6"/>
    </row>
    <row r="244" ht="15" spans="1:32">
      <c r="A244" s="45" t="s">
        <v>10946</v>
      </c>
      <c r="B244" s="33">
        <f t="shared" si="72"/>
        <v>0</v>
      </c>
      <c r="C244" s="41" t="s">
        <v>10947</v>
      </c>
      <c r="D244" s="26">
        <f t="shared" si="77"/>
        <v>0</v>
      </c>
      <c r="E244" s="35">
        <f t="shared" si="73"/>
        <v>0</v>
      </c>
      <c r="F244" s="36">
        <f t="shared" si="78"/>
        <v>0</v>
      </c>
      <c r="G244" s="37">
        <f t="shared" si="87"/>
        <v>0</v>
      </c>
      <c r="H244" s="42">
        <v>0</v>
      </c>
      <c r="I244" s="35">
        <f t="shared" si="74"/>
        <v>0</v>
      </c>
      <c r="J244" s="26">
        <f t="shared" si="79"/>
        <v>0</v>
      </c>
      <c r="K244" s="35">
        <f t="shared" si="80"/>
        <v>0</v>
      </c>
      <c r="L244" s="46">
        <f t="shared" si="75"/>
        <v>0</v>
      </c>
      <c r="M244" s="51">
        <v>0</v>
      </c>
      <c r="N244" s="44">
        <f t="shared" si="88"/>
        <v>0</v>
      </c>
      <c r="O244" s="35">
        <f t="shared" si="76"/>
        <v>0</v>
      </c>
      <c r="P244" s="35">
        <f t="shared" si="81"/>
        <v>0</v>
      </c>
      <c r="R244" s="35">
        <f t="shared" si="90"/>
        <v>0</v>
      </c>
      <c r="S244" s="35">
        <f t="shared" si="90"/>
        <v>0</v>
      </c>
      <c r="T244" s="35">
        <f t="shared" si="90"/>
        <v>0</v>
      </c>
      <c r="U244" s="35">
        <f t="shared" si="90"/>
        <v>0</v>
      </c>
      <c r="V244" s="35">
        <f t="shared" si="90"/>
        <v>0</v>
      </c>
      <c r="W244" s="35">
        <f t="shared" si="90"/>
        <v>0</v>
      </c>
      <c r="X244" s="35">
        <f t="shared" si="90"/>
        <v>0</v>
      </c>
      <c r="Z244" s="35">
        <f t="shared" si="86"/>
        <v>0</v>
      </c>
      <c r="AA244" s="35">
        <f t="shared" si="86"/>
        <v>0</v>
      </c>
      <c r="AB244" s="35">
        <f t="shared" si="86"/>
        <v>0</v>
      </c>
      <c r="AC244" s="35">
        <f t="shared" si="86"/>
        <v>0</v>
      </c>
      <c r="AE244" s="47">
        <f t="shared" si="89"/>
        <v>0</v>
      </c>
      <c r="AF244" s="18"/>
    </row>
    <row r="245" ht="15" spans="1:32">
      <c r="A245" s="45" t="s">
        <v>10948</v>
      </c>
      <c r="B245" s="33">
        <f t="shared" si="72"/>
        <v>0</v>
      </c>
      <c r="C245" s="41" t="s">
        <v>10949</v>
      </c>
      <c r="D245" s="26">
        <f t="shared" si="77"/>
        <v>0</v>
      </c>
      <c r="E245" s="35">
        <f t="shared" si="73"/>
        <v>0</v>
      </c>
      <c r="F245" s="36">
        <f t="shared" si="78"/>
        <v>0</v>
      </c>
      <c r="G245" s="37">
        <f t="shared" si="87"/>
        <v>0</v>
      </c>
      <c r="H245" s="42">
        <v>0</v>
      </c>
      <c r="I245" s="35">
        <f t="shared" si="74"/>
        <v>0</v>
      </c>
      <c r="J245" s="26">
        <f t="shared" si="79"/>
        <v>0</v>
      </c>
      <c r="K245" s="35">
        <f t="shared" si="80"/>
        <v>0</v>
      </c>
      <c r="L245" s="46">
        <f t="shared" si="75"/>
        <v>0</v>
      </c>
      <c r="M245" s="51">
        <v>0</v>
      </c>
      <c r="N245" s="44">
        <f t="shared" si="88"/>
        <v>0</v>
      </c>
      <c r="O245" s="35">
        <f t="shared" si="76"/>
        <v>0</v>
      </c>
      <c r="P245" s="35">
        <f t="shared" si="81"/>
        <v>0</v>
      </c>
      <c r="R245" s="35">
        <f t="shared" si="90"/>
        <v>0</v>
      </c>
      <c r="S245" s="35">
        <f t="shared" si="90"/>
        <v>0</v>
      </c>
      <c r="T245" s="35">
        <f t="shared" si="90"/>
        <v>0</v>
      </c>
      <c r="U245" s="35">
        <f t="shared" si="90"/>
        <v>0</v>
      </c>
      <c r="V245" s="35">
        <f t="shared" si="90"/>
        <v>0</v>
      </c>
      <c r="W245" s="35">
        <f t="shared" si="90"/>
        <v>0</v>
      </c>
      <c r="X245" s="35">
        <f t="shared" si="90"/>
        <v>0</v>
      </c>
      <c r="Z245" s="35">
        <f t="shared" si="86"/>
        <v>0</v>
      </c>
      <c r="AA245" s="35">
        <f t="shared" si="86"/>
        <v>0</v>
      </c>
      <c r="AB245" s="35">
        <f t="shared" si="86"/>
        <v>0</v>
      </c>
      <c r="AC245" s="35">
        <f t="shared" si="86"/>
        <v>0</v>
      </c>
      <c r="AE245" s="47">
        <f t="shared" si="89"/>
        <v>0</v>
      </c>
      <c r="AF245" s="18"/>
    </row>
    <row r="246" ht="15" spans="1:32">
      <c r="A246" s="45" t="s">
        <v>10950</v>
      </c>
      <c r="B246" s="33">
        <f t="shared" si="72"/>
        <v>0</v>
      </c>
      <c r="C246" s="41" t="s">
        <v>10951</v>
      </c>
      <c r="D246" s="26">
        <f t="shared" si="77"/>
        <v>0</v>
      </c>
      <c r="E246" s="35">
        <f t="shared" si="73"/>
        <v>0</v>
      </c>
      <c r="F246" s="36">
        <f t="shared" si="78"/>
        <v>0</v>
      </c>
      <c r="G246" s="37">
        <f t="shared" si="87"/>
        <v>0</v>
      </c>
      <c r="H246" s="42">
        <v>0</v>
      </c>
      <c r="I246" s="35">
        <f t="shared" si="74"/>
        <v>0</v>
      </c>
      <c r="J246" s="26">
        <f t="shared" si="79"/>
        <v>0</v>
      </c>
      <c r="K246" s="35">
        <f t="shared" si="80"/>
        <v>0</v>
      </c>
      <c r="L246" s="46">
        <f t="shared" si="75"/>
        <v>0</v>
      </c>
      <c r="M246" s="51">
        <v>0</v>
      </c>
      <c r="N246" s="44">
        <f t="shared" si="88"/>
        <v>0</v>
      </c>
      <c r="O246" s="35">
        <f t="shared" si="76"/>
        <v>0</v>
      </c>
      <c r="P246" s="35">
        <f t="shared" si="81"/>
        <v>0</v>
      </c>
      <c r="R246" s="35">
        <f t="shared" si="90"/>
        <v>0</v>
      </c>
      <c r="S246" s="35">
        <f t="shared" si="90"/>
        <v>0</v>
      </c>
      <c r="T246" s="35">
        <f t="shared" si="90"/>
        <v>0</v>
      </c>
      <c r="U246" s="35">
        <f t="shared" si="90"/>
        <v>0</v>
      </c>
      <c r="V246" s="35">
        <f t="shared" si="90"/>
        <v>0</v>
      </c>
      <c r="W246" s="35">
        <f t="shared" si="90"/>
        <v>0</v>
      </c>
      <c r="X246" s="35">
        <f t="shared" si="90"/>
        <v>0</v>
      </c>
      <c r="Z246" s="35">
        <f t="shared" si="86"/>
        <v>0</v>
      </c>
      <c r="AA246" s="35">
        <f t="shared" si="86"/>
        <v>0</v>
      </c>
      <c r="AB246" s="35">
        <f t="shared" si="86"/>
        <v>0</v>
      </c>
      <c r="AC246" s="35">
        <f t="shared" si="86"/>
        <v>0</v>
      </c>
      <c r="AE246" s="47">
        <f t="shared" si="89"/>
        <v>0</v>
      </c>
      <c r="AF246" s="6"/>
    </row>
    <row r="247" ht="15" spans="1:32">
      <c r="A247" s="45" t="s">
        <v>10952</v>
      </c>
      <c r="B247" s="33">
        <f t="shared" si="72"/>
        <v>0</v>
      </c>
      <c r="C247" s="41" t="s">
        <v>10953</v>
      </c>
      <c r="D247" s="26">
        <f t="shared" si="77"/>
        <v>0</v>
      </c>
      <c r="E247" s="35">
        <f t="shared" si="73"/>
        <v>0</v>
      </c>
      <c r="F247" s="36">
        <f t="shared" si="78"/>
        <v>0</v>
      </c>
      <c r="G247" s="37">
        <f t="shared" si="87"/>
        <v>0</v>
      </c>
      <c r="H247" s="42">
        <v>0</v>
      </c>
      <c r="I247" s="35">
        <f t="shared" si="74"/>
        <v>0</v>
      </c>
      <c r="J247" s="26">
        <f t="shared" si="79"/>
        <v>0</v>
      </c>
      <c r="K247" s="35">
        <f t="shared" si="80"/>
        <v>0</v>
      </c>
      <c r="L247" s="46">
        <f t="shared" si="75"/>
        <v>0</v>
      </c>
      <c r="M247" s="51">
        <v>0</v>
      </c>
      <c r="N247" s="44">
        <f t="shared" si="88"/>
        <v>0</v>
      </c>
      <c r="O247" s="35">
        <f t="shared" si="76"/>
        <v>0</v>
      </c>
      <c r="P247" s="35">
        <f t="shared" si="81"/>
        <v>0</v>
      </c>
      <c r="R247" s="35">
        <f t="shared" si="90"/>
        <v>0</v>
      </c>
      <c r="S247" s="35">
        <f t="shared" si="90"/>
        <v>0</v>
      </c>
      <c r="T247" s="35">
        <f t="shared" si="90"/>
        <v>0</v>
      </c>
      <c r="U247" s="35">
        <f t="shared" si="90"/>
        <v>0</v>
      </c>
      <c r="V247" s="35">
        <f t="shared" si="90"/>
        <v>0</v>
      </c>
      <c r="W247" s="35">
        <f t="shared" si="90"/>
        <v>0</v>
      </c>
      <c r="X247" s="35">
        <f t="shared" si="90"/>
        <v>0</v>
      </c>
      <c r="Z247" s="35">
        <f t="shared" si="86"/>
        <v>0</v>
      </c>
      <c r="AA247" s="35">
        <f t="shared" si="86"/>
        <v>0</v>
      </c>
      <c r="AB247" s="35">
        <f t="shared" si="86"/>
        <v>0</v>
      </c>
      <c r="AC247" s="35">
        <f t="shared" si="86"/>
        <v>0</v>
      </c>
      <c r="AE247" s="47">
        <f t="shared" si="89"/>
        <v>0</v>
      </c>
      <c r="AF247" s="6"/>
    </row>
    <row r="248" ht="15" spans="1:32">
      <c r="A248" s="45" t="s">
        <v>10954</v>
      </c>
      <c r="B248" s="33">
        <f t="shared" si="72"/>
        <v>0</v>
      </c>
      <c r="C248" s="41" t="s">
        <v>10955</v>
      </c>
      <c r="D248" s="26">
        <f t="shared" si="77"/>
        <v>0</v>
      </c>
      <c r="E248" s="35">
        <f t="shared" si="73"/>
        <v>0</v>
      </c>
      <c r="F248" s="36">
        <f t="shared" si="78"/>
        <v>0</v>
      </c>
      <c r="G248" s="37">
        <f t="shared" si="87"/>
        <v>0</v>
      </c>
      <c r="H248" s="42">
        <v>0</v>
      </c>
      <c r="I248" s="35">
        <f t="shared" si="74"/>
        <v>0</v>
      </c>
      <c r="J248" s="26">
        <f t="shared" si="79"/>
        <v>0</v>
      </c>
      <c r="K248" s="35">
        <f t="shared" si="80"/>
        <v>0</v>
      </c>
      <c r="L248" s="46">
        <f t="shared" si="75"/>
        <v>0</v>
      </c>
      <c r="M248" s="51">
        <v>0</v>
      </c>
      <c r="N248" s="44">
        <f t="shared" si="88"/>
        <v>0</v>
      </c>
      <c r="O248" s="35">
        <f t="shared" si="76"/>
        <v>0</v>
      </c>
      <c r="P248" s="35">
        <f t="shared" si="81"/>
        <v>0</v>
      </c>
      <c r="R248" s="35">
        <f t="shared" ref="R248:X257" si="91">SUMPRODUCT(R$374:R$599*(LEFT($A$374:$A$599,LEN($A248))=$A248))</f>
        <v>0</v>
      </c>
      <c r="S248" s="35">
        <f t="shared" si="91"/>
        <v>0</v>
      </c>
      <c r="T248" s="35">
        <f t="shared" si="91"/>
        <v>0</v>
      </c>
      <c r="U248" s="35">
        <f t="shared" si="91"/>
        <v>0</v>
      </c>
      <c r="V248" s="35">
        <f t="shared" si="91"/>
        <v>0</v>
      </c>
      <c r="W248" s="35">
        <f t="shared" si="91"/>
        <v>0</v>
      </c>
      <c r="X248" s="35">
        <f t="shared" si="91"/>
        <v>0</v>
      </c>
      <c r="Z248" s="35">
        <f t="shared" ref="Z248:AC267" si="92">SUMPRODUCT(Z$374:Z$599*(LEFT($A$374:$A$599,LEN($A248))=$A248))</f>
        <v>0</v>
      </c>
      <c r="AA248" s="35">
        <f t="shared" si="92"/>
        <v>0</v>
      </c>
      <c r="AB248" s="35">
        <f t="shared" si="92"/>
        <v>0</v>
      </c>
      <c r="AC248" s="35">
        <f t="shared" si="92"/>
        <v>0</v>
      </c>
      <c r="AE248" s="47">
        <f t="shared" si="89"/>
        <v>0</v>
      </c>
      <c r="AF248" s="18"/>
    </row>
    <row r="249" ht="15" spans="1:32">
      <c r="A249" s="45" t="s">
        <v>10956</v>
      </c>
      <c r="B249" s="33">
        <f t="shared" si="72"/>
        <v>0</v>
      </c>
      <c r="C249" s="41" t="s">
        <v>10957</v>
      </c>
      <c r="D249" s="26">
        <f t="shared" si="77"/>
        <v>0</v>
      </c>
      <c r="E249" s="35">
        <f t="shared" si="73"/>
        <v>0</v>
      </c>
      <c r="F249" s="36">
        <f t="shared" si="78"/>
        <v>0</v>
      </c>
      <c r="G249" s="37">
        <f t="shared" si="87"/>
        <v>0</v>
      </c>
      <c r="H249" s="42">
        <v>0</v>
      </c>
      <c r="I249" s="35">
        <f t="shared" si="74"/>
        <v>0</v>
      </c>
      <c r="J249" s="26">
        <f t="shared" si="79"/>
        <v>0</v>
      </c>
      <c r="K249" s="35">
        <f t="shared" si="80"/>
        <v>0</v>
      </c>
      <c r="L249" s="46">
        <f t="shared" si="75"/>
        <v>0</v>
      </c>
      <c r="M249" s="51">
        <v>0</v>
      </c>
      <c r="N249" s="44">
        <f t="shared" si="88"/>
        <v>0</v>
      </c>
      <c r="O249" s="35">
        <f t="shared" si="76"/>
        <v>0</v>
      </c>
      <c r="P249" s="35">
        <f t="shared" si="81"/>
        <v>0</v>
      </c>
      <c r="R249" s="35">
        <f t="shared" si="91"/>
        <v>0</v>
      </c>
      <c r="S249" s="35">
        <f t="shared" si="91"/>
        <v>0</v>
      </c>
      <c r="T249" s="35">
        <f t="shared" si="91"/>
        <v>0</v>
      </c>
      <c r="U249" s="35">
        <f t="shared" si="91"/>
        <v>0</v>
      </c>
      <c r="V249" s="35">
        <f t="shared" si="91"/>
        <v>0</v>
      </c>
      <c r="W249" s="35">
        <f t="shared" si="91"/>
        <v>0</v>
      </c>
      <c r="X249" s="35">
        <f t="shared" si="91"/>
        <v>0</v>
      </c>
      <c r="Z249" s="35">
        <f t="shared" si="92"/>
        <v>0</v>
      </c>
      <c r="AA249" s="35">
        <f t="shared" si="92"/>
        <v>0</v>
      </c>
      <c r="AB249" s="35">
        <f t="shared" si="92"/>
        <v>0</v>
      </c>
      <c r="AC249" s="35">
        <f t="shared" si="92"/>
        <v>0</v>
      </c>
      <c r="AE249" s="47">
        <f t="shared" si="89"/>
        <v>0</v>
      </c>
      <c r="AF249" s="18"/>
    </row>
    <row r="250" ht="15" spans="1:32">
      <c r="A250" s="45" t="s">
        <v>10958</v>
      </c>
      <c r="B250" s="33">
        <f t="shared" si="72"/>
        <v>0</v>
      </c>
      <c r="C250" s="41" t="s">
        <v>10959</v>
      </c>
      <c r="D250" s="26">
        <f t="shared" si="77"/>
        <v>0</v>
      </c>
      <c r="E250" s="35">
        <f t="shared" si="73"/>
        <v>0</v>
      </c>
      <c r="F250" s="36">
        <f t="shared" si="78"/>
        <v>0</v>
      </c>
      <c r="G250" s="37">
        <f t="shared" si="87"/>
        <v>0</v>
      </c>
      <c r="H250" s="42">
        <v>0</v>
      </c>
      <c r="I250" s="35">
        <f t="shared" si="74"/>
        <v>0</v>
      </c>
      <c r="J250" s="26">
        <f t="shared" si="79"/>
        <v>0</v>
      </c>
      <c r="K250" s="35">
        <f t="shared" si="80"/>
        <v>0</v>
      </c>
      <c r="L250" s="46">
        <f t="shared" si="75"/>
        <v>0</v>
      </c>
      <c r="M250" s="51">
        <v>0</v>
      </c>
      <c r="N250" s="44">
        <f t="shared" si="88"/>
        <v>0</v>
      </c>
      <c r="O250" s="35">
        <f t="shared" si="76"/>
        <v>0</v>
      </c>
      <c r="P250" s="35">
        <f t="shared" si="81"/>
        <v>0</v>
      </c>
      <c r="R250" s="35">
        <f t="shared" si="91"/>
        <v>0</v>
      </c>
      <c r="S250" s="35">
        <f t="shared" si="91"/>
        <v>0</v>
      </c>
      <c r="T250" s="35">
        <f t="shared" si="91"/>
        <v>0</v>
      </c>
      <c r="U250" s="35">
        <f t="shared" si="91"/>
        <v>0</v>
      </c>
      <c r="V250" s="35">
        <f t="shared" si="91"/>
        <v>0</v>
      </c>
      <c r="W250" s="35">
        <f t="shared" si="91"/>
        <v>0</v>
      </c>
      <c r="X250" s="35">
        <f t="shared" si="91"/>
        <v>0</v>
      </c>
      <c r="Z250" s="35">
        <f t="shared" si="92"/>
        <v>0</v>
      </c>
      <c r="AA250" s="35">
        <f t="shared" si="92"/>
        <v>0</v>
      </c>
      <c r="AB250" s="35">
        <f t="shared" si="92"/>
        <v>0</v>
      </c>
      <c r="AC250" s="35">
        <f t="shared" si="92"/>
        <v>0</v>
      </c>
      <c r="AE250" s="47">
        <f t="shared" si="89"/>
        <v>0</v>
      </c>
      <c r="AF250" s="6"/>
    </row>
    <row r="251" ht="15" spans="1:32">
      <c r="A251" s="45" t="s">
        <v>10960</v>
      </c>
      <c r="B251" s="33">
        <f t="shared" si="72"/>
        <v>0</v>
      </c>
      <c r="C251" s="41" t="s">
        <v>10961</v>
      </c>
      <c r="D251" s="26">
        <f t="shared" si="77"/>
        <v>0</v>
      </c>
      <c r="E251" s="35">
        <f t="shared" si="73"/>
        <v>0</v>
      </c>
      <c r="F251" s="36">
        <f t="shared" si="78"/>
        <v>0</v>
      </c>
      <c r="G251" s="37">
        <f t="shared" si="87"/>
        <v>0</v>
      </c>
      <c r="H251" s="38">
        <v>0</v>
      </c>
      <c r="I251" s="35">
        <f t="shared" si="74"/>
        <v>0</v>
      </c>
      <c r="J251" s="26">
        <f t="shared" si="79"/>
        <v>0</v>
      </c>
      <c r="K251" s="35">
        <f t="shared" si="80"/>
        <v>0</v>
      </c>
      <c r="L251" s="46">
        <f t="shared" si="75"/>
        <v>0</v>
      </c>
      <c r="M251" s="51">
        <v>0</v>
      </c>
      <c r="N251" s="44">
        <f t="shared" si="88"/>
        <v>0</v>
      </c>
      <c r="O251" s="35">
        <f t="shared" si="76"/>
        <v>0</v>
      </c>
      <c r="P251" s="35">
        <f t="shared" si="81"/>
        <v>0</v>
      </c>
      <c r="R251" s="35">
        <f t="shared" si="91"/>
        <v>0</v>
      </c>
      <c r="S251" s="35">
        <f t="shared" si="91"/>
        <v>0</v>
      </c>
      <c r="T251" s="35">
        <f t="shared" si="91"/>
        <v>0</v>
      </c>
      <c r="U251" s="35">
        <f t="shared" si="91"/>
        <v>0</v>
      </c>
      <c r="V251" s="35">
        <f t="shared" si="91"/>
        <v>0</v>
      </c>
      <c r="W251" s="35">
        <f t="shared" si="91"/>
        <v>0</v>
      </c>
      <c r="X251" s="35">
        <f t="shared" si="91"/>
        <v>0</v>
      </c>
      <c r="Z251" s="35">
        <f t="shared" si="92"/>
        <v>0</v>
      </c>
      <c r="AA251" s="35">
        <f t="shared" si="92"/>
        <v>0</v>
      </c>
      <c r="AB251" s="35">
        <f t="shared" si="92"/>
        <v>0</v>
      </c>
      <c r="AC251" s="35">
        <f t="shared" si="92"/>
        <v>0</v>
      </c>
      <c r="AE251" s="47">
        <f t="shared" si="89"/>
        <v>0</v>
      </c>
      <c r="AF251" s="6"/>
    </row>
    <row r="252" ht="15" spans="1:32">
      <c r="A252" s="45" t="s">
        <v>10962</v>
      </c>
      <c r="B252" s="33">
        <f t="shared" si="72"/>
        <v>0</v>
      </c>
      <c r="C252" s="41" t="s">
        <v>10963</v>
      </c>
      <c r="D252" s="26">
        <f t="shared" si="77"/>
        <v>0</v>
      </c>
      <c r="E252" s="35">
        <f t="shared" si="73"/>
        <v>0</v>
      </c>
      <c r="F252" s="36">
        <f t="shared" si="78"/>
        <v>0</v>
      </c>
      <c r="G252" s="37">
        <f t="shared" si="87"/>
        <v>0</v>
      </c>
      <c r="H252" s="42">
        <v>0</v>
      </c>
      <c r="I252" s="35">
        <f t="shared" si="74"/>
        <v>0</v>
      </c>
      <c r="J252" s="26">
        <f t="shared" si="79"/>
        <v>0</v>
      </c>
      <c r="K252" s="35">
        <f t="shared" si="80"/>
        <v>0</v>
      </c>
      <c r="L252" s="46">
        <f t="shared" si="75"/>
        <v>0</v>
      </c>
      <c r="M252" s="51">
        <v>0</v>
      </c>
      <c r="N252" s="44">
        <f t="shared" si="88"/>
        <v>0</v>
      </c>
      <c r="O252" s="35">
        <f t="shared" si="76"/>
        <v>0</v>
      </c>
      <c r="P252" s="35">
        <f t="shared" si="81"/>
        <v>0</v>
      </c>
      <c r="R252" s="35">
        <f t="shared" si="91"/>
        <v>0</v>
      </c>
      <c r="S252" s="35">
        <f t="shared" si="91"/>
        <v>0</v>
      </c>
      <c r="T252" s="35">
        <f t="shared" si="91"/>
        <v>0</v>
      </c>
      <c r="U252" s="35">
        <f t="shared" si="91"/>
        <v>0</v>
      </c>
      <c r="V252" s="35">
        <f t="shared" si="91"/>
        <v>0</v>
      </c>
      <c r="W252" s="35">
        <f t="shared" si="91"/>
        <v>0</v>
      </c>
      <c r="X252" s="35">
        <f t="shared" si="91"/>
        <v>0</v>
      </c>
      <c r="Z252" s="35">
        <f t="shared" si="92"/>
        <v>0</v>
      </c>
      <c r="AA252" s="35">
        <f t="shared" si="92"/>
        <v>0</v>
      </c>
      <c r="AB252" s="35">
        <f t="shared" si="92"/>
        <v>0</v>
      </c>
      <c r="AC252" s="35">
        <f t="shared" si="92"/>
        <v>0</v>
      </c>
      <c r="AE252" s="47">
        <f t="shared" si="89"/>
        <v>0</v>
      </c>
      <c r="AF252" s="18"/>
    </row>
    <row r="253" ht="15" spans="1:32">
      <c r="A253" s="45" t="s">
        <v>10964</v>
      </c>
      <c r="B253" s="33">
        <f t="shared" si="72"/>
        <v>0</v>
      </c>
      <c r="C253" s="41" t="s">
        <v>10965</v>
      </c>
      <c r="D253" s="26">
        <f t="shared" si="77"/>
        <v>0</v>
      </c>
      <c r="E253" s="35">
        <f t="shared" si="73"/>
        <v>0</v>
      </c>
      <c r="F253" s="36">
        <f t="shared" si="78"/>
        <v>0</v>
      </c>
      <c r="G253" s="37">
        <f t="shared" si="87"/>
        <v>0</v>
      </c>
      <c r="H253" s="42">
        <v>0</v>
      </c>
      <c r="I253" s="35">
        <f t="shared" si="74"/>
        <v>0</v>
      </c>
      <c r="J253" s="26">
        <f t="shared" si="79"/>
        <v>0</v>
      </c>
      <c r="K253" s="35">
        <f t="shared" si="80"/>
        <v>0</v>
      </c>
      <c r="L253" s="46">
        <f t="shared" si="75"/>
        <v>0</v>
      </c>
      <c r="M253" s="51">
        <v>0</v>
      </c>
      <c r="N253" s="44">
        <f t="shared" si="88"/>
        <v>0</v>
      </c>
      <c r="O253" s="35">
        <f t="shared" si="76"/>
        <v>0</v>
      </c>
      <c r="P253" s="35">
        <f t="shared" si="81"/>
        <v>0</v>
      </c>
      <c r="R253" s="35">
        <f t="shared" si="91"/>
        <v>0</v>
      </c>
      <c r="S253" s="35">
        <f t="shared" si="91"/>
        <v>0</v>
      </c>
      <c r="T253" s="35">
        <f t="shared" si="91"/>
        <v>0</v>
      </c>
      <c r="U253" s="35">
        <f t="shared" si="91"/>
        <v>0</v>
      </c>
      <c r="V253" s="35">
        <f t="shared" si="91"/>
        <v>0</v>
      </c>
      <c r="W253" s="35">
        <f t="shared" si="91"/>
        <v>0</v>
      </c>
      <c r="X253" s="35">
        <f t="shared" si="91"/>
        <v>0</v>
      </c>
      <c r="Z253" s="35">
        <f t="shared" si="92"/>
        <v>0</v>
      </c>
      <c r="AA253" s="35">
        <f t="shared" si="92"/>
        <v>0</v>
      </c>
      <c r="AB253" s="35">
        <f t="shared" si="92"/>
        <v>0</v>
      </c>
      <c r="AC253" s="35">
        <f t="shared" si="92"/>
        <v>0</v>
      </c>
      <c r="AE253" s="47">
        <f t="shared" si="89"/>
        <v>0</v>
      </c>
      <c r="AF253" s="18"/>
    </row>
    <row r="254" ht="15" spans="1:32">
      <c r="A254" s="45" t="s">
        <v>10966</v>
      </c>
      <c r="B254" s="33">
        <f t="shared" si="72"/>
        <v>0</v>
      </c>
      <c r="C254" s="41" t="s">
        <v>10967</v>
      </c>
      <c r="D254" s="26">
        <f t="shared" si="77"/>
        <v>0</v>
      </c>
      <c r="E254" s="35">
        <f t="shared" si="73"/>
        <v>0</v>
      </c>
      <c r="F254" s="36">
        <f t="shared" si="78"/>
        <v>0</v>
      </c>
      <c r="G254" s="37">
        <f t="shared" si="87"/>
        <v>0</v>
      </c>
      <c r="H254" s="42">
        <v>0</v>
      </c>
      <c r="I254" s="35">
        <f t="shared" si="74"/>
        <v>0</v>
      </c>
      <c r="J254" s="26">
        <f t="shared" si="79"/>
        <v>0</v>
      </c>
      <c r="K254" s="35">
        <f t="shared" si="80"/>
        <v>0</v>
      </c>
      <c r="L254" s="46">
        <f t="shared" si="75"/>
        <v>0</v>
      </c>
      <c r="M254" s="51">
        <v>0</v>
      </c>
      <c r="N254" s="44">
        <f t="shared" si="88"/>
        <v>0</v>
      </c>
      <c r="O254" s="35">
        <f t="shared" si="76"/>
        <v>0</v>
      </c>
      <c r="P254" s="35">
        <f t="shared" si="81"/>
        <v>0</v>
      </c>
      <c r="R254" s="35">
        <f t="shared" si="91"/>
        <v>0</v>
      </c>
      <c r="S254" s="35">
        <f t="shared" si="91"/>
        <v>0</v>
      </c>
      <c r="T254" s="35">
        <f t="shared" si="91"/>
        <v>0</v>
      </c>
      <c r="U254" s="35">
        <f t="shared" si="91"/>
        <v>0</v>
      </c>
      <c r="V254" s="35">
        <f t="shared" si="91"/>
        <v>0</v>
      </c>
      <c r="W254" s="35">
        <f t="shared" si="91"/>
        <v>0</v>
      </c>
      <c r="X254" s="35">
        <f t="shared" si="91"/>
        <v>0</v>
      </c>
      <c r="Z254" s="35">
        <f t="shared" si="92"/>
        <v>0</v>
      </c>
      <c r="AA254" s="35">
        <f t="shared" si="92"/>
        <v>0</v>
      </c>
      <c r="AB254" s="35">
        <f t="shared" si="92"/>
        <v>0</v>
      </c>
      <c r="AC254" s="35">
        <f t="shared" si="92"/>
        <v>0</v>
      </c>
      <c r="AE254" s="47">
        <f t="shared" si="89"/>
        <v>0</v>
      </c>
      <c r="AF254" s="6"/>
    </row>
    <row r="255" ht="15" spans="1:32">
      <c r="A255" s="45" t="s">
        <v>10968</v>
      </c>
      <c r="B255" s="33">
        <f t="shared" si="72"/>
        <v>0</v>
      </c>
      <c r="C255" s="41" t="s">
        <v>10969</v>
      </c>
      <c r="D255" s="26">
        <f t="shared" si="77"/>
        <v>0</v>
      </c>
      <c r="E255" s="35">
        <f t="shared" si="73"/>
        <v>0</v>
      </c>
      <c r="F255" s="36">
        <f t="shared" si="78"/>
        <v>0</v>
      </c>
      <c r="G255" s="37">
        <f t="shared" si="87"/>
        <v>0</v>
      </c>
      <c r="H255" s="42">
        <v>0</v>
      </c>
      <c r="I255" s="35">
        <f t="shared" si="74"/>
        <v>0</v>
      </c>
      <c r="J255" s="26">
        <f t="shared" si="79"/>
        <v>0</v>
      </c>
      <c r="K255" s="35">
        <f t="shared" si="80"/>
        <v>0</v>
      </c>
      <c r="L255" s="46">
        <f t="shared" si="75"/>
        <v>0</v>
      </c>
      <c r="M255" s="51">
        <v>0</v>
      </c>
      <c r="N255" s="44">
        <f t="shared" si="88"/>
        <v>0</v>
      </c>
      <c r="O255" s="35">
        <f t="shared" si="76"/>
        <v>0</v>
      </c>
      <c r="P255" s="35">
        <f t="shared" si="81"/>
        <v>0</v>
      </c>
      <c r="R255" s="35">
        <f t="shared" si="91"/>
        <v>0</v>
      </c>
      <c r="S255" s="35">
        <f t="shared" si="91"/>
        <v>0</v>
      </c>
      <c r="T255" s="35">
        <f t="shared" si="91"/>
        <v>0</v>
      </c>
      <c r="U255" s="35">
        <f t="shared" si="91"/>
        <v>0</v>
      </c>
      <c r="V255" s="35">
        <f t="shared" si="91"/>
        <v>0</v>
      </c>
      <c r="W255" s="35">
        <f t="shared" si="91"/>
        <v>0</v>
      </c>
      <c r="X255" s="35">
        <f t="shared" si="91"/>
        <v>0</v>
      </c>
      <c r="Z255" s="35">
        <f t="shared" si="92"/>
        <v>0</v>
      </c>
      <c r="AA255" s="35">
        <f t="shared" si="92"/>
        <v>0</v>
      </c>
      <c r="AB255" s="35">
        <f t="shared" si="92"/>
        <v>0</v>
      </c>
      <c r="AC255" s="35">
        <f t="shared" si="92"/>
        <v>0</v>
      </c>
      <c r="AE255" s="47">
        <f t="shared" si="89"/>
        <v>0</v>
      </c>
      <c r="AF255" s="6"/>
    </row>
    <row r="256" ht="15" spans="1:32">
      <c r="A256" s="45" t="s">
        <v>10970</v>
      </c>
      <c r="B256" s="33">
        <f t="shared" si="72"/>
        <v>0</v>
      </c>
      <c r="C256" s="41" t="s">
        <v>10971</v>
      </c>
      <c r="D256" s="26">
        <f t="shared" si="77"/>
        <v>0</v>
      </c>
      <c r="E256" s="35">
        <f t="shared" si="73"/>
        <v>0</v>
      </c>
      <c r="F256" s="36">
        <f t="shared" si="78"/>
        <v>0</v>
      </c>
      <c r="G256" s="37">
        <f t="shared" si="87"/>
        <v>0</v>
      </c>
      <c r="H256" s="42">
        <v>0</v>
      </c>
      <c r="I256" s="35">
        <f t="shared" si="74"/>
        <v>0</v>
      </c>
      <c r="J256" s="26">
        <f t="shared" si="79"/>
        <v>0</v>
      </c>
      <c r="K256" s="35">
        <f t="shared" si="80"/>
        <v>0</v>
      </c>
      <c r="L256" s="46">
        <f t="shared" si="75"/>
        <v>0</v>
      </c>
      <c r="M256" s="51">
        <v>0</v>
      </c>
      <c r="N256" s="44">
        <f t="shared" si="88"/>
        <v>0</v>
      </c>
      <c r="O256" s="35">
        <f t="shared" si="76"/>
        <v>0</v>
      </c>
      <c r="P256" s="35">
        <f t="shared" si="81"/>
        <v>0</v>
      </c>
      <c r="R256" s="35">
        <f t="shared" si="91"/>
        <v>0</v>
      </c>
      <c r="S256" s="35">
        <f t="shared" si="91"/>
        <v>0</v>
      </c>
      <c r="T256" s="35">
        <f t="shared" si="91"/>
        <v>0</v>
      </c>
      <c r="U256" s="35">
        <f t="shared" si="91"/>
        <v>0</v>
      </c>
      <c r="V256" s="35">
        <f t="shared" si="91"/>
        <v>0</v>
      </c>
      <c r="W256" s="35">
        <f t="shared" si="91"/>
        <v>0</v>
      </c>
      <c r="X256" s="35">
        <f t="shared" si="91"/>
        <v>0</v>
      </c>
      <c r="Z256" s="35">
        <f t="shared" si="92"/>
        <v>0</v>
      </c>
      <c r="AA256" s="35">
        <f t="shared" si="92"/>
        <v>0</v>
      </c>
      <c r="AB256" s="35">
        <f t="shared" si="92"/>
        <v>0</v>
      </c>
      <c r="AC256" s="35">
        <f t="shared" si="92"/>
        <v>0</v>
      </c>
      <c r="AE256" s="47">
        <f t="shared" si="89"/>
        <v>0</v>
      </c>
      <c r="AF256" s="18"/>
    </row>
    <row r="257" ht="15" spans="1:32">
      <c r="A257" s="45" t="s">
        <v>10972</v>
      </c>
      <c r="B257" s="33">
        <f t="shared" si="72"/>
        <v>0</v>
      </c>
      <c r="C257" s="41" t="s">
        <v>10973</v>
      </c>
      <c r="D257" s="26">
        <f t="shared" si="77"/>
        <v>0</v>
      </c>
      <c r="E257" s="35">
        <f t="shared" si="73"/>
        <v>0</v>
      </c>
      <c r="F257" s="36">
        <f t="shared" si="78"/>
        <v>0</v>
      </c>
      <c r="G257" s="37">
        <f t="shared" si="87"/>
        <v>0</v>
      </c>
      <c r="H257" s="42">
        <v>0</v>
      </c>
      <c r="I257" s="35">
        <f t="shared" si="74"/>
        <v>0</v>
      </c>
      <c r="J257" s="26">
        <f t="shared" si="79"/>
        <v>0</v>
      </c>
      <c r="K257" s="35">
        <f t="shared" si="80"/>
        <v>0</v>
      </c>
      <c r="L257" s="46">
        <f t="shared" si="75"/>
        <v>0</v>
      </c>
      <c r="M257" s="51">
        <v>0</v>
      </c>
      <c r="N257" s="44">
        <f t="shared" si="88"/>
        <v>0</v>
      </c>
      <c r="O257" s="35">
        <f t="shared" si="76"/>
        <v>0</v>
      </c>
      <c r="P257" s="35">
        <f t="shared" si="81"/>
        <v>0</v>
      </c>
      <c r="R257" s="35">
        <f t="shared" si="91"/>
        <v>0</v>
      </c>
      <c r="S257" s="35">
        <f t="shared" si="91"/>
        <v>0</v>
      </c>
      <c r="T257" s="35">
        <f t="shared" si="91"/>
        <v>0</v>
      </c>
      <c r="U257" s="35">
        <f t="shared" si="91"/>
        <v>0</v>
      </c>
      <c r="V257" s="35">
        <f t="shared" si="91"/>
        <v>0</v>
      </c>
      <c r="W257" s="35">
        <f t="shared" si="91"/>
        <v>0</v>
      </c>
      <c r="X257" s="35">
        <f t="shared" si="91"/>
        <v>0</v>
      </c>
      <c r="Z257" s="35">
        <f t="shared" si="92"/>
        <v>0</v>
      </c>
      <c r="AA257" s="35">
        <f t="shared" si="92"/>
        <v>0</v>
      </c>
      <c r="AB257" s="35">
        <f t="shared" si="92"/>
        <v>0</v>
      </c>
      <c r="AC257" s="35">
        <f t="shared" si="92"/>
        <v>0</v>
      </c>
      <c r="AE257" s="47">
        <f t="shared" si="89"/>
        <v>0</v>
      </c>
      <c r="AF257" s="18"/>
    </row>
    <row r="258" ht="15" spans="1:32">
      <c r="A258" s="45" t="s">
        <v>10974</v>
      </c>
      <c r="B258" s="33">
        <f t="shared" si="72"/>
        <v>0</v>
      </c>
      <c r="C258" s="41" t="s">
        <v>10975</v>
      </c>
      <c r="D258" s="26">
        <f t="shared" si="77"/>
        <v>0</v>
      </c>
      <c r="E258" s="35">
        <f t="shared" si="73"/>
        <v>0</v>
      </c>
      <c r="F258" s="36">
        <f t="shared" si="78"/>
        <v>0</v>
      </c>
      <c r="G258" s="37">
        <f t="shared" si="87"/>
        <v>0</v>
      </c>
      <c r="H258" s="42">
        <v>0</v>
      </c>
      <c r="I258" s="35">
        <f t="shared" si="74"/>
        <v>0</v>
      </c>
      <c r="J258" s="26">
        <f t="shared" si="79"/>
        <v>0</v>
      </c>
      <c r="K258" s="35">
        <f t="shared" si="80"/>
        <v>0</v>
      </c>
      <c r="L258" s="46">
        <f t="shared" si="75"/>
        <v>0</v>
      </c>
      <c r="M258" s="51">
        <v>0</v>
      </c>
      <c r="N258" s="44">
        <f t="shared" si="88"/>
        <v>0</v>
      </c>
      <c r="O258" s="35">
        <f t="shared" si="76"/>
        <v>0</v>
      </c>
      <c r="P258" s="35">
        <f t="shared" si="81"/>
        <v>0</v>
      </c>
      <c r="R258" s="35">
        <f t="shared" ref="R258:X267" si="93">SUMPRODUCT(R$374:R$599*(LEFT($A$374:$A$599,LEN($A258))=$A258))</f>
        <v>0</v>
      </c>
      <c r="S258" s="35">
        <f t="shared" si="93"/>
        <v>0</v>
      </c>
      <c r="T258" s="35">
        <f t="shared" si="93"/>
        <v>0</v>
      </c>
      <c r="U258" s="35">
        <f t="shared" si="93"/>
        <v>0</v>
      </c>
      <c r="V258" s="35">
        <f t="shared" si="93"/>
        <v>0</v>
      </c>
      <c r="W258" s="35">
        <f t="shared" si="93"/>
        <v>0</v>
      </c>
      <c r="X258" s="35">
        <f t="shared" si="93"/>
        <v>0</v>
      </c>
      <c r="Z258" s="35">
        <f t="shared" si="92"/>
        <v>0</v>
      </c>
      <c r="AA258" s="35">
        <f t="shared" si="92"/>
        <v>0</v>
      </c>
      <c r="AB258" s="35">
        <f t="shared" si="92"/>
        <v>0</v>
      </c>
      <c r="AC258" s="35">
        <f t="shared" si="92"/>
        <v>0</v>
      </c>
      <c r="AE258" s="47">
        <f t="shared" si="89"/>
        <v>0</v>
      </c>
      <c r="AF258" s="6"/>
    </row>
    <row r="259" ht="15" spans="1:32">
      <c r="A259" s="45" t="s">
        <v>10976</v>
      </c>
      <c r="B259" s="33">
        <f t="shared" si="72"/>
        <v>0</v>
      </c>
      <c r="C259" s="41" t="s">
        <v>10977</v>
      </c>
      <c r="D259" s="26">
        <f t="shared" si="77"/>
        <v>0</v>
      </c>
      <c r="E259" s="35">
        <f t="shared" si="73"/>
        <v>0</v>
      </c>
      <c r="F259" s="36">
        <f t="shared" si="78"/>
        <v>0</v>
      </c>
      <c r="G259" s="37">
        <f t="shared" si="87"/>
        <v>0</v>
      </c>
      <c r="H259" s="42">
        <v>0</v>
      </c>
      <c r="I259" s="35">
        <f t="shared" si="74"/>
        <v>0</v>
      </c>
      <c r="J259" s="26">
        <f t="shared" si="79"/>
        <v>0</v>
      </c>
      <c r="K259" s="35">
        <f t="shared" si="80"/>
        <v>0</v>
      </c>
      <c r="L259" s="46">
        <f t="shared" si="75"/>
        <v>0</v>
      </c>
      <c r="M259" s="51">
        <v>0</v>
      </c>
      <c r="N259" s="44">
        <f t="shared" si="88"/>
        <v>0</v>
      </c>
      <c r="O259" s="35">
        <f t="shared" si="76"/>
        <v>0</v>
      </c>
      <c r="P259" s="35">
        <f t="shared" si="81"/>
        <v>0</v>
      </c>
      <c r="R259" s="35">
        <f t="shared" si="93"/>
        <v>0</v>
      </c>
      <c r="S259" s="35">
        <f t="shared" si="93"/>
        <v>0</v>
      </c>
      <c r="T259" s="35">
        <f t="shared" si="93"/>
        <v>0</v>
      </c>
      <c r="U259" s="35">
        <f t="shared" si="93"/>
        <v>0</v>
      </c>
      <c r="V259" s="35">
        <f t="shared" si="93"/>
        <v>0</v>
      </c>
      <c r="W259" s="35">
        <f t="shared" si="93"/>
        <v>0</v>
      </c>
      <c r="X259" s="35">
        <f t="shared" si="93"/>
        <v>0</v>
      </c>
      <c r="Z259" s="35">
        <f t="shared" si="92"/>
        <v>0</v>
      </c>
      <c r="AA259" s="35">
        <f t="shared" si="92"/>
        <v>0</v>
      </c>
      <c r="AB259" s="35">
        <f t="shared" si="92"/>
        <v>0</v>
      </c>
      <c r="AC259" s="35">
        <f t="shared" si="92"/>
        <v>0</v>
      </c>
      <c r="AE259" s="47">
        <f t="shared" si="89"/>
        <v>0</v>
      </c>
      <c r="AF259" s="6"/>
    </row>
    <row r="260" ht="15" spans="1:32">
      <c r="A260" s="45" t="s">
        <v>10978</v>
      </c>
      <c r="B260" s="33">
        <f t="shared" si="72"/>
        <v>0</v>
      </c>
      <c r="C260" s="41" t="s">
        <v>10979</v>
      </c>
      <c r="D260" s="26">
        <f t="shared" si="77"/>
        <v>0</v>
      </c>
      <c r="E260" s="35">
        <f t="shared" si="73"/>
        <v>0</v>
      </c>
      <c r="F260" s="36">
        <f t="shared" si="78"/>
        <v>0</v>
      </c>
      <c r="G260" s="37">
        <f t="shared" si="87"/>
        <v>0</v>
      </c>
      <c r="H260" s="42">
        <v>0</v>
      </c>
      <c r="I260" s="35">
        <f t="shared" si="74"/>
        <v>0</v>
      </c>
      <c r="J260" s="26">
        <f t="shared" si="79"/>
        <v>0</v>
      </c>
      <c r="K260" s="35">
        <f t="shared" si="80"/>
        <v>0</v>
      </c>
      <c r="L260" s="46">
        <f t="shared" si="75"/>
        <v>0</v>
      </c>
      <c r="M260" s="51">
        <v>0</v>
      </c>
      <c r="N260" s="44">
        <f t="shared" si="88"/>
        <v>0</v>
      </c>
      <c r="O260" s="35">
        <f t="shared" si="76"/>
        <v>0</v>
      </c>
      <c r="P260" s="35">
        <f t="shared" si="81"/>
        <v>0</v>
      </c>
      <c r="R260" s="35">
        <f t="shared" si="93"/>
        <v>0</v>
      </c>
      <c r="S260" s="35">
        <f t="shared" si="93"/>
        <v>0</v>
      </c>
      <c r="T260" s="35">
        <f t="shared" si="93"/>
        <v>0</v>
      </c>
      <c r="U260" s="35">
        <f t="shared" si="93"/>
        <v>0</v>
      </c>
      <c r="V260" s="35">
        <f t="shared" si="93"/>
        <v>0</v>
      </c>
      <c r="W260" s="35">
        <f t="shared" si="93"/>
        <v>0</v>
      </c>
      <c r="X260" s="35">
        <f t="shared" si="93"/>
        <v>0</v>
      </c>
      <c r="Z260" s="35">
        <f t="shared" si="92"/>
        <v>0</v>
      </c>
      <c r="AA260" s="35">
        <f t="shared" si="92"/>
        <v>0</v>
      </c>
      <c r="AB260" s="35">
        <f t="shared" si="92"/>
        <v>0</v>
      </c>
      <c r="AC260" s="35">
        <f t="shared" si="92"/>
        <v>0</v>
      </c>
      <c r="AE260" s="47">
        <f t="shared" si="89"/>
        <v>0</v>
      </c>
      <c r="AF260" s="18"/>
    </row>
    <row r="261" ht="15" spans="1:32">
      <c r="A261" s="45" t="s">
        <v>10980</v>
      </c>
      <c r="B261" s="33">
        <f t="shared" si="72"/>
        <v>0</v>
      </c>
      <c r="C261" s="41" t="s">
        <v>10981</v>
      </c>
      <c r="D261" s="26">
        <f t="shared" si="77"/>
        <v>0</v>
      </c>
      <c r="E261" s="35">
        <f t="shared" si="73"/>
        <v>0</v>
      </c>
      <c r="F261" s="36">
        <f t="shared" si="78"/>
        <v>0</v>
      </c>
      <c r="G261" s="37">
        <f t="shared" si="87"/>
        <v>0</v>
      </c>
      <c r="H261" s="42">
        <v>0</v>
      </c>
      <c r="I261" s="35">
        <f t="shared" si="74"/>
        <v>0</v>
      </c>
      <c r="J261" s="26">
        <f t="shared" si="79"/>
        <v>0</v>
      </c>
      <c r="K261" s="35">
        <f t="shared" si="80"/>
        <v>0</v>
      </c>
      <c r="L261" s="46">
        <f t="shared" si="75"/>
        <v>0</v>
      </c>
      <c r="M261" s="51">
        <v>0</v>
      </c>
      <c r="N261" s="44">
        <f t="shared" si="88"/>
        <v>0</v>
      </c>
      <c r="O261" s="35">
        <f t="shared" si="76"/>
        <v>0</v>
      </c>
      <c r="P261" s="35">
        <f t="shared" si="81"/>
        <v>0</v>
      </c>
      <c r="R261" s="35">
        <f t="shared" si="93"/>
        <v>0</v>
      </c>
      <c r="S261" s="35">
        <f t="shared" si="93"/>
        <v>0</v>
      </c>
      <c r="T261" s="35">
        <f t="shared" si="93"/>
        <v>0</v>
      </c>
      <c r="U261" s="35">
        <f t="shared" si="93"/>
        <v>0</v>
      </c>
      <c r="V261" s="35">
        <f t="shared" si="93"/>
        <v>0</v>
      </c>
      <c r="W261" s="35">
        <f t="shared" si="93"/>
        <v>0</v>
      </c>
      <c r="X261" s="35">
        <f t="shared" si="93"/>
        <v>0</v>
      </c>
      <c r="Z261" s="35">
        <f t="shared" si="92"/>
        <v>0</v>
      </c>
      <c r="AA261" s="35">
        <f t="shared" si="92"/>
        <v>0</v>
      </c>
      <c r="AB261" s="35">
        <f t="shared" si="92"/>
        <v>0</v>
      </c>
      <c r="AC261" s="35">
        <f t="shared" si="92"/>
        <v>0</v>
      </c>
      <c r="AE261" s="47">
        <f t="shared" si="89"/>
        <v>0</v>
      </c>
      <c r="AF261" s="18"/>
    </row>
    <row r="262" ht="15" spans="1:32">
      <c r="A262" s="45" t="s">
        <v>10982</v>
      </c>
      <c r="B262" s="33">
        <f t="shared" si="72"/>
        <v>0</v>
      </c>
      <c r="C262" s="41" t="s">
        <v>10983</v>
      </c>
      <c r="D262" s="26">
        <f t="shared" si="77"/>
        <v>0</v>
      </c>
      <c r="E262" s="35">
        <f t="shared" si="73"/>
        <v>0</v>
      </c>
      <c r="F262" s="36">
        <f t="shared" si="78"/>
        <v>0</v>
      </c>
      <c r="G262" s="37">
        <f t="shared" si="87"/>
        <v>0</v>
      </c>
      <c r="H262" s="42">
        <v>0</v>
      </c>
      <c r="I262" s="35">
        <f t="shared" si="74"/>
        <v>0</v>
      </c>
      <c r="J262" s="26">
        <f t="shared" si="79"/>
        <v>0</v>
      </c>
      <c r="K262" s="35">
        <f t="shared" si="80"/>
        <v>0</v>
      </c>
      <c r="L262" s="46">
        <f t="shared" si="75"/>
        <v>0</v>
      </c>
      <c r="M262" s="51">
        <v>0</v>
      </c>
      <c r="N262" s="44">
        <f t="shared" si="88"/>
        <v>0</v>
      </c>
      <c r="O262" s="35">
        <f t="shared" si="76"/>
        <v>0</v>
      </c>
      <c r="P262" s="35">
        <f t="shared" si="81"/>
        <v>0</v>
      </c>
      <c r="R262" s="35">
        <f t="shared" si="93"/>
        <v>0</v>
      </c>
      <c r="S262" s="35">
        <f t="shared" si="93"/>
        <v>0</v>
      </c>
      <c r="T262" s="35">
        <f t="shared" si="93"/>
        <v>0</v>
      </c>
      <c r="U262" s="35">
        <f t="shared" si="93"/>
        <v>0</v>
      </c>
      <c r="V262" s="35">
        <f t="shared" si="93"/>
        <v>0</v>
      </c>
      <c r="W262" s="35">
        <f t="shared" si="93"/>
        <v>0</v>
      </c>
      <c r="X262" s="35">
        <f t="shared" si="93"/>
        <v>0</v>
      </c>
      <c r="Z262" s="35">
        <f t="shared" si="92"/>
        <v>0</v>
      </c>
      <c r="AA262" s="35">
        <f t="shared" si="92"/>
        <v>0</v>
      </c>
      <c r="AB262" s="35">
        <f t="shared" si="92"/>
        <v>0</v>
      </c>
      <c r="AC262" s="35">
        <f t="shared" si="92"/>
        <v>0</v>
      </c>
      <c r="AE262" s="47">
        <f t="shared" si="89"/>
        <v>0</v>
      </c>
      <c r="AF262" s="6"/>
    </row>
    <row r="263" ht="15" spans="1:32">
      <c r="A263" s="45" t="s">
        <v>10984</v>
      </c>
      <c r="B263" s="33">
        <f t="shared" si="72"/>
        <v>0</v>
      </c>
      <c r="C263" s="41" t="s">
        <v>10985</v>
      </c>
      <c r="D263" s="26">
        <f t="shared" si="77"/>
        <v>0</v>
      </c>
      <c r="E263" s="35">
        <f t="shared" si="73"/>
        <v>0</v>
      </c>
      <c r="F263" s="36">
        <f t="shared" si="78"/>
        <v>0</v>
      </c>
      <c r="G263" s="37">
        <f t="shared" si="87"/>
        <v>0</v>
      </c>
      <c r="H263" s="38">
        <v>0</v>
      </c>
      <c r="I263" s="35">
        <f t="shared" si="74"/>
        <v>0</v>
      </c>
      <c r="J263" s="26">
        <f t="shared" si="79"/>
        <v>0</v>
      </c>
      <c r="K263" s="35">
        <f t="shared" si="80"/>
        <v>0</v>
      </c>
      <c r="L263" s="46">
        <f t="shared" si="75"/>
        <v>0</v>
      </c>
      <c r="M263" s="51">
        <v>0</v>
      </c>
      <c r="N263" s="44">
        <f t="shared" si="88"/>
        <v>0</v>
      </c>
      <c r="O263" s="35">
        <f t="shared" si="76"/>
        <v>0</v>
      </c>
      <c r="P263" s="35">
        <f t="shared" si="81"/>
        <v>0</v>
      </c>
      <c r="R263" s="35">
        <f t="shared" si="93"/>
        <v>0</v>
      </c>
      <c r="S263" s="35">
        <f t="shared" si="93"/>
        <v>0</v>
      </c>
      <c r="T263" s="35">
        <f t="shared" si="93"/>
        <v>0</v>
      </c>
      <c r="U263" s="35">
        <f t="shared" si="93"/>
        <v>0</v>
      </c>
      <c r="V263" s="35">
        <f t="shared" si="93"/>
        <v>0</v>
      </c>
      <c r="W263" s="35">
        <f t="shared" si="93"/>
        <v>0</v>
      </c>
      <c r="X263" s="35">
        <f t="shared" si="93"/>
        <v>0</v>
      </c>
      <c r="Z263" s="35">
        <f t="shared" si="92"/>
        <v>0</v>
      </c>
      <c r="AA263" s="35">
        <f t="shared" si="92"/>
        <v>0</v>
      </c>
      <c r="AB263" s="35">
        <f t="shared" si="92"/>
        <v>0</v>
      </c>
      <c r="AC263" s="35">
        <f t="shared" si="92"/>
        <v>0</v>
      </c>
      <c r="AE263" s="47">
        <f t="shared" si="89"/>
        <v>0</v>
      </c>
      <c r="AF263" s="6"/>
    </row>
    <row r="264" ht="15" spans="1:32">
      <c r="A264" s="45" t="s">
        <v>10986</v>
      </c>
      <c r="B264" s="33">
        <f t="shared" ref="B264:B327" si="94">D264-J264</f>
        <v>0</v>
      </c>
      <c r="C264" s="41" t="s">
        <v>10987</v>
      </c>
      <c r="D264" s="26">
        <f t="shared" si="77"/>
        <v>0</v>
      </c>
      <c r="E264" s="35">
        <f t="shared" ref="E264:E327" si="95">SUMPRODUCT(E$374:E$599*(LEFT($A$374:$A$599,LEN($A264))=$A264))</f>
        <v>0</v>
      </c>
      <c r="F264" s="36">
        <f t="shared" si="78"/>
        <v>0</v>
      </c>
      <c r="G264" s="37">
        <f t="shared" si="87"/>
        <v>0</v>
      </c>
      <c r="H264" s="42">
        <v>0</v>
      </c>
      <c r="I264" s="35">
        <f t="shared" ref="I264:I327" si="96">SUMPRODUCT(I$374:I$599*(LEFT($A$374:$A$599,LEN($A264))=$A264))</f>
        <v>0</v>
      </c>
      <c r="J264" s="26">
        <f t="shared" si="79"/>
        <v>0</v>
      </c>
      <c r="K264" s="35">
        <f t="shared" si="80"/>
        <v>0</v>
      </c>
      <c r="L264" s="46">
        <f t="shared" ref="L264:L327" si="97">SUM(M264:P264)</f>
        <v>0</v>
      </c>
      <c r="M264" s="51">
        <v>0</v>
      </c>
      <c r="N264" s="44">
        <f t="shared" si="88"/>
        <v>0</v>
      </c>
      <c r="O264" s="35">
        <f t="shared" ref="O264:O327" si="98">SUMPRODUCT(O$374:O$599*(LEFT($A$374:$A$599,LEN($A264))=$A264))</f>
        <v>0</v>
      </c>
      <c r="P264" s="35">
        <f t="shared" si="81"/>
        <v>0</v>
      </c>
      <c r="R264" s="35">
        <f t="shared" si="93"/>
        <v>0</v>
      </c>
      <c r="S264" s="35">
        <f t="shared" si="93"/>
        <v>0</v>
      </c>
      <c r="T264" s="35">
        <f t="shared" si="93"/>
        <v>0</v>
      </c>
      <c r="U264" s="35">
        <f t="shared" si="93"/>
        <v>0</v>
      </c>
      <c r="V264" s="35">
        <f t="shared" si="93"/>
        <v>0</v>
      </c>
      <c r="W264" s="35">
        <f t="shared" si="93"/>
        <v>0</v>
      </c>
      <c r="X264" s="35">
        <f t="shared" si="93"/>
        <v>0</v>
      </c>
      <c r="Z264" s="35">
        <f t="shared" si="92"/>
        <v>0</v>
      </c>
      <c r="AA264" s="35">
        <f t="shared" si="92"/>
        <v>0</v>
      </c>
      <c r="AB264" s="35">
        <f t="shared" si="92"/>
        <v>0</v>
      </c>
      <c r="AC264" s="35">
        <f t="shared" si="92"/>
        <v>0</v>
      </c>
      <c r="AE264" s="47">
        <f t="shared" si="89"/>
        <v>0</v>
      </c>
      <c r="AF264" s="18"/>
    </row>
    <row r="265" ht="15" spans="1:32">
      <c r="A265" s="45" t="s">
        <v>10988</v>
      </c>
      <c r="B265" s="33">
        <f t="shared" si="94"/>
        <v>0</v>
      </c>
      <c r="C265" s="41" t="s">
        <v>10989</v>
      </c>
      <c r="D265" s="26">
        <f t="shared" ref="D265:D328" si="99">SUM(E265:F265)</f>
        <v>0</v>
      </c>
      <c r="E265" s="35">
        <f t="shared" si="95"/>
        <v>0</v>
      </c>
      <c r="F265" s="36">
        <f t="shared" ref="F265:F328" si="100">SUM(G265:I265)</f>
        <v>0</v>
      </c>
      <c r="G265" s="37">
        <f t="shared" si="87"/>
        <v>0</v>
      </c>
      <c r="H265" s="42">
        <v>0</v>
      </c>
      <c r="I265" s="35">
        <f t="shared" si="96"/>
        <v>0</v>
      </c>
      <c r="J265" s="26">
        <f t="shared" ref="J265:J328" si="101">SUM(K265:L265)</f>
        <v>0</v>
      </c>
      <c r="K265" s="35">
        <f t="shared" ref="K265:K328" si="102">SUMPRODUCT(K$374:K$599*(LEFT($A$374:$A$599,LEN($A265))=$A265))+MIN(SUMPRODUCT(P$374:P$599*(LEFT($A$374:$A$599,LEN($A265))=$A265))+AE265,0)</f>
        <v>0</v>
      </c>
      <c r="L265" s="46">
        <f t="shared" si="97"/>
        <v>0</v>
      </c>
      <c r="M265" s="51">
        <v>0</v>
      </c>
      <c r="N265" s="44">
        <f t="shared" si="88"/>
        <v>0</v>
      </c>
      <c r="O265" s="35">
        <f t="shared" si="98"/>
        <v>0</v>
      </c>
      <c r="P265" s="35">
        <f t="shared" ref="P265:P328" si="103">MAX(SUMPRODUCT(P$374:P$599*(LEFT($A$374:$A$599,LEN($A265))=$A265))+AE265,0)</f>
        <v>0</v>
      </c>
      <c r="R265" s="35">
        <f t="shared" si="93"/>
        <v>0</v>
      </c>
      <c r="S265" s="35">
        <f t="shared" si="93"/>
        <v>0</v>
      </c>
      <c r="T265" s="35">
        <f t="shared" si="93"/>
        <v>0</v>
      </c>
      <c r="U265" s="35">
        <f t="shared" si="93"/>
        <v>0</v>
      </c>
      <c r="V265" s="35">
        <f t="shared" si="93"/>
        <v>0</v>
      </c>
      <c r="W265" s="35">
        <f t="shared" si="93"/>
        <v>0</v>
      </c>
      <c r="X265" s="35">
        <f t="shared" si="93"/>
        <v>0</v>
      </c>
      <c r="Z265" s="35">
        <f t="shared" si="92"/>
        <v>0</v>
      </c>
      <c r="AA265" s="35">
        <f t="shared" si="92"/>
        <v>0</v>
      </c>
      <c r="AB265" s="35">
        <f t="shared" si="92"/>
        <v>0</v>
      </c>
      <c r="AC265" s="35">
        <f t="shared" si="92"/>
        <v>0</v>
      </c>
      <c r="AE265" s="47">
        <f t="shared" si="89"/>
        <v>0</v>
      </c>
      <c r="AF265" s="18"/>
    </row>
    <row r="266" ht="15" spans="1:32">
      <c r="A266" s="45" t="s">
        <v>10990</v>
      </c>
      <c r="B266" s="33">
        <f t="shared" si="94"/>
        <v>0</v>
      </c>
      <c r="C266" s="41" t="s">
        <v>10991</v>
      </c>
      <c r="D266" s="26">
        <f t="shared" si="99"/>
        <v>0</v>
      </c>
      <c r="E266" s="35">
        <f t="shared" si="95"/>
        <v>0</v>
      </c>
      <c r="F266" s="36">
        <f t="shared" si="100"/>
        <v>0</v>
      </c>
      <c r="G266" s="37">
        <f t="shared" si="87"/>
        <v>0</v>
      </c>
      <c r="H266" s="42">
        <v>0</v>
      </c>
      <c r="I266" s="35">
        <f t="shared" si="96"/>
        <v>0</v>
      </c>
      <c r="J266" s="26">
        <f t="shared" si="101"/>
        <v>0</v>
      </c>
      <c r="K266" s="35">
        <f t="shared" si="102"/>
        <v>0</v>
      </c>
      <c r="L266" s="46">
        <f t="shared" si="97"/>
        <v>0</v>
      </c>
      <c r="M266" s="51">
        <v>0</v>
      </c>
      <c r="N266" s="44">
        <f t="shared" si="88"/>
        <v>0</v>
      </c>
      <c r="O266" s="35">
        <f t="shared" si="98"/>
        <v>0</v>
      </c>
      <c r="P266" s="35">
        <f t="shared" si="103"/>
        <v>0</v>
      </c>
      <c r="R266" s="35">
        <f t="shared" si="93"/>
        <v>0</v>
      </c>
      <c r="S266" s="35">
        <f t="shared" si="93"/>
        <v>0</v>
      </c>
      <c r="T266" s="35">
        <f t="shared" si="93"/>
        <v>0</v>
      </c>
      <c r="U266" s="35">
        <f t="shared" si="93"/>
        <v>0</v>
      </c>
      <c r="V266" s="35">
        <f t="shared" si="93"/>
        <v>0</v>
      </c>
      <c r="W266" s="35">
        <f t="shared" si="93"/>
        <v>0</v>
      </c>
      <c r="X266" s="35">
        <f t="shared" si="93"/>
        <v>0</v>
      </c>
      <c r="Z266" s="35">
        <f t="shared" si="92"/>
        <v>0</v>
      </c>
      <c r="AA266" s="35">
        <f t="shared" si="92"/>
        <v>0</v>
      </c>
      <c r="AB266" s="35">
        <f t="shared" si="92"/>
        <v>0</v>
      </c>
      <c r="AC266" s="35">
        <f t="shared" si="92"/>
        <v>0</v>
      </c>
      <c r="AE266" s="47">
        <f t="shared" si="89"/>
        <v>0</v>
      </c>
      <c r="AF266" s="6"/>
    </row>
    <row r="267" ht="15" spans="1:32">
      <c r="A267" s="45" t="s">
        <v>10992</v>
      </c>
      <c r="B267" s="33">
        <f t="shared" si="94"/>
        <v>0</v>
      </c>
      <c r="C267" s="41" t="s">
        <v>10993</v>
      </c>
      <c r="D267" s="26">
        <f t="shared" si="99"/>
        <v>0</v>
      </c>
      <c r="E267" s="35">
        <f t="shared" si="95"/>
        <v>0</v>
      </c>
      <c r="F267" s="36">
        <f t="shared" si="100"/>
        <v>0</v>
      </c>
      <c r="G267" s="37">
        <f t="shared" si="87"/>
        <v>0</v>
      </c>
      <c r="H267" s="42">
        <v>0</v>
      </c>
      <c r="I267" s="35">
        <f t="shared" si="96"/>
        <v>0</v>
      </c>
      <c r="J267" s="26">
        <f t="shared" si="101"/>
        <v>0</v>
      </c>
      <c r="K267" s="35">
        <f t="shared" si="102"/>
        <v>0</v>
      </c>
      <c r="L267" s="46">
        <f t="shared" si="97"/>
        <v>0</v>
      </c>
      <c r="M267" s="51">
        <v>0</v>
      </c>
      <c r="N267" s="44">
        <f t="shared" si="88"/>
        <v>0</v>
      </c>
      <c r="O267" s="35">
        <f t="shared" si="98"/>
        <v>0</v>
      </c>
      <c r="P267" s="35">
        <f t="shared" si="103"/>
        <v>0</v>
      </c>
      <c r="R267" s="35">
        <f t="shared" si="93"/>
        <v>0</v>
      </c>
      <c r="S267" s="35">
        <f t="shared" si="93"/>
        <v>0</v>
      </c>
      <c r="T267" s="35">
        <f t="shared" si="93"/>
        <v>0</v>
      </c>
      <c r="U267" s="35">
        <f t="shared" si="93"/>
        <v>0</v>
      </c>
      <c r="V267" s="35">
        <f t="shared" si="93"/>
        <v>0</v>
      </c>
      <c r="W267" s="35">
        <f t="shared" si="93"/>
        <v>0</v>
      </c>
      <c r="X267" s="35">
        <f t="shared" si="93"/>
        <v>0</v>
      </c>
      <c r="Z267" s="35">
        <f t="shared" si="92"/>
        <v>0</v>
      </c>
      <c r="AA267" s="35">
        <f t="shared" si="92"/>
        <v>0</v>
      </c>
      <c r="AB267" s="35">
        <f t="shared" si="92"/>
        <v>0</v>
      </c>
      <c r="AC267" s="35">
        <f t="shared" si="92"/>
        <v>0</v>
      </c>
      <c r="AE267" s="47">
        <f t="shared" si="89"/>
        <v>0</v>
      </c>
      <c r="AF267" s="6"/>
    </row>
    <row r="268" ht="15" spans="1:32">
      <c r="A268" s="45" t="s">
        <v>10994</v>
      </c>
      <c r="B268" s="33">
        <f t="shared" si="94"/>
        <v>0</v>
      </c>
      <c r="C268" s="41" t="s">
        <v>10995</v>
      </c>
      <c r="D268" s="26">
        <f t="shared" si="99"/>
        <v>0</v>
      </c>
      <c r="E268" s="35">
        <f t="shared" si="95"/>
        <v>0</v>
      </c>
      <c r="F268" s="36">
        <f t="shared" si="100"/>
        <v>0</v>
      </c>
      <c r="G268" s="37">
        <f t="shared" si="87"/>
        <v>0</v>
      </c>
      <c r="H268" s="42">
        <v>0</v>
      </c>
      <c r="I268" s="35">
        <f t="shared" si="96"/>
        <v>0</v>
      </c>
      <c r="J268" s="26">
        <f t="shared" si="101"/>
        <v>0</v>
      </c>
      <c r="K268" s="35">
        <f t="shared" si="102"/>
        <v>0</v>
      </c>
      <c r="L268" s="46">
        <f t="shared" si="97"/>
        <v>0</v>
      </c>
      <c r="M268" s="51">
        <v>0</v>
      </c>
      <c r="N268" s="44">
        <f t="shared" si="88"/>
        <v>0</v>
      </c>
      <c r="O268" s="35">
        <f t="shared" si="98"/>
        <v>0</v>
      </c>
      <c r="P268" s="35">
        <f t="shared" si="103"/>
        <v>0</v>
      </c>
      <c r="R268" s="35">
        <f t="shared" ref="R268:X277" si="104">SUMPRODUCT(R$374:R$599*(LEFT($A$374:$A$599,LEN($A268))=$A268))</f>
        <v>0</v>
      </c>
      <c r="S268" s="35">
        <f t="shared" si="104"/>
        <v>0</v>
      </c>
      <c r="T268" s="35">
        <f t="shared" si="104"/>
        <v>0</v>
      </c>
      <c r="U268" s="35">
        <f t="shared" si="104"/>
        <v>0</v>
      </c>
      <c r="V268" s="35">
        <f t="shared" si="104"/>
        <v>0</v>
      </c>
      <c r="W268" s="35">
        <f t="shared" si="104"/>
        <v>0</v>
      </c>
      <c r="X268" s="35">
        <f t="shared" si="104"/>
        <v>0</v>
      </c>
      <c r="Z268" s="35">
        <f t="shared" ref="Z268:AC287" si="105">SUMPRODUCT(Z$374:Z$599*(LEFT($A$374:$A$599,LEN($A268))=$A268))</f>
        <v>0</v>
      </c>
      <c r="AA268" s="35">
        <f t="shared" si="105"/>
        <v>0</v>
      </c>
      <c r="AB268" s="35">
        <f t="shared" si="105"/>
        <v>0</v>
      </c>
      <c r="AC268" s="35">
        <f t="shared" si="105"/>
        <v>0</v>
      </c>
      <c r="AE268" s="47">
        <f t="shared" si="89"/>
        <v>0</v>
      </c>
      <c r="AF268" s="18"/>
    </row>
    <row r="269" ht="15" spans="1:32">
      <c r="A269" s="45" t="s">
        <v>10996</v>
      </c>
      <c r="B269" s="33">
        <f t="shared" si="94"/>
        <v>0</v>
      </c>
      <c r="C269" s="41" t="s">
        <v>10997</v>
      </c>
      <c r="D269" s="26">
        <f t="shared" si="99"/>
        <v>0</v>
      </c>
      <c r="E269" s="35">
        <f t="shared" si="95"/>
        <v>0</v>
      </c>
      <c r="F269" s="36">
        <f t="shared" si="100"/>
        <v>0</v>
      </c>
      <c r="G269" s="37">
        <f t="shared" si="87"/>
        <v>0</v>
      </c>
      <c r="H269" s="42">
        <v>0</v>
      </c>
      <c r="I269" s="35">
        <f t="shared" si="96"/>
        <v>0</v>
      </c>
      <c r="J269" s="26">
        <f t="shared" si="101"/>
        <v>0</v>
      </c>
      <c r="K269" s="35">
        <f t="shared" si="102"/>
        <v>0</v>
      </c>
      <c r="L269" s="46">
        <f t="shared" si="97"/>
        <v>0</v>
      </c>
      <c r="M269" s="51">
        <v>0</v>
      </c>
      <c r="N269" s="44">
        <f t="shared" si="88"/>
        <v>0</v>
      </c>
      <c r="O269" s="35">
        <f t="shared" si="98"/>
        <v>0</v>
      </c>
      <c r="P269" s="35">
        <f t="shared" si="103"/>
        <v>0</v>
      </c>
      <c r="R269" s="35">
        <f t="shared" si="104"/>
        <v>0</v>
      </c>
      <c r="S269" s="35">
        <f t="shared" si="104"/>
        <v>0</v>
      </c>
      <c r="T269" s="35">
        <f t="shared" si="104"/>
        <v>0</v>
      </c>
      <c r="U269" s="35">
        <f t="shared" si="104"/>
        <v>0</v>
      </c>
      <c r="V269" s="35">
        <f t="shared" si="104"/>
        <v>0</v>
      </c>
      <c r="W269" s="35">
        <f t="shared" si="104"/>
        <v>0</v>
      </c>
      <c r="X269" s="35">
        <f t="shared" si="104"/>
        <v>0</v>
      </c>
      <c r="Z269" s="35">
        <f t="shared" si="105"/>
        <v>0</v>
      </c>
      <c r="AA269" s="35">
        <f t="shared" si="105"/>
        <v>0</v>
      </c>
      <c r="AB269" s="35">
        <f t="shared" si="105"/>
        <v>0</v>
      </c>
      <c r="AC269" s="35">
        <f t="shared" si="105"/>
        <v>0</v>
      </c>
      <c r="AE269" s="47">
        <f t="shared" si="89"/>
        <v>0</v>
      </c>
      <c r="AF269" s="18"/>
    </row>
    <row r="270" ht="15" spans="1:32">
      <c r="A270" s="45" t="s">
        <v>10998</v>
      </c>
      <c r="B270" s="33">
        <f t="shared" si="94"/>
        <v>0</v>
      </c>
      <c r="C270" s="41" t="s">
        <v>10999</v>
      </c>
      <c r="D270" s="26">
        <f t="shared" si="99"/>
        <v>0</v>
      </c>
      <c r="E270" s="35">
        <f t="shared" si="95"/>
        <v>0</v>
      </c>
      <c r="F270" s="36">
        <f t="shared" si="100"/>
        <v>0</v>
      </c>
      <c r="G270" s="37">
        <f t="shared" si="87"/>
        <v>0</v>
      </c>
      <c r="H270" s="38">
        <v>0</v>
      </c>
      <c r="I270" s="35">
        <f t="shared" si="96"/>
        <v>0</v>
      </c>
      <c r="J270" s="26">
        <f t="shared" si="101"/>
        <v>0</v>
      </c>
      <c r="K270" s="35">
        <f t="shared" si="102"/>
        <v>0</v>
      </c>
      <c r="L270" s="46">
        <f t="shared" si="97"/>
        <v>0</v>
      </c>
      <c r="M270" s="51">
        <v>0</v>
      </c>
      <c r="N270" s="44">
        <f t="shared" si="88"/>
        <v>0</v>
      </c>
      <c r="O270" s="35">
        <f t="shared" si="98"/>
        <v>0</v>
      </c>
      <c r="P270" s="35">
        <f t="shared" si="103"/>
        <v>0</v>
      </c>
      <c r="R270" s="35">
        <f t="shared" si="104"/>
        <v>0</v>
      </c>
      <c r="S270" s="35">
        <f t="shared" si="104"/>
        <v>0</v>
      </c>
      <c r="T270" s="35">
        <f t="shared" si="104"/>
        <v>0</v>
      </c>
      <c r="U270" s="35">
        <f t="shared" si="104"/>
        <v>0</v>
      </c>
      <c r="V270" s="35">
        <f t="shared" si="104"/>
        <v>0</v>
      </c>
      <c r="W270" s="35">
        <f t="shared" si="104"/>
        <v>0</v>
      </c>
      <c r="X270" s="35">
        <f t="shared" si="104"/>
        <v>0</v>
      </c>
      <c r="Z270" s="35">
        <f t="shared" si="105"/>
        <v>0</v>
      </c>
      <c r="AA270" s="35">
        <f t="shared" si="105"/>
        <v>0</v>
      </c>
      <c r="AB270" s="35">
        <f t="shared" si="105"/>
        <v>0</v>
      </c>
      <c r="AC270" s="35">
        <f t="shared" si="105"/>
        <v>0</v>
      </c>
      <c r="AE270" s="47">
        <f t="shared" si="89"/>
        <v>0</v>
      </c>
      <c r="AF270" s="6"/>
    </row>
    <row r="271" ht="15" spans="1:32">
      <c r="A271" s="45" t="s">
        <v>11000</v>
      </c>
      <c r="B271" s="33">
        <f t="shared" si="94"/>
        <v>0</v>
      </c>
      <c r="C271" s="41" t="s">
        <v>11001</v>
      </c>
      <c r="D271" s="26">
        <f t="shared" si="99"/>
        <v>0</v>
      </c>
      <c r="E271" s="35">
        <f t="shared" si="95"/>
        <v>0</v>
      </c>
      <c r="F271" s="36">
        <f t="shared" si="100"/>
        <v>0</v>
      </c>
      <c r="G271" s="37">
        <f t="shared" si="87"/>
        <v>0</v>
      </c>
      <c r="H271" s="42">
        <v>0</v>
      </c>
      <c r="I271" s="35">
        <f t="shared" si="96"/>
        <v>0</v>
      </c>
      <c r="J271" s="26">
        <f t="shared" si="101"/>
        <v>0</v>
      </c>
      <c r="K271" s="35">
        <f t="shared" si="102"/>
        <v>0</v>
      </c>
      <c r="L271" s="46">
        <f t="shared" si="97"/>
        <v>0</v>
      </c>
      <c r="M271" s="51">
        <v>0</v>
      </c>
      <c r="N271" s="44">
        <f t="shared" si="88"/>
        <v>0</v>
      </c>
      <c r="O271" s="35">
        <f t="shared" si="98"/>
        <v>0</v>
      </c>
      <c r="P271" s="35">
        <f t="shared" si="103"/>
        <v>0</v>
      </c>
      <c r="R271" s="35">
        <f t="shared" si="104"/>
        <v>0</v>
      </c>
      <c r="S271" s="35">
        <f t="shared" si="104"/>
        <v>0</v>
      </c>
      <c r="T271" s="35">
        <f t="shared" si="104"/>
        <v>0</v>
      </c>
      <c r="U271" s="35">
        <f t="shared" si="104"/>
        <v>0</v>
      </c>
      <c r="V271" s="35">
        <f t="shared" si="104"/>
        <v>0</v>
      </c>
      <c r="W271" s="35">
        <f t="shared" si="104"/>
        <v>0</v>
      </c>
      <c r="X271" s="35">
        <f t="shared" si="104"/>
        <v>0</v>
      </c>
      <c r="Z271" s="35">
        <f t="shared" si="105"/>
        <v>0</v>
      </c>
      <c r="AA271" s="35">
        <f t="shared" si="105"/>
        <v>0</v>
      </c>
      <c r="AB271" s="35">
        <f t="shared" si="105"/>
        <v>0</v>
      </c>
      <c r="AC271" s="35">
        <f t="shared" si="105"/>
        <v>0</v>
      </c>
      <c r="AE271" s="47">
        <f t="shared" si="89"/>
        <v>0</v>
      </c>
      <c r="AF271" s="6"/>
    </row>
    <row r="272" ht="15" spans="1:32">
      <c r="A272" s="45" t="s">
        <v>11002</v>
      </c>
      <c r="B272" s="33">
        <f t="shared" si="94"/>
        <v>0</v>
      </c>
      <c r="C272" s="41" t="s">
        <v>11003</v>
      </c>
      <c r="D272" s="26">
        <f t="shared" si="99"/>
        <v>0</v>
      </c>
      <c r="E272" s="35">
        <f t="shared" si="95"/>
        <v>0</v>
      </c>
      <c r="F272" s="36">
        <f t="shared" si="100"/>
        <v>0</v>
      </c>
      <c r="G272" s="37">
        <f t="shared" si="87"/>
        <v>0</v>
      </c>
      <c r="H272" s="42">
        <v>0</v>
      </c>
      <c r="I272" s="35">
        <f t="shared" si="96"/>
        <v>0</v>
      </c>
      <c r="J272" s="26">
        <f t="shared" si="101"/>
        <v>0</v>
      </c>
      <c r="K272" s="35">
        <f t="shared" si="102"/>
        <v>0</v>
      </c>
      <c r="L272" s="46">
        <f t="shared" si="97"/>
        <v>0</v>
      </c>
      <c r="M272" s="51">
        <v>0</v>
      </c>
      <c r="N272" s="44">
        <f t="shared" si="88"/>
        <v>0</v>
      </c>
      <c r="O272" s="35">
        <f t="shared" si="98"/>
        <v>0</v>
      </c>
      <c r="P272" s="35">
        <f t="shared" si="103"/>
        <v>0</v>
      </c>
      <c r="R272" s="35">
        <f t="shared" si="104"/>
        <v>0</v>
      </c>
      <c r="S272" s="35">
        <f t="shared" si="104"/>
        <v>0</v>
      </c>
      <c r="T272" s="35">
        <f t="shared" si="104"/>
        <v>0</v>
      </c>
      <c r="U272" s="35">
        <f t="shared" si="104"/>
        <v>0</v>
      </c>
      <c r="V272" s="35">
        <f t="shared" si="104"/>
        <v>0</v>
      </c>
      <c r="W272" s="35">
        <f t="shared" si="104"/>
        <v>0</v>
      </c>
      <c r="X272" s="35">
        <f t="shared" si="104"/>
        <v>0</v>
      </c>
      <c r="Z272" s="35">
        <f t="shared" si="105"/>
        <v>0</v>
      </c>
      <c r="AA272" s="35">
        <f t="shared" si="105"/>
        <v>0</v>
      </c>
      <c r="AB272" s="35">
        <f t="shared" si="105"/>
        <v>0</v>
      </c>
      <c r="AC272" s="35">
        <f t="shared" si="105"/>
        <v>0</v>
      </c>
      <c r="AE272" s="47">
        <f t="shared" si="89"/>
        <v>0</v>
      </c>
      <c r="AF272" s="18"/>
    </row>
    <row r="273" ht="15" spans="1:32">
      <c r="A273" s="45" t="s">
        <v>11004</v>
      </c>
      <c r="B273" s="33">
        <f t="shared" si="94"/>
        <v>0</v>
      </c>
      <c r="C273" s="41" t="s">
        <v>11005</v>
      </c>
      <c r="D273" s="26">
        <f t="shared" si="99"/>
        <v>0</v>
      </c>
      <c r="E273" s="35">
        <f t="shared" si="95"/>
        <v>0</v>
      </c>
      <c r="F273" s="36">
        <f t="shared" si="100"/>
        <v>0</v>
      </c>
      <c r="G273" s="37">
        <f t="shared" si="87"/>
        <v>0</v>
      </c>
      <c r="H273" s="42">
        <v>0</v>
      </c>
      <c r="I273" s="35">
        <f t="shared" si="96"/>
        <v>0</v>
      </c>
      <c r="J273" s="26">
        <f t="shared" si="101"/>
        <v>0</v>
      </c>
      <c r="K273" s="35">
        <f t="shared" si="102"/>
        <v>0</v>
      </c>
      <c r="L273" s="46">
        <f t="shared" si="97"/>
        <v>0</v>
      </c>
      <c r="M273" s="51">
        <v>0</v>
      </c>
      <c r="N273" s="44">
        <f t="shared" si="88"/>
        <v>0</v>
      </c>
      <c r="O273" s="35">
        <f t="shared" si="98"/>
        <v>0</v>
      </c>
      <c r="P273" s="35">
        <f t="shared" si="103"/>
        <v>0</v>
      </c>
      <c r="R273" s="35">
        <f t="shared" si="104"/>
        <v>0</v>
      </c>
      <c r="S273" s="35">
        <f t="shared" si="104"/>
        <v>0</v>
      </c>
      <c r="T273" s="35">
        <f t="shared" si="104"/>
        <v>0</v>
      </c>
      <c r="U273" s="35">
        <f t="shared" si="104"/>
        <v>0</v>
      </c>
      <c r="V273" s="35">
        <f t="shared" si="104"/>
        <v>0</v>
      </c>
      <c r="W273" s="35">
        <f t="shared" si="104"/>
        <v>0</v>
      </c>
      <c r="X273" s="35">
        <f t="shared" si="104"/>
        <v>0</v>
      </c>
      <c r="Z273" s="35">
        <f t="shared" si="105"/>
        <v>0</v>
      </c>
      <c r="AA273" s="35">
        <f t="shared" si="105"/>
        <v>0</v>
      </c>
      <c r="AB273" s="35">
        <f t="shared" si="105"/>
        <v>0</v>
      </c>
      <c r="AC273" s="35">
        <f t="shared" si="105"/>
        <v>0</v>
      </c>
      <c r="AE273" s="47">
        <f t="shared" si="89"/>
        <v>0</v>
      </c>
      <c r="AF273" s="18"/>
    </row>
    <row r="274" ht="15" spans="1:32">
      <c r="A274" s="45" t="s">
        <v>11006</v>
      </c>
      <c r="B274" s="33">
        <f t="shared" si="94"/>
        <v>0</v>
      </c>
      <c r="C274" s="41" t="s">
        <v>11007</v>
      </c>
      <c r="D274" s="26">
        <f t="shared" si="99"/>
        <v>0</v>
      </c>
      <c r="E274" s="35">
        <f t="shared" si="95"/>
        <v>0</v>
      </c>
      <c r="F274" s="36">
        <f t="shared" si="100"/>
        <v>0</v>
      </c>
      <c r="G274" s="37">
        <f t="shared" si="87"/>
        <v>0</v>
      </c>
      <c r="H274" s="42">
        <v>0</v>
      </c>
      <c r="I274" s="35">
        <f t="shared" si="96"/>
        <v>0</v>
      </c>
      <c r="J274" s="26">
        <f t="shared" si="101"/>
        <v>0</v>
      </c>
      <c r="K274" s="35">
        <f t="shared" si="102"/>
        <v>0</v>
      </c>
      <c r="L274" s="46">
        <f t="shared" si="97"/>
        <v>0</v>
      </c>
      <c r="M274" s="51">
        <v>0</v>
      </c>
      <c r="N274" s="44">
        <f t="shared" si="88"/>
        <v>0</v>
      </c>
      <c r="O274" s="35">
        <f t="shared" si="98"/>
        <v>0</v>
      </c>
      <c r="P274" s="35">
        <f t="shared" si="103"/>
        <v>0</v>
      </c>
      <c r="R274" s="35">
        <f t="shared" si="104"/>
        <v>0</v>
      </c>
      <c r="S274" s="35">
        <f t="shared" si="104"/>
        <v>0</v>
      </c>
      <c r="T274" s="35">
        <f t="shared" si="104"/>
        <v>0</v>
      </c>
      <c r="U274" s="35">
        <f t="shared" si="104"/>
        <v>0</v>
      </c>
      <c r="V274" s="35">
        <f t="shared" si="104"/>
        <v>0</v>
      </c>
      <c r="W274" s="35">
        <f t="shared" si="104"/>
        <v>0</v>
      </c>
      <c r="X274" s="35">
        <f t="shared" si="104"/>
        <v>0</v>
      </c>
      <c r="Z274" s="35">
        <f t="shared" si="105"/>
        <v>0</v>
      </c>
      <c r="AA274" s="35">
        <f t="shared" si="105"/>
        <v>0</v>
      </c>
      <c r="AB274" s="35">
        <f t="shared" si="105"/>
        <v>0</v>
      </c>
      <c r="AC274" s="35">
        <f t="shared" si="105"/>
        <v>0</v>
      </c>
      <c r="AE274" s="47">
        <f t="shared" si="89"/>
        <v>0</v>
      </c>
      <c r="AF274" s="6"/>
    </row>
    <row r="275" ht="15" spans="1:32">
      <c r="A275" s="45" t="s">
        <v>11008</v>
      </c>
      <c r="B275" s="33">
        <f t="shared" si="94"/>
        <v>0</v>
      </c>
      <c r="C275" s="41" t="s">
        <v>11009</v>
      </c>
      <c r="D275" s="26">
        <f t="shared" si="99"/>
        <v>0</v>
      </c>
      <c r="E275" s="35">
        <f t="shared" si="95"/>
        <v>0</v>
      </c>
      <c r="F275" s="36">
        <f t="shared" si="100"/>
        <v>0</v>
      </c>
      <c r="G275" s="37">
        <f t="shared" si="87"/>
        <v>0</v>
      </c>
      <c r="H275" s="42">
        <v>0</v>
      </c>
      <c r="I275" s="35">
        <f t="shared" si="96"/>
        <v>0</v>
      </c>
      <c r="J275" s="26">
        <f t="shared" si="101"/>
        <v>0</v>
      </c>
      <c r="K275" s="35">
        <f t="shared" si="102"/>
        <v>0</v>
      </c>
      <c r="L275" s="46">
        <f t="shared" si="97"/>
        <v>0</v>
      </c>
      <c r="M275" s="51">
        <v>0</v>
      </c>
      <c r="N275" s="44">
        <f t="shared" si="88"/>
        <v>0</v>
      </c>
      <c r="O275" s="35">
        <f t="shared" si="98"/>
        <v>0</v>
      </c>
      <c r="P275" s="35">
        <f t="shared" si="103"/>
        <v>0</v>
      </c>
      <c r="R275" s="35">
        <f t="shared" si="104"/>
        <v>0</v>
      </c>
      <c r="S275" s="35">
        <f t="shared" si="104"/>
        <v>0</v>
      </c>
      <c r="T275" s="35">
        <f t="shared" si="104"/>
        <v>0</v>
      </c>
      <c r="U275" s="35">
        <f t="shared" si="104"/>
        <v>0</v>
      </c>
      <c r="V275" s="35">
        <f t="shared" si="104"/>
        <v>0</v>
      </c>
      <c r="W275" s="35">
        <f t="shared" si="104"/>
        <v>0</v>
      </c>
      <c r="X275" s="35">
        <f t="shared" si="104"/>
        <v>0</v>
      </c>
      <c r="Z275" s="35">
        <f t="shared" si="105"/>
        <v>0</v>
      </c>
      <c r="AA275" s="35">
        <f t="shared" si="105"/>
        <v>0</v>
      </c>
      <c r="AB275" s="35">
        <f t="shared" si="105"/>
        <v>0</v>
      </c>
      <c r="AC275" s="35">
        <f t="shared" si="105"/>
        <v>0</v>
      </c>
      <c r="AE275" s="47">
        <f t="shared" si="89"/>
        <v>0</v>
      </c>
      <c r="AF275" s="6"/>
    </row>
    <row r="276" ht="15" spans="1:32">
      <c r="A276" s="45" t="s">
        <v>11010</v>
      </c>
      <c r="B276" s="33">
        <f t="shared" si="94"/>
        <v>0</v>
      </c>
      <c r="C276" s="41" t="s">
        <v>11011</v>
      </c>
      <c r="D276" s="26">
        <f t="shared" si="99"/>
        <v>0</v>
      </c>
      <c r="E276" s="35">
        <f t="shared" si="95"/>
        <v>0</v>
      </c>
      <c r="F276" s="36">
        <f t="shared" si="100"/>
        <v>0</v>
      </c>
      <c r="G276" s="37">
        <f t="shared" si="87"/>
        <v>0</v>
      </c>
      <c r="H276" s="42">
        <v>0</v>
      </c>
      <c r="I276" s="35">
        <f t="shared" si="96"/>
        <v>0</v>
      </c>
      <c r="J276" s="26">
        <f t="shared" si="101"/>
        <v>0</v>
      </c>
      <c r="K276" s="35">
        <f t="shared" si="102"/>
        <v>0</v>
      </c>
      <c r="L276" s="46">
        <f t="shared" si="97"/>
        <v>0</v>
      </c>
      <c r="M276" s="51">
        <v>0</v>
      </c>
      <c r="N276" s="44">
        <f t="shared" si="88"/>
        <v>0</v>
      </c>
      <c r="O276" s="35">
        <f t="shared" si="98"/>
        <v>0</v>
      </c>
      <c r="P276" s="35">
        <f t="shared" si="103"/>
        <v>0</v>
      </c>
      <c r="R276" s="35">
        <f t="shared" si="104"/>
        <v>0</v>
      </c>
      <c r="S276" s="35">
        <f t="shared" si="104"/>
        <v>0</v>
      </c>
      <c r="T276" s="35">
        <f t="shared" si="104"/>
        <v>0</v>
      </c>
      <c r="U276" s="35">
        <f t="shared" si="104"/>
        <v>0</v>
      </c>
      <c r="V276" s="35">
        <f t="shared" si="104"/>
        <v>0</v>
      </c>
      <c r="W276" s="35">
        <f t="shared" si="104"/>
        <v>0</v>
      </c>
      <c r="X276" s="35">
        <f t="shared" si="104"/>
        <v>0</v>
      </c>
      <c r="Z276" s="35">
        <f t="shared" si="105"/>
        <v>0</v>
      </c>
      <c r="AA276" s="35">
        <f t="shared" si="105"/>
        <v>0</v>
      </c>
      <c r="AB276" s="35">
        <f t="shared" si="105"/>
        <v>0</v>
      </c>
      <c r="AC276" s="35">
        <f t="shared" si="105"/>
        <v>0</v>
      </c>
      <c r="AE276" s="47">
        <f t="shared" si="89"/>
        <v>0</v>
      </c>
      <c r="AF276" s="18"/>
    </row>
    <row r="277" ht="15" spans="1:32">
      <c r="A277" s="45" t="s">
        <v>11012</v>
      </c>
      <c r="B277" s="33">
        <f t="shared" si="94"/>
        <v>0</v>
      </c>
      <c r="C277" s="41" t="s">
        <v>11013</v>
      </c>
      <c r="D277" s="26">
        <f t="shared" si="99"/>
        <v>0</v>
      </c>
      <c r="E277" s="35">
        <f t="shared" si="95"/>
        <v>0</v>
      </c>
      <c r="F277" s="36">
        <f t="shared" si="100"/>
        <v>0</v>
      </c>
      <c r="G277" s="37">
        <f t="shared" si="87"/>
        <v>0</v>
      </c>
      <c r="H277" s="42">
        <v>0</v>
      </c>
      <c r="I277" s="35">
        <f t="shared" si="96"/>
        <v>0</v>
      </c>
      <c r="J277" s="26">
        <f t="shared" si="101"/>
        <v>0</v>
      </c>
      <c r="K277" s="35">
        <f t="shared" si="102"/>
        <v>0</v>
      </c>
      <c r="L277" s="46">
        <f t="shared" si="97"/>
        <v>0</v>
      </c>
      <c r="M277" s="51">
        <v>0</v>
      </c>
      <c r="N277" s="44">
        <f t="shared" si="88"/>
        <v>0</v>
      </c>
      <c r="O277" s="35">
        <f t="shared" si="98"/>
        <v>0</v>
      </c>
      <c r="P277" s="35">
        <f t="shared" si="103"/>
        <v>0</v>
      </c>
      <c r="R277" s="35">
        <f t="shared" si="104"/>
        <v>0</v>
      </c>
      <c r="S277" s="35">
        <f t="shared" si="104"/>
        <v>0</v>
      </c>
      <c r="T277" s="35">
        <f t="shared" si="104"/>
        <v>0</v>
      </c>
      <c r="U277" s="35">
        <f t="shared" si="104"/>
        <v>0</v>
      </c>
      <c r="V277" s="35">
        <f t="shared" si="104"/>
        <v>0</v>
      </c>
      <c r="W277" s="35">
        <f t="shared" si="104"/>
        <v>0</v>
      </c>
      <c r="X277" s="35">
        <f t="shared" si="104"/>
        <v>0</v>
      </c>
      <c r="Z277" s="35">
        <f t="shared" si="105"/>
        <v>0</v>
      </c>
      <c r="AA277" s="35">
        <f t="shared" si="105"/>
        <v>0</v>
      </c>
      <c r="AB277" s="35">
        <f t="shared" si="105"/>
        <v>0</v>
      </c>
      <c r="AC277" s="35">
        <f t="shared" si="105"/>
        <v>0</v>
      </c>
      <c r="AE277" s="47">
        <f t="shared" si="89"/>
        <v>0</v>
      </c>
      <c r="AF277" s="18"/>
    </row>
    <row r="278" ht="15" spans="1:32">
      <c r="A278" s="45" t="s">
        <v>11014</v>
      </c>
      <c r="B278" s="33">
        <f t="shared" si="94"/>
        <v>0</v>
      </c>
      <c r="C278" s="41" t="s">
        <v>11015</v>
      </c>
      <c r="D278" s="26">
        <f t="shared" si="99"/>
        <v>0</v>
      </c>
      <c r="E278" s="35">
        <f t="shared" si="95"/>
        <v>0</v>
      </c>
      <c r="F278" s="36">
        <f t="shared" si="100"/>
        <v>0</v>
      </c>
      <c r="G278" s="37">
        <f t="shared" si="87"/>
        <v>0</v>
      </c>
      <c r="H278" s="42">
        <v>0</v>
      </c>
      <c r="I278" s="35">
        <f t="shared" si="96"/>
        <v>0</v>
      </c>
      <c r="J278" s="26">
        <f t="shared" si="101"/>
        <v>0</v>
      </c>
      <c r="K278" s="35">
        <f t="shared" si="102"/>
        <v>0</v>
      </c>
      <c r="L278" s="46">
        <f t="shared" si="97"/>
        <v>0</v>
      </c>
      <c r="M278" s="51">
        <v>0</v>
      </c>
      <c r="N278" s="44">
        <f t="shared" si="88"/>
        <v>0</v>
      </c>
      <c r="O278" s="35">
        <f t="shared" si="98"/>
        <v>0</v>
      </c>
      <c r="P278" s="35">
        <f t="shared" si="103"/>
        <v>0</v>
      </c>
      <c r="R278" s="35">
        <f t="shared" ref="R278:X287" si="106">SUMPRODUCT(R$374:R$599*(LEFT($A$374:$A$599,LEN($A278))=$A278))</f>
        <v>0</v>
      </c>
      <c r="S278" s="35">
        <f t="shared" si="106"/>
        <v>0</v>
      </c>
      <c r="T278" s="35">
        <f t="shared" si="106"/>
        <v>0</v>
      </c>
      <c r="U278" s="35">
        <f t="shared" si="106"/>
        <v>0</v>
      </c>
      <c r="V278" s="35">
        <f t="shared" si="106"/>
        <v>0</v>
      </c>
      <c r="W278" s="35">
        <f t="shared" si="106"/>
        <v>0</v>
      </c>
      <c r="X278" s="35">
        <f t="shared" si="106"/>
        <v>0</v>
      </c>
      <c r="Z278" s="35">
        <f t="shared" si="105"/>
        <v>0</v>
      </c>
      <c r="AA278" s="35">
        <f t="shared" si="105"/>
        <v>0</v>
      </c>
      <c r="AB278" s="35">
        <f t="shared" si="105"/>
        <v>0</v>
      </c>
      <c r="AC278" s="35">
        <f t="shared" si="105"/>
        <v>0</v>
      </c>
      <c r="AE278" s="47">
        <f t="shared" si="89"/>
        <v>0</v>
      </c>
      <c r="AF278" s="6"/>
    </row>
    <row r="279" ht="15" spans="1:32">
      <c r="A279" s="45" t="s">
        <v>11016</v>
      </c>
      <c r="B279" s="33">
        <f t="shared" si="94"/>
        <v>0</v>
      </c>
      <c r="C279" s="41" t="s">
        <v>11017</v>
      </c>
      <c r="D279" s="26">
        <f t="shared" si="99"/>
        <v>0</v>
      </c>
      <c r="E279" s="35">
        <f t="shared" si="95"/>
        <v>0</v>
      </c>
      <c r="F279" s="36">
        <f t="shared" si="100"/>
        <v>0</v>
      </c>
      <c r="G279" s="37">
        <f t="shared" si="87"/>
        <v>0</v>
      </c>
      <c r="H279" s="42">
        <v>0</v>
      </c>
      <c r="I279" s="35">
        <f t="shared" si="96"/>
        <v>0</v>
      </c>
      <c r="J279" s="26">
        <f t="shared" si="101"/>
        <v>0</v>
      </c>
      <c r="K279" s="35">
        <f t="shared" si="102"/>
        <v>0</v>
      </c>
      <c r="L279" s="46">
        <f t="shared" si="97"/>
        <v>0</v>
      </c>
      <c r="M279" s="51">
        <v>0</v>
      </c>
      <c r="N279" s="44">
        <f t="shared" si="88"/>
        <v>0</v>
      </c>
      <c r="O279" s="35">
        <f t="shared" si="98"/>
        <v>0</v>
      </c>
      <c r="P279" s="35">
        <f t="shared" si="103"/>
        <v>0</v>
      </c>
      <c r="R279" s="35">
        <f t="shared" si="106"/>
        <v>0</v>
      </c>
      <c r="S279" s="35">
        <f t="shared" si="106"/>
        <v>0</v>
      </c>
      <c r="T279" s="35">
        <f t="shared" si="106"/>
        <v>0</v>
      </c>
      <c r="U279" s="35">
        <f t="shared" si="106"/>
        <v>0</v>
      </c>
      <c r="V279" s="35">
        <f t="shared" si="106"/>
        <v>0</v>
      </c>
      <c r="W279" s="35">
        <f t="shared" si="106"/>
        <v>0</v>
      </c>
      <c r="X279" s="35">
        <f t="shared" si="106"/>
        <v>0</v>
      </c>
      <c r="Z279" s="35">
        <f t="shared" si="105"/>
        <v>0</v>
      </c>
      <c r="AA279" s="35">
        <f t="shared" si="105"/>
        <v>0</v>
      </c>
      <c r="AB279" s="35">
        <f t="shared" si="105"/>
        <v>0</v>
      </c>
      <c r="AC279" s="35">
        <f t="shared" si="105"/>
        <v>0</v>
      </c>
      <c r="AE279" s="47">
        <f t="shared" si="89"/>
        <v>0</v>
      </c>
      <c r="AF279" s="6"/>
    </row>
    <row r="280" ht="15" spans="1:32">
      <c r="A280" s="45" t="s">
        <v>11018</v>
      </c>
      <c r="B280" s="33">
        <f t="shared" si="94"/>
        <v>0</v>
      </c>
      <c r="C280" s="41" t="s">
        <v>11019</v>
      </c>
      <c r="D280" s="26">
        <f t="shared" si="99"/>
        <v>0</v>
      </c>
      <c r="E280" s="35">
        <f t="shared" si="95"/>
        <v>0</v>
      </c>
      <c r="F280" s="36">
        <f t="shared" si="100"/>
        <v>0</v>
      </c>
      <c r="G280" s="37">
        <f t="shared" si="87"/>
        <v>0</v>
      </c>
      <c r="H280" s="42">
        <v>0</v>
      </c>
      <c r="I280" s="35">
        <f t="shared" si="96"/>
        <v>0</v>
      </c>
      <c r="J280" s="26">
        <f t="shared" si="101"/>
        <v>0</v>
      </c>
      <c r="K280" s="35">
        <f t="shared" si="102"/>
        <v>0</v>
      </c>
      <c r="L280" s="46">
        <f t="shared" si="97"/>
        <v>0</v>
      </c>
      <c r="M280" s="51">
        <v>0</v>
      </c>
      <c r="N280" s="44">
        <f t="shared" si="88"/>
        <v>0</v>
      </c>
      <c r="O280" s="35">
        <f t="shared" si="98"/>
        <v>0</v>
      </c>
      <c r="P280" s="35">
        <f t="shared" si="103"/>
        <v>0</v>
      </c>
      <c r="R280" s="35">
        <f t="shared" si="106"/>
        <v>0</v>
      </c>
      <c r="S280" s="35">
        <f t="shared" si="106"/>
        <v>0</v>
      </c>
      <c r="T280" s="35">
        <f t="shared" si="106"/>
        <v>0</v>
      </c>
      <c r="U280" s="35">
        <f t="shared" si="106"/>
        <v>0</v>
      </c>
      <c r="V280" s="35">
        <f t="shared" si="106"/>
        <v>0</v>
      </c>
      <c r="W280" s="35">
        <f t="shared" si="106"/>
        <v>0</v>
      </c>
      <c r="X280" s="35">
        <f t="shared" si="106"/>
        <v>0</v>
      </c>
      <c r="Z280" s="35">
        <f t="shared" si="105"/>
        <v>0</v>
      </c>
      <c r="AA280" s="35">
        <f t="shared" si="105"/>
        <v>0</v>
      </c>
      <c r="AB280" s="35">
        <f t="shared" si="105"/>
        <v>0</v>
      </c>
      <c r="AC280" s="35">
        <f t="shared" si="105"/>
        <v>0</v>
      </c>
      <c r="AE280" s="47">
        <f t="shared" si="89"/>
        <v>0</v>
      </c>
      <c r="AF280" s="18"/>
    </row>
    <row r="281" ht="15" spans="1:32">
      <c r="A281" s="45" t="s">
        <v>11020</v>
      </c>
      <c r="B281" s="33">
        <f t="shared" si="94"/>
        <v>0</v>
      </c>
      <c r="C281" s="41" t="s">
        <v>11021</v>
      </c>
      <c r="D281" s="26">
        <f t="shared" si="99"/>
        <v>0</v>
      </c>
      <c r="E281" s="35">
        <f t="shared" si="95"/>
        <v>0</v>
      </c>
      <c r="F281" s="36">
        <f t="shared" si="100"/>
        <v>0</v>
      </c>
      <c r="G281" s="37">
        <f t="shared" si="87"/>
        <v>0</v>
      </c>
      <c r="H281" s="42">
        <v>0</v>
      </c>
      <c r="I281" s="35">
        <f t="shared" si="96"/>
        <v>0</v>
      </c>
      <c r="J281" s="26">
        <f t="shared" si="101"/>
        <v>0</v>
      </c>
      <c r="K281" s="35">
        <f t="shared" si="102"/>
        <v>0</v>
      </c>
      <c r="L281" s="46">
        <f t="shared" si="97"/>
        <v>0</v>
      </c>
      <c r="M281" s="51">
        <v>0</v>
      </c>
      <c r="N281" s="44">
        <f t="shared" si="88"/>
        <v>0</v>
      </c>
      <c r="O281" s="35">
        <f t="shared" si="98"/>
        <v>0</v>
      </c>
      <c r="P281" s="35">
        <f t="shared" si="103"/>
        <v>0</v>
      </c>
      <c r="R281" s="35">
        <f t="shared" si="106"/>
        <v>0</v>
      </c>
      <c r="S281" s="35">
        <f t="shared" si="106"/>
        <v>0</v>
      </c>
      <c r="T281" s="35">
        <f t="shared" si="106"/>
        <v>0</v>
      </c>
      <c r="U281" s="35">
        <f t="shared" si="106"/>
        <v>0</v>
      </c>
      <c r="V281" s="35">
        <f t="shared" si="106"/>
        <v>0</v>
      </c>
      <c r="W281" s="35">
        <f t="shared" si="106"/>
        <v>0</v>
      </c>
      <c r="X281" s="35">
        <f t="shared" si="106"/>
        <v>0</v>
      </c>
      <c r="Z281" s="35">
        <f t="shared" si="105"/>
        <v>0</v>
      </c>
      <c r="AA281" s="35">
        <f t="shared" si="105"/>
        <v>0</v>
      </c>
      <c r="AB281" s="35">
        <f t="shared" si="105"/>
        <v>0</v>
      </c>
      <c r="AC281" s="35">
        <f t="shared" si="105"/>
        <v>0</v>
      </c>
      <c r="AE281" s="47">
        <f t="shared" si="89"/>
        <v>0</v>
      </c>
      <c r="AF281" s="18"/>
    </row>
    <row r="282" ht="15" spans="1:32">
      <c r="A282" s="45" t="s">
        <v>11022</v>
      </c>
      <c r="B282" s="33">
        <f t="shared" si="94"/>
        <v>0</v>
      </c>
      <c r="C282" s="41" t="s">
        <v>11023</v>
      </c>
      <c r="D282" s="26">
        <f t="shared" si="99"/>
        <v>0</v>
      </c>
      <c r="E282" s="35">
        <f t="shared" si="95"/>
        <v>0</v>
      </c>
      <c r="F282" s="36">
        <f t="shared" si="100"/>
        <v>0</v>
      </c>
      <c r="G282" s="37">
        <f t="shared" si="87"/>
        <v>0</v>
      </c>
      <c r="H282" s="42">
        <v>0</v>
      </c>
      <c r="I282" s="35">
        <f t="shared" si="96"/>
        <v>0</v>
      </c>
      <c r="J282" s="26">
        <f t="shared" si="101"/>
        <v>0</v>
      </c>
      <c r="K282" s="35">
        <f t="shared" si="102"/>
        <v>0</v>
      </c>
      <c r="L282" s="46">
        <f t="shared" si="97"/>
        <v>0</v>
      </c>
      <c r="M282" s="51">
        <v>0</v>
      </c>
      <c r="N282" s="44">
        <f t="shared" si="88"/>
        <v>0</v>
      </c>
      <c r="O282" s="35">
        <f t="shared" si="98"/>
        <v>0</v>
      </c>
      <c r="P282" s="35">
        <f t="shared" si="103"/>
        <v>0</v>
      </c>
      <c r="R282" s="35">
        <f t="shared" si="106"/>
        <v>0</v>
      </c>
      <c r="S282" s="35">
        <f t="shared" si="106"/>
        <v>0</v>
      </c>
      <c r="T282" s="35">
        <f t="shared" si="106"/>
        <v>0</v>
      </c>
      <c r="U282" s="35">
        <f t="shared" si="106"/>
        <v>0</v>
      </c>
      <c r="V282" s="35">
        <f t="shared" si="106"/>
        <v>0</v>
      </c>
      <c r="W282" s="35">
        <f t="shared" si="106"/>
        <v>0</v>
      </c>
      <c r="X282" s="35">
        <f t="shared" si="106"/>
        <v>0</v>
      </c>
      <c r="Z282" s="35">
        <f t="shared" si="105"/>
        <v>0</v>
      </c>
      <c r="AA282" s="35">
        <f t="shared" si="105"/>
        <v>0</v>
      </c>
      <c r="AB282" s="35">
        <f t="shared" si="105"/>
        <v>0</v>
      </c>
      <c r="AC282" s="35">
        <f t="shared" si="105"/>
        <v>0</v>
      </c>
      <c r="AE282" s="47">
        <f t="shared" si="89"/>
        <v>0</v>
      </c>
      <c r="AF282" s="6"/>
    </row>
    <row r="283" ht="15" spans="1:32">
      <c r="A283" s="45" t="s">
        <v>11024</v>
      </c>
      <c r="B283" s="33">
        <f t="shared" si="94"/>
        <v>0</v>
      </c>
      <c r="C283" s="41" t="s">
        <v>11025</v>
      </c>
      <c r="D283" s="26">
        <f t="shared" si="99"/>
        <v>0</v>
      </c>
      <c r="E283" s="35">
        <f t="shared" si="95"/>
        <v>0</v>
      </c>
      <c r="F283" s="36">
        <f t="shared" si="100"/>
        <v>0</v>
      </c>
      <c r="G283" s="37">
        <f t="shared" si="87"/>
        <v>0</v>
      </c>
      <c r="H283" s="42">
        <v>0</v>
      </c>
      <c r="I283" s="35">
        <f t="shared" si="96"/>
        <v>0</v>
      </c>
      <c r="J283" s="26">
        <f t="shared" si="101"/>
        <v>0</v>
      </c>
      <c r="K283" s="35">
        <f t="shared" si="102"/>
        <v>0</v>
      </c>
      <c r="L283" s="46">
        <f t="shared" si="97"/>
        <v>0</v>
      </c>
      <c r="M283" s="51">
        <v>0</v>
      </c>
      <c r="N283" s="44">
        <f t="shared" si="88"/>
        <v>0</v>
      </c>
      <c r="O283" s="35">
        <f t="shared" si="98"/>
        <v>0</v>
      </c>
      <c r="P283" s="35">
        <f t="shared" si="103"/>
        <v>0</v>
      </c>
      <c r="R283" s="35">
        <f t="shared" si="106"/>
        <v>0</v>
      </c>
      <c r="S283" s="35">
        <f t="shared" si="106"/>
        <v>0</v>
      </c>
      <c r="T283" s="35">
        <f t="shared" si="106"/>
        <v>0</v>
      </c>
      <c r="U283" s="35">
        <f t="shared" si="106"/>
        <v>0</v>
      </c>
      <c r="V283" s="35">
        <f t="shared" si="106"/>
        <v>0</v>
      </c>
      <c r="W283" s="35">
        <f t="shared" si="106"/>
        <v>0</v>
      </c>
      <c r="X283" s="35">
        <f t="shared" si="106"/>
        <v>0</v>
      </c>
      <c r="Z283" s="35">
        <f t="shared" si="105"/>
        <v>0</v>
      </c>
      <c r="AA283" s="35">
        <f t="shared" si="105"/>
        <v>0</v>
      </c>
      <c r="AB283" s="35">
        <f t="shared" si="105"/>
        <v>0</v>
      </c>
      <c r="AC283" s="35">
        <f t="shared" si="105"/>
        <v>0</v>
      </c>
      <c r="AE283" s="47">
        <f t="shared" si="89"/>
        <v>0</v>
      </c>
      <c r="AF283" s="6"/>
    </row>
    <row r="284" ht="15" spans="1:32">
      <c r="A284" s="45" t="s">
        <v>11026</v>
      </c>
      <c r="B284" s="33">
        <f t="shared" si="94"/>
        <v>0</v>
      </c>
      <c r="C284" s="41" t="s">
        <v>11027</v>
      </c>
      <c r="D284" s="26">
        <f t="shared" si="99"/>
        <v>0</v>
      </c>
      <c r="E284" s="35">
        <f t="shared" si="95"/>
        <v>0</v>
      </c>
      <c r="F284" s="36">
        <f t="shared" si="100"/>
        <v>0</v>
      </c>
      <c r="G284" s="37">
        <f t="shared" si="87"/>
        <v>0</v>
      </c>
      <c r="H284" s="38">
        <v>0</v>
      </c>
      <c r="I284" s="35">
        <f t="shared" si="96"/>
        <v>0</v>
      </c>
      <c r="J284" s="26">
        <f t="shared" si="101"/>
        <v>0</v>
      </c>
      <c r="K284" s="35">
        <f t="shared" si="102"/>
        <v>0</v>
      </c>
      <c r="L284" s="46">
        <f t="shared" si="97"/>
        <v>0</v>
      </c>
      <c r="M284" s="51">
        <v>0</v>
      </c>
      <c r="N284" s="44">
        <f t="shared" si="88"/>
        <v>0</v>
      </c>
      <c r="O284" s="35">
        <f t="shared" si="98"/>
        <v>0</v>
      </c>
      <c r="P284" s="35">
        <f t="shared" si="103"/>
        <v>0</v>
      </c>
      <c r="R284" s="35">
        <f t="shared" si="106"/>
        <v>0</v>
      </c>
      <c r="S284" s="35">
        <f t="shared" si="106"/>
        <v>0</v>
      </c>
      <c r="T284" s="35">
        <f t="shared" si="106"/>
        <v>0</v>
      </c>
      <c r="U284" s="35">
        <f t="shared" si="106"/>
        <v>0</v>
      </c>
      <c r="V284" s="35">
        <f t="shared" si="106"/>
        <v>0</v>
      </c>
      <c r="W284" s="35">
        <f t="shared" si="106"/>
        <v>0</v>
      </c>
      <c r="X284" s="35">
        <f t="shared" si="106"/>
        <v>0</v>
      </c>
      <c r="Z284" s="35">
        <f t="shared" si="105"/>
        <v>0</v>
      </c>
      <c r="AA284" s="35">
        <f t="shared" si="105"/>
        <v>0</v>
      </c>
      <c r="AB284" s="35">
        <f t="shared" si="105"/>
        <v>0</v>
      </c>
      <c r="AC284" s="35">
        <f t="shared" si="105"/>
        <v>0</v>
      </c>
      <c r="AE284" s="47">
        <f t="shared" si="89"/>
        <v>0</v>
      </c>
      <c r="AF284" s="18"/>
    </row>
    <row r="285" ht="15" spans="1:32">
      <c r="A285" s="45" t="s">
        <v>11028</v>
      </c>
      <c r="B285" s="33">
        <f t="shared" si="94"/>
        <v>0</v>
      </c>
      <c r="C285" s="41" t="s">
        <v>11029</v>
      </c>
      <c r="D285" s="26">
        <f t="shared" si="99"/>
        <v>0</v>
      </c>
      <c r="E285" s="35">
        <f t="shared" si="95"/>
        <v>0</v>
      </c>
      <c r="F285" s="36">
        <f t="shared" si="100"/>
        <v>0</v>
      </c>
      <c r="G285" s="37">
        <f t="shared" si="87"/>
        <v>0</v>
      </c>
      <c r="H285" s="42">
        <v>0</v>
      </c>
      <c r="I285" s="35">
        <f t="shared" si="96"/>
        <v>0</v>
      </c>
      <c r="J285" s="26">
        <f t="shared" si="101"/>
        <v>0</v>
      </c>
      <c r="K285" s="35">
        <f t="shared" si="102"/>
        <v>0</v>
      </c>
      <c r="L285" s="46">
        <f t="shared" si="97"/>
        <v>0</v>
      </c>
      <c r="M285" s="51">
        <v>0</v>
      </c>
      <c r="N285" s="44">
        <f t="shared" si="88"/>
        <v>0</v>
      </c>
      <c r="O285" s="35">
        <f t="shared" si="98"/>
        <v>0</v>
      </c>
      <c r="P285" s="35">
        <f t="shared" si="103"/>
        <v>0</v>
      </c>
      <c r="R285" s="35">
        <f t="shared" si="106"/>
        <v>0</v>
      </c>
      <c r="S285" s="35">
        <f t="shared" si="106"/>
        <v>0</v>
      </c>
      <c r="T285" s="35">
        <f t="shared" si="106"/>
        <v>0</v>
      </c>
      <c r="U285" s="35">
        <f t="shared" si="106"/>
        <v>0</v>
      </c>
      <c r="V285" s="35">
        <f t="shared" si="106"/>
        <v>0</v>
      </c>
      <c r="W285" s="35">
        <f t="shared" si="106"/>
        <v>0</v>
      </c>
      <c r="X285" s="35">
        <f t="shared" si="106"/>
        <v>0</v>
      </c>
      <c r="Z285" s="35">
        <f t="shared" si="105"/>
        <v>0</v>
      </c>
      <c r="AA285" s="35">
        <f t="shared" si="105"/>
        <v>0</v>
      </c>
      <c r="AB285" s="35">
        <f t="shared" si="105"/>
        <v>0</v>
      </c>
      <c r="AC285" s="35">
        <f t="shared" si="105"/>
        <v>0</v>
      </c>
      <c r="AE285" s="47">
        <f t="shared" si="89"/>
        <v>0</v>
      </c>
      <c r="AF285" s="18"/>
    </row>
    <row r="286" ht="15" spans="1:32">
      <c r="A286" s="45" t="s">
        <v>11030</v>
      </c>
      <c r="B286" s="33">
        <f t="shared" si="94"/>
        <v>0</v>
      </c>
      <c r="C286" s="41" t="s">
        <v>11031</v>
      </c>
      <c r="D286" s="26">
        <f t="shared" si="99"/>
        <v>0</v>
      </c>
      <c r="E286" s="35">
        <f t="shared" si="95"/>
        <v>0</v>
      </c>
      <c r="F286" s="36">
        <f t="shared" si="100"/>
        <v>0</v>
      </c>
      <c r="G286" s="37">
        <f t="shared" si="87"/>
        <v>0</v>
      </c>
      <c r="H286" s="42">
        <v>0</v>
      </c>
      <c r="I286" s="35">
        <f t="shared" si="96"/>
        <v>0</v>
      </c>
      <c r="J286" s="26">
        <f t="shared" si="101"/>
        <v>0</v>
      </c>
      <c r="K286" s="35">
        <f t="shared" si="102"/>
        <v>0</v>
      </c>
      <c r="L286" s="46">
        <f t="shared" si="97"/>
        <v>0</v>
      </c>
      <c r="M286" s="51">
        <v>0</v>
      </c>
      <c r="N286" s="44">
        <f t="shared" si="88"/>
        <v>0</v>
      </c>
      <c r="O286" s="35">
        <f t="shared" si="98"/>
        <v>0</v>
      </c>
      <c r="P286" s="35">
        <f t="shared" si="103"/>
        <v>0</v>
      </c>
      <c r="R286" s="35">
        <f t="shared" si="106"/>
        <v>0</v>
      </c>
      <c r="S286" s="35">
        <f t="shared" si="106"/>
        <v>0</v>
      </c>
      <c r="T286" s="35">
        <f t="shared" si="106"/>
        <v>0</v>
      </c>
      <c r="U286" s="35">
        <f t="shared" si="106"/>
        <v>0</v>
      </c>
      <c r="V286" s="35">
        <f t="shared" si="106"/>
        <v>0</v>
      </c>
      <c r="W286" s="35">
        <f t="shared" si="106"/>
        <v>0</v>
      </c>
      <c r="X286" s="35">
        <f t="shared" si="106"/>
        <v>0</v>
      </c>
      <c r="Z286" s="35">
        <f t="shared" si="105"/>
        <v>0</v>
      </c>
      <c r="AA286" s="35">
        <f t="shared" si="105"/>
        <v>0</v>
      </c>
      <c r="AB286" s="35">
        <f t="shared" si="105"/>
        <v>0</v>
      </c>
      <c r="AC286" s="35">
        <f t="shared" si="105"/>
        <v>0</v>
      </c>
      <c r="AE286" s="47">
        <f t="shared" si="89"/>
        <v>0</v>
      </c>
      <c r="AF286" s="6"/>
    </row>
    <row r="287" ht="15" spans="1:32">
      <c r="A287" s="45" t="s">
        <v>11032</v>
      </c>
      <c r="B287" s="33">
        <f t="shared" si="94"/>
        <v>0</v>
      </c>
      <c r="C287" s="41" t="s">
        <v>11033</v>
      </c>
      <c r="D287" s="26">
        <f t="shared" si="99"/>
        <v>0</v>
      </c>
      <c r="E287" s="35">
        <f t="shared" si="95"/>
        <v>0</v>
      </c>
      <c r="F287" s="36">
        <f t="shared" si="100"/>
        <v>0</v>
      </c>
      <c r="G287" s="37">
        <f t="shared" si="87"/>
        <v>0</v>
      </c>
      <c r="H287" s="42">
        <v>0</v>
      </c>
      <c r="I287" s="35">
        <f t="shared" si="96"/>
        <v>0</v>
      </c>
      <c r="J287" s="26">
        <f t="shared" si="101"/>
        <v>0</v>
      </c>
      <c r="K287" s="35">
        <f t="shared" si="102"/>
        <v>0</v>
      </c>
      <c r="L287" s="46">
        <f t="shared" si="97"/>
        <v>0</v>
      </c>
      <c r="M287" s="51">
        <v>0</v>
      </c>
      <c r="N287" s="44">
        <f t="shared" si="88"/>
        <v>0</v>
      </c>
      <c r="O287" s="35">
        <f t="shared" si="98"/>
        <v>0</v>
      </c>
      <c r="P287" s="35">
        <f t="shared" si="103"/>
        <v>0</v>
      </c>
      <c r="R287" s="35">
        <f t="shared" si="106"/>
        <v>0</v>
      </c>
      <c r="S287" s="35">
        <f t="shared" si="106"/>
        <v>0</v>
      </c>
      <c r="T287" s="35">
        <f t="shared" si="106"/>
        <v>0</v>
      </c>
      <c r="U287" s="35">
        <f t="shared" si="106"/>
        <v>0</v>
      </c>
      <c r="V287" s="35">
        <f t="shared" si="106"/>
        <v>0</v>
      </c>
      <c r="W287" s="35">
        <f t="shared" si="106"/>
        <v>0</v>
      </c>
      <c r="X287" s="35">
        <f t="shared" si="106"/>
        <v>0</v>
      </c>
      <c r="Z287" s="35">
        <f t="shared" si="105"/>
        <v>0</v>
      </c>
      <c r="AA287" s="35">
        <f t="shared" si="105"/>
        <v>0</v>
      </c>
      <c r="AB287" s="35">
        <f t="shared" si="105"/>
        <v>0</v>
      </c>
      <c r="AC287" s="35">
        <f t="shared" si="105"/>
        <v>0</v>
      </c>
      <c r="AE287" s="47">
        <f t="shared" si="89"/>
        <v>0</v>
      </c>
      <c r="AF287" s="6"/>
    </row>
    <row r="288" ht="15" spans="1:32">
      <c r="A288" s="45" t="s">
        <v>11034</v>
      </c>
      <c r="B288" s="33">
        <f t="shared" si="94"/>
        <v>0</v>
      </c>
      <c r="C288" s="41" t="s">
        <v>11035</v>
      </c>
      <c r="D288" s="26">
        <f t="shared" si="99"/>
        <v>0</v>
      </c>
      <c r="E288" s="35">
        <f t="shared" si="95"/>
        <v>0</v>
      </c>
      <c r="F288" s="36">
        <f t="shared" si="100"/>
        <v>0</v>
      </c>
      <c r="G288" s="37">
        <f t="shared" si="87"/>
        <v>0</v>
      </c>
      <c r="H288" s="42">
        <v>0</v>
      </c>
      <c r="I288" s="35">
        <f t="shared" si="96"/>
        <v>0</v>
      </c>
      <c r="J288" s="26">
        <f t="shared" si="101"/>
        <v>0</v>
      </c>
      <c r="K288" s="35">
        <f t="shared" si="102"/>
        <v>0</v>
      </c>
      <c r="L288" s="46">
        <f t="shared" si="97"/>
        <v>0</v>
      </c>
      <c r="M288" s="51">
        <v>0</v>
      </c>
      <c r="N288" s="44">
        <f t="shared" si="88"/>
        <v>0</v>
      </c>
      <c r="O288" s="35">
        <f t="shared" si="98"/>
        <v>0</v>
      </c>
      <c r="P288" s="35">
        <f t="shared" si="103"/>
        <v>0</v>
      </c>
      <c r="R288" s="35">
        <f t="shared" ref="R288:X297" si="107">SUMPRODUCT(R$374:R$599*(LEFT($A$374:$A$599,LEN($A288))=$A288))</f>
        <v>0</v>
      </c>
      <c r="S288" s="35">
        <f t="shared" si="107"/>
        <v>0</v>
      </c>
      <c r="T288" s="35">
        <f t="shared" si="107"/>
        <v>0</v>
      </c>
      <c r="U288" s="35">
        <f t="shared" si="107"/>
        <v>0</v>
      </c>
      <c r="V288" s="35">
        <f t="shared" si="107"/>
        <v>0</v>
      </c>
      <c r="W288" s="35">
        <f t="shared" si="107"/>
        <v>0</v>
      </c>
      <c r="X288" s="35">
        <f t="shared" si="107"/>
        <v>0</v>
      </c>
      <c r="Z288" s="35">
        <f t="shared" ref="Z288:AC307" si="108">SUMPRODUCT(Z$374:Z$599*(LEFT($A$374:$A$599,LEN($A288))=$A288))</f>
        <v>0</v>
      </c>
      <c r="AA288" s="35">
        <f t="shared" si="108"/>
        <v>0</v>
      </c>
      <c r="AB288" s="35">
        <f t="shared" si="108"/>
        <v>0</v>
      </c>
      <c r="AC288" s="35">
        <f t="shared" si="108"/>
        <v>0</v>
      </c>
      <c r="AE288" s="47">
        <f t="shared" si="89"/>
        <v>0</v>
      </c>
      <c r="AF288" s="18"/>
    </row>
    <row r="289" ht="15" spans="1:32">
      <c r="A289" s="45" t="s">
        <v>11036</v>
      </c>
      <c r="B289" s="33">
        <f t="shared" si="94"/>
        <v>0</v>
      </c>
      <c r="C289" s="41" t="s">
        <v>11037</v>
      </c>
      <c r="D289" s="26">
        <f t="shared" si="99"/>
        <v>0</v>
      </c>
      <c r="E289" s="35">
        <f t="shared" si="95"/>
        <v>0</v>
      </c>
      <c r="F289" s="36">
        <f t="shared" si="100"/>
        <v>0</v>
      </c>
      <c r="G289" s="37">
        <f t="shared" si="87"/>
        <v>0</v>
      </c>
      <c r="H289" s="42">
        <v>0</v>
      </c>
      <c r="I289" s="35">
        <f t="shared" si="96"/>
        <v>0</v>
      </c>
      <c r="J289" s="26">
        <f t="shared" si="101"/>
        <v>0</v>
      </c>
      <c r="K289" s="35">
        <f t="shared" si="102"/>
        <v>0</v>
      </c>
      <c r="L289" s="46">
        <f t="shared" si="97"/>
        <v>0</v>
      </c>
      <c r="M289" s="51">
        <v>0</v>
      </c>
      <c r="N289" s="44">
        <f t="shared" si="88"/>
        <v>0</v>
      </c>
      <c r="O289" s="35">
        <f t="shared" si="98"/>
        <v>0</v>
      </c>
      <c r="P289" s="35">
        <f t="shared" si="103"/>
        <v>0</v>
      </c>
      <c r="R289" s="35">
        <f t="shared" si="107"/>
        <v>0</v>
      </c>
      <c r="S289" s="35">
        <f t="shared" si="107"/>
        <v>0</v>
      </c>
      <c r="T289" s="35">
        <f t="shared" si="107"/>
        <v>0</v>
      </c>
      <c r="U289" s="35">
        <f t="shared" si="107"/>
        <v>0</v>
      </c>
      <c r="V289" s="35">
        <f t="shared" si="107"/>
        <v>0</v>
      </c>
      <c r="W289" s="35">
        <f t="shared" si="107"/>
        <v>0</v>
      </c>
      <c r="X289" s="35">
        <f t="shared" si="107"/>
        <v>0</v>
      </c>
      <c r="Z289" s="35">
        <f t="shared" si="108"/>
        <v>0</v>
      </c>
      <c r="AA289" s="35">
        <f t="shared" si="108"/>
        <v>0</v>
      </c>
      <c r="AB289" s="35">
        <f t="shared" si="108"/>
        <v>0</v>
      </c>
      <c r="AC289" s="35">
        <f t="shared" si="108"/>
        <v>0</v>
      </c>
      <c r="AE289" s="47">
        <f t="shared" si="89"/>
        <v>0</v>
      </c>
      <c r="AF289" s="18"/>
    </row>
    <row r="290" ht="15" spans="1:32">
      <c r="A290" s="45" t="s">
        <v>11038</v>
      </c>
      <c r="B290" s="33">
        <f t="shared" si="94"/>
        <v>0</v>
      </c>
      <c r="C290" s="41" t="s">
        <v>11039</v>
      </c>
      <c r="D290" s="26">
        <f t="shared" si="99"/>
        <v>0</v>
      </c>
      <c r="E290" s="35">
        <f t="shared" si="95"/>
        <v>0</v>
      </c>
      <c r="F290" s="36">
        <f t="shared" si="100"/>
        <v>0</v>
      </c>
      <c r="G290" s="37">
        <f t="shared" si="87"/>
        <v>0</v>
      </c>
      <c r="H290" s="42">
        <v>0</v>
      </c>
      <c r="I290" s="35">
        <f t="shared" si="96"/>
        <v>0</v>
      </c>
      <c r="J290" s="26">
        <f t="shared" si="101"/>
        <v>0</v>
      </c>
      <c r="K290" s="35">
        <f t="shared" si="102"/>
        <v>0</v>
      </c>
      <c r="L290" s="46">
        <f t="shared" si="97"/>
        <v>0</v>
      </c>
      <c r="M290" s="51">
        <v>0</v>
      </c>
      <c r="N290" s="44">
        <f t="shared" si="88"/>
        <v>0</v>
      </c>
      <c r="O290" s="35">
        <f t="shared" si="98"/>
        <v>0</v>
      </c>
      <c r="P290" s="35">
        <f t="shared" si="103"/>
        <v>0</v>
      </c>
      <c r="R290" s="35">
        <f t="shared" si="107"/>
        <v>0</v>
      </c>
      <c r="S290" s="35">
        <f t="shared" si="107"/>
        <v>0</v>
      </c>
      <c r="T290" s="35">
        <f t="shared" si="107"/>
        <v>0</v>
      </c>
      <c r="U290" s="35">
        <f t="shared" si="107"/>
        <v>0</v>
      </c>
      <c r="V290" s="35">
        <f t="shared" si="107"/>
        <v>0</v>
      </c>
      <c r="W290" s="35">
        <f t="shared" si="107"/>
        <v>0</v>
      </c>
      <c r="X290" s="35">
        <f t="shared" si="107"/>
        <v>0</v>
      </c>
      <c r="Z290" s="35">
        <f t="shared" si="108"/>
        <v>0</v>
      </c>
      <c r="AA290" s="35">
        <f t="shared" si="108"/>
        <v>0</v>
      </c>
      <c r="AB290" s="35">
        <f t="shared" si="108"/>
        <v>0</v>
      </c>
      <c r="AC290" s="35">
        <f t="shared" si="108"/>
        <v>0</v>
      </c>
      <c r="AE290" s="47">
        <f t="shared" si="89"/>
        <v>0</v>
      </c>
      <c r="AF290" s="6"/>
    </row>
    <row r="291" ht="15" spans="1:32">
      <c r="A291" s="45" t="s">
        <v>11040</v>
      </c>
      <c r="B291" s="33">
        <f t="shared" si="94"/>
        <v>0</v>
      </c>
      <c r="C291" s="41" t="s">
        <v>11041</v>
      </c>
      <c r="D291" s="26">
        <f t="shared" si="99"/>
        <v>0</v>
      </c>
      <c r="E291" s="35">
        <f t="shared" si="95"/>
        <v>0</v>
      </c>
      <c r="F291" s="36">
        <f t="shared" si="100"/>
        <v>0</v>
      </c>
      <c r="G291" s="37">
        <f t="shared" si="87"/>
        <v>0</v>
      </c>
      <c r="H291" s="42">
        <v>0</v>
      </c>
      <c r="I291" s="35">
        <f t="shared" si="96"/>
        <v>0</v>
      </c>
      <c r="J291" s="26">
        <f t="shared" si="101"/>
        <v>0</v>
      </c>
      <c r="K291" s="35">
        <f t="shared" si="102"/>
        <v>0</v>
      </c>
      <c r="L291" s="46">
        <f t="shared" si="97"/>
        <v>0</v>
      </c>
      <c r="M291" s="51">
        <v>0</v>
      </c>
      <c r="N291" s="44">
        <f t="shared" si="88"/>
        <v>0</v>
      </c>
      <c r="O291" s="35">
        <f t="shared" si="98"/>
        <v>0</v>
      </c>
      <c r="P291" s="35">
        <f t="shared" si="103"/>
        <v>0</v>
      </c>
      <c r="R291" s="35">
        <f t="shared" si="107"/>
        <v>0</v>
      </c>
      <c r="S291" s="35">
        <f t="shared" si="107"/>
        <v>0</v>
      </c>
      <c r="T291" s="35">
        <f t="shared" si="107"/>
        <v>0</v>
      </c>
      <c r="U291" s="35">
        <f t="shared" si="107"/>
        <v>0</v>
      </c>
      <c r="V291" s="35">
        <f t="shared" si="107"/>
        <v>0</v>
      </c>
      <c r="W291" s="35">
        <f t="shared" si="107"/>
        <v>0</v>
      </c>
      <c r="X291" s="35">
        <f t="shared" si="107"/>
        <v>0</v>
      </c>
      <c r="Z291" s="35">
        <f t="shared" si="108"/>
        <v>0</v>
      </c>
      <c r="AA291" s="35">
        <f t="shared" si="108"/>
        <v>0</v>
      </c>
      <c r="AB291" s="35">
        <f t="shared" si="108"/>
        <v>0</v>
      </c>
      <c r="AC291" s="35">
        <f t="shared" si="108"/>
        <v>0</v>
      </c>
      <c r="AE291" s="47">
        <f t="shared" si="89"/>
        <v>0</v>
      </c>
      <c r="AF291" s="6"/>
    </row>
    <row r="292" ht="15" spans="1:32">
      <c r="A292" s="45" t="s">
        <v>11042</v>
      </c>
      <c r="B292" s="33">
        <f t="shared" si="94"/>
        <v>0</v>
      </c>
      <c r="C292" s="41" t="s">
        <v>11043</v>
      </c>
      <c r="D292" s="26">
        <f t="shared" si="99"/>
        <v>0</v>
      </c>
      <c r="E292" s="35">
        <f t="shared" si="95"/>
        <v>0</v>
      </c>
      <c r="F292" s="36">
        <f t="shared" si="100"/>
        <v>0</v>
      </c>
      <c r="G292" s="37">
        <f t="shared" si="87"/>
        <v>0</v>
      </c>
      <c r="H292" s="38">
        <v>0</v>
      </c>
      <c r="I292" s="35">
        <f t="shared" si="96"/>
        <v>0</v>
      </c>
      <c r="J292" s="26">
        <f t="shared" si="101"/>
        <v>0</v>
      </c>
      <c r="K292" s="35">
        <f t="shared" si="102"/>
        <v>0</v>
      </c>
      <c r="L292" s="46">
        <f t="shared" si="97"/>
        <v>0</v>
      </c>
      <c r="M292" s="51">
        <v>0</v>
      </c>
      <c r="N292" s="44">
        <f t="shared" si="88"/>
        <v>0</v>
      </c>
      <c r="O292" s="35">
        <f t="shared" si="98"/>
        <v>0</v>
      </c>
      <c r="P292" s="35">
        <f t="shared" si="103"/>
        <v>0</v>
      </c>
      <c r="R292" s="35">
        <f t="shared" si="107"/>
        <v>0</v>
      </c>
      <c r="S292" s="35">
        <f t="shared" si="107"/>
        <v>0</v>
      </c>
      <c r="T292" s="35">
        <f t="shared" si="107"/>
        <v>0</v>
      </c>
      <c r="U292" s="35">
        <f t="shared" si="107"/>
        <v>0</v>
      </c>
      <c r="V292" s="35">
        <f t="shared" si="107"/>
        <v>0</v>
      </c>
      <c r="W292" s="35">
        <f t="shared" si="107"/>
        <v>0</v>
      </c>
      <c r="X292" s="35">
        <f t="shared" si="107"/>
        <v>0</v>
      </c>
      <c r="Z292" s="35">
        <f t="shared" si="108"/>
        <v>0</v>
      </c>
      <c r="AA292" s="35">
        <f t="shared" si="108"/>
        <v>0</v>
      </c>
      <c r="AB292" s="35">
        <f t="shared" si="108"/>
        <v>0</v>
      </c>
      <c r="AC292" s="35">
        <f t="shared" si="108"/>
        <v>0</v>
      </c>
      <c r="AE292" s="47">
        <f t="shared" si="89"/>
        <v>0</v>
      </c>
      <c r="AF292" s="18"/>
    </row>
    <row r="293" ht="15" spans="1:32">
      <c r="A293" s="45" t="s">
        <v>11044</v>
      </c>
      <c r="B293" s="33">
        <f t="shared" si="94"/>
        <v>0</v>
      </c>
      <c r="C293" s="41" t="s">
        <v>11045</v>
      </c>
      <c r="D293" s="26">
        <f t="shared" si="99"/>
        <v>0</v>
      </c>
      <c r="E293" s="35">
        <f t="shared" si="95"/>
        <v>0</v>
      </c>
      <c r="F293" s="36">
        <f t="shared" si="100"/>
        <v>0</v>
      </c>
      <c r="G293" s="37">
        <f t="shared" si="87"/>
        <v>0</v>
      </c>
      <c r="H293" s="42">
        <v>0</v>
      </c>
      <c r="I293" s="35">
        <f t="shared" si="96"/>
        <v>0</v>
      </c>
      <c r="J293" s="26">
        <f t="shared" si="101"/>
        <v>0</v>
      </c>
      <c r="K293" s="35">
        <f t="shared" si="102"/>
        <v>0</v>
      </c>
      <c r="L293" s="46">
        <f t="shared" si="97"/>
        <v>0</v>
      </c>
      <c r="M293" s="51">
        <v>0</v>
      </c>
      <c r="N293" s="44">
        <f t="shared" si="88"/>
        <v>0</v>
      </c>
      <c r="O293" s="35">
        <f t="shared" si="98"/>
        <v>0</v>
      </c>
      <c r="P293" s="35">
        <f t="shared" si="103"/>
        <v>0</v>
      </c>
      <c r="R293" s="35">
        <f t="shared" si="107"/>
        <v>0</v>
      </c>
      <c r="S293" s="35">
        <f t="shared" si="107"/>
        <v>0</v>
      </c>
      <c r="T293" s="35">
        <f t="shared" si="107"/>
        <v>0</v>
      </c>
      <c r="U293" s="35">
        <f t="shared" si="107"/>
        <v>0</v>
      </c>
      <c r="V293" s="35">
        <f t="shared" si="107"/>
        <v>0</v>
      </c>
      <c r="W293" s="35">
        <f t="shared" si="107"/>
        <v>0</v>
      </c>
      <c r="X293" s="35">
        <f t="shared" si="107"/>
        <v>0</v>
      </c>
      <c r="Z293" s="35">
        <f t="shared" si="108"/>
        <v>0</v>
      </c>
      <c r="AA293" s="35">
        <f t="shared" si="108"/>
        <v>0</v>
      </c>
      <c r="AB293" s="35">
        <f t="shared" si="108"/>
        <v>0</v>
      </c>
      <c r="AC293" s="35">
        <f t="shared" si="108"/>
        <v>0</v>
      </c>
      <c r="AE293" s="47">
        <f t="shared" si="89"/>
        <v>0</v>
      </c>
      <c r="AF293" s="18"/>
    </row>
    <row r="294" ht="15" spans="1:32">
      <c r="A294" s="45" t="s">
        <v>11046</v>
      </c>
      <c r="B294" s="33">
        <f t="shared" si="94"/>
        <v>0</v>
      </c>
      <c r="C294" s="41" t="s">
        <v>11047</v>
      </c>
      <c r="D294" s="26">
        <f t="shared" si="99"/>
        <v>0</v>
      </c>
      <c r="E294" s="35">
        <f t="shared" si="95"/>
        <v>0</v>
      </c>
      <c r="F294" s="36">
        <f t="shared" si="100"/>
        <v>0</v>
      </c>
      <c r="G294" s="37">
        <f t="shared" si="87"/>
        <v>0</v>
      </c>
      <c r="H294" s="42">
        <v>0</v>
      </c>
      <c r="I294" s="35">
        <f t="shared" si="96"/>
        <v>0</v>
      </c>
      <c r="J294" s="26">
        <f t="shared" si="101"/>
        <v>0</v>
      </c>
      <c r="K294" s="35">
        <f t="shared" si="102"/>
        <v>0</v>
      </c>
      <c r="L294" s="46">
        <f t="shared" si="97"/>
        <v>0</v>
      </c>
      <c r="M294" s="51">
        <v>0</v>
      </c>
      <c r="N294" s="44">
        <f t="shared" si="88"/>
        <v>0</v>
      </c>
      <c r="O294" s="35">
        <f t="shared" si="98"/>
        <v>0</v>
      </c>
      <c r="P294" s="35">
        <f t="shared" si="103"/>
        <v>0</v>
      </c>
      <c r="R294" s="35">
        <f t="shared" si="107"/>
        <v>0</v>
      </c>
      <c r="S294" s="35">
        <f t="shared" si="107"/>
        <v>0</v>
      </c>
      <c r="T294" s="35">
        <f t="shared" si="107"/>
        <v>0</v>
      </c>
      <c r="U294" s="35">
        <f t="shared" si="107"/>
        <v>0</v>
      </c>
      <c r="V294" s="35">
        <f t="shared" si="107"/>
        <v>0</v>
      </c>
      <c r="W294" s="35">
        <f t="shared" si="107"/>
        <v>0</v>
      </c>
      <c r="X294" s="35">
        <f t="shared" si="107"/>
        <v>0</v>
      </c>
      <c r="Z294" s="35">
        <f t="shared" si="108"/>
        <v>0</v>
      </c>
      <c r="AA294" s="35">
        <f t="shared" si="108"/>
        <v>0</v>
      </c>
      <c r="AB294" s="35">
        <f t="shared" si="108"/>
        <v>0</v>
      </c>
      <c r="AC294" s="35">
        <f t="shared" si="108"/>
        <v>0</v>
      </c>
      <c r="AE294" s="47">
        <f t="shared" si="89"/>
        <v>0</v>
      </c>
      <c r="AF294" s="6"/>
    </row>
    <row r="295" ht="15" spans="1:32">
      <c r="A295" s="45" t="s">
        <v>11048</v>
      </c>
      <c r="B295" s="33">
        <f t="shared" si="94"/>
        <v>0</v>
      </c>
      <c r="C295" s="41" t="s">
        <v>11049</v>
      </c>
      <c r="D295" s="26">
        <f t="shared" si="99"/>
        <v>0</v>
      </c>
      <c r="E295" s="35">
        <f t="shared" si="95"/>
        <v>0</v>
      </c>
      <c r="F295" s="36">
        <f t="shared" si="100"/>
        <v>0</v>
      </c>
      <c r="G295" s="37">
        <f t="shared" si="87"/>
        <v>0</v>
      </c>
      <c r="H295" s="42">
        <v>0</v>
      </c>
      <c r="I295" s="35">
        <f t="shared" si="96"/>
        <v>0</v>
      </c>
      <c r="J295" s="26">
        <f t="shared" si="101"/>
        <v>0</v>
      </c>
      <c r="K295" s="35">
        <f t="shared" si="102"/>
        <v>0</v>
      </c>
      <c r="L295" s="46">
        <f t="shared" si="97"/>
        <v>0</v>
      </c>
      <c r="M295" s="51">
        <v>0</v>
      </c>
      <c r="N295" s="44">
        <f t="shared" si="88"/>
        <v>0</v>
      </c>
      <c r="O295" s="35">
        <f t="shared" si="98"/>
        <v>0</v>
      </c>
      <c r="P295" s="35">
        <f t="shared" si="103"/>
        <v>0</v>
      </c>
      <c r="R295" s="35">
        <f t="shared" si="107"/>
        <v>0</v>
      </c>
      <c r="S295" s="35">
        <f t="shared" si="107"/>
        <v>0</v>
      </c>
      <c r="T295" s="35">
        <f t="shared" si="107"/>
        <v>0</v>
      </c>
      <c r="U295" s="35">
        <f t="shared" si="107"/>
        <v>0</v>
      </c>
      <c r="V295" s="35">
        <f t="shared" si="107"/>
        <v>0</v>
      </c>
      <c r="W295" s="35">
        <f t="shared" si="107"/>
        <v>0</v>
      </c>
      <c r="X295" s="35">
        <f t="shared" si="107"/>
        <v>0</v>
      </c>
      <c r="Z295" s="35">
        <f t="shared" si="108"/>
        <v>0</v>
      </c>
      <c r="AA295" s="35">
        <f t="shared" si="108"/>
        <v>0</v>
      </c>
      <c r="AB295" s="35">
        <f t="shared" si="108"/>
        <v>0</v>
      </c>
      <c r="AC295" s="35">
        <f t="shared" si="108"/>
        <v>0</v>
      </c>
      <c r="AE295" s="47">
        <f t="shared" si="89"/>
        <v>0</v>
      </c>
      <c r="AF295" s="6"/>
    </row>
    <row r="296" ht="15" spans="1:32">
      <c r="A296" s="45" t="s">
        <v>11050</v>
      </c>
      <c r="B296" s="33">
        <f t="shared" si="94"/>
        <v>0</v>
      </c>
      <c r="C296" s="41" t="s">
        <v>11051</v>
      </c>
      <c r="D296" s="26">
        <f t="shared" si="99"/>
        <v>0</v>
      </c>
      <c r="E296" s="35">
        <f t="shared" si="95"/>
        <v>0</v>
      </c>
      <c r="F296" s="36">
        <f t="shared" si="100"/>
        <v>0</v>
      </c>
      <c r="G296" s="37">
        <f t="shared" si="87"/>
        <v>0</v>
      </c>
      <c r="H296" s="42">
        <v>0</v>
      </c>
      <c r="I296" s="35">
        <f t="shared" si="96"/>
        <v>0</v>
      </c>
      <c r="J296" s="26">
        <f t="shared" si="101"/>
        <v>0</v>
      </c>
      <c r="K296" s="35">
        <f t="shared" si="102"/>
        <v>0</v>
      </c>
      <c r="L296" s="46">
        <f t="shared" si="97"/>
        <v>0</v>
      </c>
      <c r="M296" s="51">
        <v>0</v>
      </c>
      <c r="N296" s="44">
        <f t="shared" si="88"/>
        <v>0</v>
      </c>
      <c r="O296" s="35">
        <f t="shared" si="98"/>
        <v>0</v>
      </c>
      <c r="P296" s="35">
        <f t="shared" si="103"/>
        <v>0</v>
      </c>
      <c r="R296" s="35">
        <f t="shared" si="107"/>
        <v>0</v>
      </c>
      <c r="S296" s="35">
        <f t="shared" si="107"/>
        <v>0</v>
      </c>
      <c r="T296" s="35">
        <f t="shared" si="107"/>
        <v>0</v>
      </c>
      <c r="U296" s="35">
        <f t="shared" si="107"/>
        <v>0</v>
      </c>
      <c r="V296" s="35">
        <f t="shared" si="107"/>
        <v>0</v>
      </c>
      <c r="W296" s="35">
        <f t="shared" si="107"/>
        <v>0</v>
      </c>
      <c r="X296" s="35">
        <f t="shared" si="107"/>
        <v>0</v>
      </c>
      <c r="Z296" s="35">
        <f t="shared" si="108"/>
        <v>0</v>
      </c>
      <c r="AA296" s="35">
        <f t="shared" si="108"/>
        <v>0</v>
      </c>
      <c r="AB296" s="35">
        <f t="shared" si="108"/>
        <v>0</v>
      </c>
      <c r="AC296" s="35">
        <f t="shared" si="108"/>
        <v>0</v>
      </c>
      <c r="AE296" s="47">
        <f t="shared" si="89"/>
        <v>0</v>
      </c>
      <c r="AF296" s="18"/>
    </row>
    <row r="297" ht="15" spans="1:32">
      <c r="A297" s="45" t="s">
        <v>11052</v>
      </c>
      <c r="B297" s="33">
        <f t="shared" si="94"/>
        <v>0</v>
      </c>
      <c r="C297" s="41" t="s">
        <v>11053</v>
      </c>
      <c r="D297" s="26">
        <f t="shared" si="99"/>
        <v>0</v>
      </c>
      <c r="E297" s="35">
        <f t="shared" si="95"/>
        <v>0</v>
      </c>
      <c r="F297" s="36">
        <f t="shared" si="100"/>
        <v>0</v>
      </c>
      <c r="G297" s="37">
        <f t="shared" ref="G297:G360" si="109">U297+S297</f>
        <v>0</v>
      </c>
      <c r="H297" s="42">
        <v>0</v>
      </c>
      <c r="I297" s="35">
        <f t="shared" si="96"/>
        <v>0</v>
      </c>
      <c r="J297" s="26">
        <f t="shared" si="101"/>
        <v>0</v>
      </c>
      <c r="K297" s="35">
        <f t="shared" si="102"/>
        <v>0</v>
      </c>
      <c r="L297" s="46">
        <f t="shared" si="97"/>
        <v>0</v>
      </c>
      <c r="M297" s="51">
        <v>0</v>
      </c>
      <c r="N297" s="44">
        <f t="shared" ref="N297:N360" si="110">V297+X297</f>
        <v>0</v>
      </c>
      <c r="O297" s="35">
        <f t="shared" si="98"/>
        <v>0</v>
      </c>
      <c r="P297" s="35">
        <f t="shared" si="103"/>
        <v>0</v>
      </c>
      <c r="R297" s="35">
        <f t="shared" si="107"/>
        <v>0</v>
      </c>
      <c r="S297" s="35">
        <f t="shared" si="107"/>
        <v>0</v>
      </c>
      <c r="T297" s="35">
        <f t="shared" si="107"/>
        <v>0</v>
      </c>
      <c r="U297" s="35">
        <f t="shared" si="107"/>
        <v>0</v>
      </c>
      <c r="V297" s="35">
        <f t="shared" si="107"/>
        <v>0</v>
      </c>
      <c r="W297" s="35">
        <f t="shared" si="107"/>
        <v>0</v>
      </c>
      <c r="X297" s="35">
        <f t="shared" si="107"/>
        <v>0</v>
      </c>
      <c r="Z297" s="35">
        <f t="shared" si="108"/>
        <v>0</v>
      </c>
      <c r="AA297" s="35">
        <f t="shared" si="108"/>
        <v>0</v>
      </c>
      <c r="AB297" s="35">
        <f t="shared" si="108"/>
        <v>0</v>
      </c>
      <c r="AC297" s="35">
        <f t="shared" si="108"/>
        <v>0</v>
      </c>
      <c r="AE297" s="47">
        <f t="shared" ref="AE297:AE360" si="111">+(AC297-T297)+(W297-AA297)</f>
        <v>0</v>
      </c>
      <c r="AF297" s="18"/>
    </row>
    <row r="298" ht="15" spans="1:32">
      <c r="A298" s="45" t="s">
        <v>11054</v>
      </c>
      <c r="B298" s="33">
        <f t="shared" si="94"/>
        <v>0</v>
      </c>
      <c r="C298" s="41" t="s">
        <v>11055</v>
      </c>
      <c r="D298" s="26">
        <f t="shared" si="99"/>
        <v>0</v>
      </c>
      <c r="E298" s="35">
        <f t="shared" si="95"/>
        <v>0</v>
      </c>
      <c r="F298" s="36">
        <f t="shared" si="100"/>
        <v>0</v>
      </c>
      <c r="G298" s="37">
        <f t="shared" si="109"/>
        <v>0</v>
      </c>
      <c r="H298" s="42">
        <v>0</v>
      </c>
      <c r="I298" s="35">
        <f t="shared" si="96"/>
        <v>0</v>
      </c>
      <c r="J298" s="26">
        <f t="shared" si="101"/>
        <v>0</v>
      </c>
      <c r="K298" s="35">
        <f t="shared" si="102"/>
        <v>0</v>
      </c>
      <c r="L298" s="46">
        <f t="shared" si="97"/>
        <v>0</v>
      </c>
      <c r="M298" s="51">
        <v>0</v>
      </c>
      <c r="N298" s="44">
        <f t="shared" si="110"/>
        <v>0</v>
      </c>
      <c r="O298" s="35">
        <f t="shared" si="98"/>
        <v>0</v>
      </c>
      <c r="P298" s="35">
        <f t="shared" si="103"/>
        <v>0</v>
      </c>
      <c r="R298" s="35">
        <f t="shared" ref="R298:X307" si="112">SUMPRODUCT(R$374:R$599*(LEFT($A$374:$A$599,LEN($A298))=$A298))</f>
        <v>0</v>
      </c>
      <c r="S298" s="35">
        <f t="shared" si="112"/>
        <v>0</v>
      </c>
      <c r="T298" s="35">
        <f t="shared" si="112"/>
        <v>0</v>
      </c>
      <c r="U298" s="35">
        <f t="shared" si="112"/>
        <v>0</v>
      </c>
      <c r="V298" s="35">
        <f t="shared" si="112"/>
        <v>0</v>
      </c>
      <c r="W298" s="35">
        <f t="shared" si="112"/>
        <v>0</v>
      </c>
      <c r="X298" s="35">
        <f t="shared" si="112"/>
        <v>0</v>
      </c>
      <c r="Z298" s="35">
        <f t="shared" si="108"/>
        <v>0</v>
      </c>
      <c r="AA298" s="35">
        <f t="shared" si="108"/>
        <v>0</v>
      </c>
      <c r="AB298" s="35">
        <f t="shared" si="108"/>
        <v>0</v>
      </c>
      <c r="AC298" s="35">
        <f t="shared" si="108"/>
        <v>0</v>
      </c>
      <c r="AE298" s="47">
        <f t="shared" si="111"/>
        <v>0</v>
      </c>
      <c r="AF298" s="6"/>
    </row>
    <row r="299" ht="15" spans="1:32">
      <c r="A299" s="45" t="s">
        <v>11056</v>
      </c>
      <c r="B299" s="33">
        <f t="shared" si="94"/>
        <v>0</v>
      </c>
      <c r="C299" s="41" t="s">
        <v>11057</v>
      </c>
      <c r="D299" s="26">
        <f t="shared" si="99"/>
        <v>0</v>
      </c>
      <c r="E299" s="35">
        <f t="shared" si="95"/>
        <v>0</v>
      </c>
      <c r="F299" s="36">
        <f t="shared" si="100"/>
        <v>0</v>
      </c>
      <c r="G299" s="37">
        <f t="shared" si="109"/>
        <v>0</v>
      </c>
      <c r="H299" s="42">
        <v>0</v>
      </c>
      <c r="I299" s="35">
        <f t="shared" si="96"/>
        <v>0</v>
      </c>
      <c r="J299" s="26">
        <f t="shared" si="101"/>
        <v>0</v>
      </c>
      <c r="K299" s="35">
        <f t="shared" si="102"/>
        <v>0</v>
      </c>
      <c r="L299" s="46">
        <f t="shared" si="97"/>
        <v>0</v>
      </c>
      <c r="M299" s="51">
        <v>0</v>
      </c>
      <c r="N299" s="44">
        <f t="shared" si="110"/>
        <v>0</v>
      </c>
      <c r="O299" s="35">
        <f t="shared" si="98"/>
        <v>0</v>
      </c>
      <c r="P299" s="35">
        <f t="shared" si="103"/>
        <v>0</v>
      </c>
      <c r="R299" s="35">
        <f t="shared" si="112"/>
        <v>0</v>
      </c>
      <c r="S299" s="35">
        <f t="shared" si="112"/>
        <v>0</v>
      </c>
      <c r="T299" s="35">
        <f t="shared" si="112"/>
        <v>0</v>
      </c>
      <c r="U299" s="35">
        <f t="shared" si="112"/>
        <v>0</v>
      </c>
      <c r="V299" s="35">
        <f t="shared" si="112"/>
        <v>0</v>
      </c>
      <c r="W299" s="35">
        <f t="shared" si="112"/>
        <v>0</v>
      </c>
      <c r="X299" s="35">
        <f t="shared" si="112"/>
        <v>0</v>
      </c>
      <c r="Z299" s="35">
        <f t="shared" si="108"/>
        <v>0</v>
      </c>
      <c r="AA299" s="35">
        <f t="shared" si="108"/>
        <v>0</v>
      </c>
      <c r="AB299" s="35">
        <f t="shared" si="108"/>
        <v>0</v>
      </c>
      <c r="AC299" s="35">
        <f t="shared" si="108"/>
        <v>0</v>
      </c>
      <c r="AE299" s="47">
        <f t="shared" si="111"/>
        <v>0</v>
      </c>
      <c r="AF299" s="6"/>
    </row>
    <row r="300" ht="15" spans="1:32">
      <c r="A300" s="45" t="s">
        <v>11058</v>
      </c>
      <c r="B300" s="33">
        <f t="shared" si="94"/>
        <v>0</v>
      </c>
      <c r="C300" s="41" t="s">
        <v>11059</v>
      </c>
      <c r="D300" s="26">
        <f t="shared" si="99"/>
        <v>0</v>
      </c>
      <c r="E300" s="35">
        <f t="shared" si="95"/>
        <v>0</v>
      </c>
      <c r="F300" s="36">
        <f t="shared" si="100"/>
        <v>0</v>
      </c>
      <c r="G300" s="37">
        <f t="shared" si="109"/>
        <v>0</v>
      </c>
      <c r="H300" s="38">
        <v>0</v>
      </c>
      <c r="I300" s="35">
        <f t="shared" si="96"/>
        <v>0</v>
      </c>
      <c r="J300" s="26">
        <f t="shared" si="101"/>
        <v>0</v>
      </c>
      <c r="K300" s="35">
        <f t="shared" si="102"/>
        <v>0</v>
      </c>
      <c r="L300" s="46">
        <f t="shared" si="97"/>
        <v>0</v>
      </c>
      <c r="M300" s="51">
        <v>0</v>
      </c>
      <c r="N300" s="44">
        <f t="shared" si="110"/>
        <v>0</v>
      </c>
      <c r="O300" s="35">
        <f t="shared" si="98"/>
        <v>0</v>
      </c>
      <c r="P300" s="35">
        <f t="shared" si="103"/>
        <v>0</v>
      </c>
      <c r="R300" s="35">
        <f t="shared" si="112"/>
        <v>0</v>
      </c>
      <c r="S300" s="35">
        <f t="shared" si="112"/>
        <v>0</v>
      </c>
      <c r="T300" s="35">
        <f t="shared" si="112"/>
        <v>0</v>
      </c>
      <c r="U300" s="35">
        <f t="shared" si="112"/>
        <v>0</v>
      </c>
      <c r="V300" s="35">
        <f t="shared" si="112"/>
        <v>0</v>
      </c>
      <c r="W300" s="35">
        <f t="shared" si="112"/>
        <v>0</v>
      </c>
      <c r="X300" s="35">
        <f t="shared" si="112"/>
        <v>0</v>
      </c>
      <c r="Z300" s="35">
        <f t="shared" si="108"/>
        <v>0</v>
      </c>
      <c r="AA300" s="35">
        <f t="shared" si="108"/>
        <v>0</v>
      </c>
      <c r="AB300" s="35">
        <f t="shared" si="108"/>
        <v>0</v>
      </c>
      <c r="AC300" s="35">
        <f t="shared" si="108"/>
        <v>0</v>
      </c>
      <c r="AE300" s="47">
        <f t="shared" si="111"/>
        <v>0</v>
      </c>
      <c r="AF300" s="18"/>
    </row>
    <row r="301" ht="15" spans="1:32">
      <c r="A301" s="45" t="s">
        <v>11060</v>
      </c>
      <c r="B301" s="33">
        <f t="shared" si="94"/>
        <v>0</v>
      </c>
      <c r="C301" s="41" t="s">
        <v>11061</v>
      </c>
      <c r="D301" s="26">
        <f t="shared" si="99"/>
        <v>0</v>
      </c>
      <c r="E301" s="35">
        <f t="shared" si="95"/>
        <v>0</v>
      </c>
      <c r="F301" s="36">
        <f t="shared" si="100"/>
        <v>0</v>
      </c>
      <c r="G301" s="37">
        <f t="shared" si="109"/>
        <v>0</v>
      </c>
      <c r="H301" s="42">
        <v>0</v>
      </c>
      <c r="I301" s="35">
        <f t="shared" si="96"/>
        <v>0</v>
      </c>
      <c r="J301" s="26">
        <f t="shared" si="101"/>
        <v>0</v>
      </c>
      <c r="K301" s="35">
        <f t="shared" si="102"/>
        <v>0</v>
      </c>
      <c r="L301" s="46">
        <f t="shared" si="97"/>
        <v>0</v>
      </c>
      <c r="M301" s="51">
        <v>0</v>
      </c>
      <c r="N301" s="44">
        <f t="shared" si="110"/>
        <v>0</v>
      </c>
      <c r="O301" s="35">
        <f t="shared" si="98"/>
        <v>0</v>
      </c>
      <c r="P301" s="35">
        <f t="shared" si="103"/>
        <v>0</v>
      </c>
      <c r="R301" s="35">
        <f t="shared" si="112"/>
        <v>0</v>
      </c>
      <c r="S301" s="35">
        <f t="shared" si="112"/>
        <v>0</v>
      </c>
      <c r="T301" s="35">
        <f t="shared" si="112"/>
        <v>0</v>
      </c>
      <c r="U301" s="35">
        <f t="shared" si="112"/>
        <v>0</v>
      </c>
      <c r="V301" s="35">
        <f t="shared" si="112"/>
        <v>0</v>
      </c>
      <c r="W301" s="35">
        <f t="shared" si="112"/>
        <v>0</v>
      </c>
      <c r="X301" s="35">
        <f t="shared" si="112"/>
        <v>0</v>
      </c>
      <c r="Z301" s="35">
        <f t="shared" si="108"/>
        <v>0</v>
      </c>
      <c r="AA301" s="35">
        <f t="shared" si="108"/>
        <v>0</v>
      </c>
      <c r="AB301" s="35">
        <f t="shared" si="108"/>
        <v>0</v>
      </c>
      <c r="AC301" s="35">
        <f t="shared" si="108"/>
        <v>0</v>
      </c>
      <c r="AE301" s="47">
        <f t="shared" si="111"/>
        <v>0</v>
      </c>
      <c r="AF301" s="18"/>
    </row>
    <row r="302" ht="15" spans="1:32">
      <c r="A302" s="45" t="s">
        <v>11062</v>
      </c>
      <c r="B302" s="33">
        <f t="shared" si="94"/>
        <v>0</v>
      </c>
      <c r="C302" s="41" t="s">
        <v>11063</v>
      </c>
      <c r="D302" s="26">
        <f t="shared" si="99"/>
        <v>0</v>
      </c>
      <c r="E302" s="35">
        <f t="shared" si="95"/>
        <v>0</v>
      </c>
      <c r="F302" s="36">
        <f t="shared" si="100"/>
        <v>0</v>
      </c>
      <c r="G302" s="37">
        <f t="shared" si="109"/>
        <v>0</v>
      </c>
      <c r="H302" s="42">
        <v>0</v>
      </c>
      <c r="I302" s="35">
        <f t="shared" si="96"/>
        <v>0</v>
      </c>
      <c r="J302" s="26">
        <f t="shared" si="101"/>
        <v>0</v>
      </c>
      <c r="K302" s="35">
        <f t="shared" si="102"/>
        <v>0</v>
      </c>
      <c r="L302" s="46">
        <f t="shared" si="97"/>
        <v>0</v>
      </c>
      <c r="M302" s="51">
        <v>0</v>
      </c>
      <c r="N302" s="44">
        <f t="shared" si="110"/>
        <v>0</v>
      </c>
      <c r="O302" s="35">
        <f t="shared" si="98"/>
        <v>0</v>
      </c>
      <c r="P302" s="35">
        <f t="shared" si="103"/>
        <v>0</v>
      </c>
      <c r="R302" s="35">
        <f t="shared" si="112"/>
        <v>0</v>
      </c>
      <c r="S302" s="35">
        <f t="shared" si="112"/>
        <v>0</v>
      </c>
      <c r="T302" s="35">
        <f t="shared" si="112"/>
        <v>0</v>
      </c>
      <c r="U302" s="35">
        <f t="shared" si="112"/>
        <v>0</v>
      </c>
      <c r="V302" s="35">
        <f t="shared" si="112"/>
        <v>0</v>
      </c>
      <c r="W302" s="35">
        <f t="shared" si="112"/>
        <v>0</v>
      </c>
      <c r="X302" s="35">
        <f t="shared" si="112"/>
        <v>0</v>
      </c>
      <c r="Z302" s="35">
        <f t="shared" si="108"/>
        <v>0</v>
      </c>
      <c r="AA302" s="35">
        <f t="shared" si="108"/>
        <v>0</v>
      </c>
      <c r="AB302" s="35">
        <f t="shared" si="108"/>
        <v>0</v>
      </c>
      <c r="AC302" s="35">
        <f t="shared" si="108"/>
        <v>0</v>
      </c>
      <c r="AE302" s="47">
        <f t="shared" si="111"/>
        <v>0</v>
      </c>
      <c r="AF302" s="6"/>
    </row>
    <row r="303" ht="15" spans="1:32">
      <c r="A303" s="45" t="s">
        <v>11064</v>
      </c>
      <c r="B303" s="33">
        <f t="shared" si="94"/>
        <v>0</v>
      </c>
      <c r="C303" s="41" t="s">
        <v>11065</v>
      </c>
      <c r="D303" s="26">
        <f t="shared" si="99"/>
        <v>0</v>
      </c>
      <c r="E303" s="35">
        <f t="shared" si="95"/>
        <v>0</v>
      </c>
      <c r="F303" s="36">
        <f t="shared" si="100"/>
        <v>0</v>
      </c>
      <c r="G303" s="37">
        <f t="shared" si="109"/>
        <v>0</v>
      </c>
      <c r="H303" s="42">
        <v>0</v>
      </c>
      <c r="I303" s="35">
        <f t="shared" si="96"/>
        <v>0</v>
      </c>
      <c r="J303" s="26">
        <f t="shared" si="101"/>
        <v>0</v>
      </c>
      <c r="K303" s="35">
        <f t="shared" si="102"/>
        <v>0</v>
      </c>
      <c r="L303" s="46">
        <f t="shared" si="97"/>
        <v>0</v>
      </c>
      <c r="M303" s="51">
        <v>0</v>
      </c>
      <c r="N303" s="44">
        <f t="shared" si="110"/>
        <v>0</v>
      </c>
      <c r="O303" s="35">
        <f t="shared" si="98"/>
        <v>0</v>
      </c>
      <c r="P303" s="35">
        <f t="shared" si="103"/>
        <v>0</v>
      </c>
      <c r="R303" s="35">
        <f t="shared" si="112"/>
        <v>0</v>
      </c>
      <c r="S303" s="35">
        <f t="shared" si="112"/>
        <v>0</v>
      </c>
      <c r="T303" s="35">
        <f t="shared" si="112"/>
        <v>0</v>
      </c>
      <c r="U303" s="35">
        <f t="shared" si="112"/>
        <v>0</v>
      </c>
      <c r="V303" s="35">
        <f t="shared" si="112"/>
        <v>0</v>
      </c>
      <c r="W303" s="35">
        <f t="shared" si="112"/>
        <v>0</v>
      </c>
      <c r="X303" s="35">
        <f t="shared" si="112"/>
        <v>0</v>
      </c>
      <c r="Z303" s="35">
        <f t="shared" si="108"/>
        <v>0</v>
      </c>
      <c r="AA303" s="35">
        <f t="shared" si="108"/>
        <v>0</v>
      </c>
      <c r="AB303" s="35">
        <f t="shared" si="108"/>
        <v>0</v>
      </c>
      <c r="AC303" s="35">
        <f t="shared" si="108"/>
        <v>0</v>
      </c>
      <c r="AE303" s="47">
        <f t="shared" si="111"/>
        <v>0</v>
      </c>
      <c r="AF303" s="6"/>
    </row>
    <row r="304" ht="15" spans="1:32">
      <c r="A304" s="45" t="s">
        <v>11066</v>
      </c>
      <c r="B304" s="33">
        <f t="shared" si="94"/>
        <v>0</v>
      </c>
      <c r="C304" s="41" t="s">
        <v>11067</v>
      </c>
      <c r="D304" s="26">
        <f t="shared" si="99"/>
        <v>0</v>
      </c>
      <c r="E304" s="35">
        <f t="shared" si="95"/>
        <v>0</v>
      </c>
      <c r="F304" s="36">
        <f t="shared" si="100"/>
        <v>0</v>
      </c>
      <c r="G304" s="37">
        <f t="shared" si="109"/>
        <v>0</v>
      </c>
      <c r="H304" s="42">
        <v>0</v>
      </c>
      <c r="I304" s="35">
        <f t="shared" si="96"/>
        <v>0</v>
      </c>
      <c r="J304" s="26">
        <f t="shared" si="101"/>
        <v>0</v>
      </c>
      <c r="K304" s="35">
        <f t="shared" si="102"/>
        <v>0</v>
      </c>
      <c r="L304" s="46">
        <f t="shared" si="97"/>
        <v>0</v>
      </c>
      <c r="M304" s="51">
        <v>0</v>
      </c>
      <c r="N304" s="44">
        <f t="shared" si="110"/>
        <v>0</v>
      </c>
      <c r="O304" s="35">
        <f t="shared" si="98"/>
        <v>0</v>
      </c>
      <c r="P304" s="35">
        <f t="shared" si="103"/>
        <v>0</v>
      </c>
      <c r="R304" s="35">
        <f t="shared" si="112"/>
        <v>0</v>
      </c>
      <c r="S304" s="35">
        <f t="shared" si="112"/>
        <v>0</v>
      </c>
      <c r="T304" s="35">
        <f t="shared" si="112"/>
        <v>0</v>
      </c>
      <c r="U304" s="35">
        <f t="shared" si="112"/>
        <v>0</v>
      </c>
      <c r="V304" s="35">
        <f t="shared" si="112"/>
        <v>0</v>
      </c>
      <c r="W304" s="35">
        <f t="shared" si="112"/>
        <v>0</v>
      </c>
      <c r="X304" s="35">
        <f t="shared" si="112"/>
        <v>0</v>
      </c>
      <c r="Z304" s="35">
        <f t="shared" si="108"/>
        <v>0</v>
      </c>
      <c r="AA304" s="35">
        <f t="shared" si="108"/>
        <v>0</v>
      </c>
      <c r="AB304" s="35">
        <f t="shared" si="108"/>
        <v>0</v>
      </c>
      <c r="AC304" s="35">
        <f t="shared" si="108"/>
        <v>0</v>
      </c>
      <c r="AE304" s="47">
        <f t="shared" si="111"/>
        <v>0</v>
      </c>
      <c r="AF304" s="18"/>
    </row>
    <row r="305" ht="15" spans="1:32">
      <c r="A305" s="45" t="s">
        <v>11068</v>
      </c>
      <c r="B305" s="33">
        <f t="shared" si="94"/>
        <v>0</v>
      </c>
      <c r="C305" s="41" t="s">
        <v>11069</v>
      </c>
      <c r="D305" s="26">
        <f t="shared" si="99"/>
        <v>0</v>
      </c>
      <c r="E305" s="35">
        <f t="shared" si="95"/>
        <v>0</v>
      </c>
      <c r="F305" s="36">
        <f t="shared" si="100"/>
        <v>0</v>
      </c>
      <c r="G305" s="37">
        <f t="shared" si="109"/>
        <v>0</v>
      </c>
      <c r="H305" s="42">
        <v>0</v>
      </c>
      <c r="I305" s="35">
        <f t="shared" si="96"/>
        <v>0</v>
      </c>
      <c r="J305" s="26">
        <f t="shared" si="101"/>
        <v>0</v>
      </c>
      <c r="K305" s="35">
        <f t="shared" si="102"/>
        <v>0</v>
      </c>
      <c r="L305" s="46">
        <f t="shared" si="97"/>
        <v>0</v>
      </c>
      <c r="M305" s="51">
        <v>0</v>
      </c>
      <c r="N305" s="44">
        <f t="shared" si="110"/>
        <v>0</v>
      </c>
      <c r="O305" s="35">
        <f t="shared" si="98"/>
        <v>0</v>
      </c>
      <c r="P305" s="35">
        <f t="shared" si="103"/>
        <v>0</v>
      </c>
      <c r="R305" s="35">
        <f t="shared" si="112"/>
        <v>0</v>
      </c>
      <c r="S305" s="35">
        <f t="shared" si="112"/>
        <v>0</v>
      </c>
      <c r="T305" s="35">
        <f t="shared" si="112"/>
        <v>0</v>
      </c>
      <c r="U305" s="35">
        <f t="shared" si="112"/>
        <v>0</v>
      </c>
      <c r="V305" s="35">
        <f t="shared" si="112"/>
        <v>0</v>
      </c>
      <c r="W305" s="35">
        <f t="shared" si="112"/>
        <v>0</v>
      </c>
      <c r="X305" s="35">
        <f t="shared" si="112"/>
        <v>0</v>
      </c>
      <c r="Z305" s="35">
        <f t="shared" si="108"/>
        <v>0</v>
      </c>
      <c r="AA305" s="35">
        <f t="shared" si="108"/>
        <v>0</v>
      </c>
      <c r="AB305" s="35">
        <f t="shared" si="108"/>
        <v>0</v>
      </c>
      <c r="AC305" s="35">
        <f t="shared" si="108"/>
        <v>0</v>
      </c>
      <c r="AE305" s="47">
        <f t="shared" si="111"/>
        <v>0</v>
      </c>
      <c r="AF305" s="18"/>
    </row>
    <row r="306" ht="15" spans="1:32">
      <c r="A306" s="45" t="s">
        <v>11070</v>
      </c>
      <c r="B306" s="33">
        <f t="shared" si="94"/>
        <v>0</v>
      </c>
      <c r="C306" s="41" t="s">
        <v>11071</v>
      </c>
      <c r="D306" s="26">
        <f t="shared" si="99"/>
        <v>0</v>
      </c>
      <c r="E306" s="35">
        <f t="shared" si="95"/>
        <v>0</v>
      </c>
      <c r="F306" s="36">
        <f t="shared" si="100"/>
        <v>0</v>
      </c>
      <c r="G306" s="37">
        <f t="shared" si="109"/>
        <v>0</v>
      </c>
      <c r="H306" s="42">
        <v>0</v>
      </c>
      <c r="I306" s="35">
        <f t="shared" si="96"/>
        <v>0</v>
      </c>
      <c r="J306" s="26">
        <f t="shared" si="101"/>
        <v>0</v>
      </c>
      <c r="K306" s="35">
        <f t="shared" si="102"/>
        <v>0</v>
      </c>
      <c r="L306" s="46">
        <f t="shared" si="97"/>
        <v>0</v>
      </c>
      <c r="M306" s="51">
        <v>0</v>
      </c>
      <c r="N306" s="44">
        <f t="shared" si="110"/>
        <v>0</v>
      </c>
      <c r="O306" s="35">
        <f t="shared" si="98"/>
        <v>0</v>
      </c>
      <c r="P306" s="35">
        <f t="shared" si="103"/>
        <v>0</v>
      </c>
      <c r="R306" s="35">
        <f t="shared" si="112"/>
        <v>0</v>
      </c>
      <c r="S306" s="35">
        <f t="shared" si="112"/>
        <v>0</v>
      </c>
      <c r="T306" s="35">
        <f t="shared" si="112"/>
        <v>0</v>
      </c>
      <c r="U306" s="35">
        <f t="shared" si="112"/>
        <v>0</v>
      </c>
      <c r="V306" s="35">
        <f t="shared" si="112"/>
        <v>0</v>
      </c>
      <c r="W306" s="35">
        <f t="shared" si="112"/>
        <v>0</v>
      </c>
      <c r="X306" s="35">
        <f t="shared" si="112"/>
        <v>0</v>
      </c>
      <c r="Z306" s="35">
        <f t="shared" si="108"/>
        <v>0</v>
      </c>
      <c r="AA306" s="35">
        <f t="shared" si="108"/>
        <v>0</v>
      </c>
      <c r="AB306" s="35">
        <f t="shared" si="108"/>
        <v>0</v>
      </c>
      <c r="AC306" s="35">
        <f t="shared" si="108"/>
        <v>0</v>
      </c>
      <c r="AE306" s="47">
        <f t="shared" si="111"/>
        <v>0</v>
      </c>
      <c r="AF306" s="6"/>
    </row>
    <row r="307" ht="15" spans="1:32">
      <c r="A307" s="45" t="s">
        <v>11072</v>
      </c>
      <c r="B307" s="33">
        <f t="shared" si="94"/>
        <v>0</v>
      </c>
      <c r="C307" s="41" t="s">
        <v>11073</v>
      </c>
      <c r="D307" s="26">
        <f t="shared" si="99"/>
        <v>0</v>
      </c>
      <c r="E307" s="35">
        <f t="shared" si="95"/>
        <v>0</v>
      </c>
      <c r="F307" s="36">
        <f t="shared" si="100"/>
        <v>0</v>
      </c>
      <c r="G307" s="37">
        <f t="shared" si="109"/>
        <v>0</v>
      </c>
      <c r="H307" s="42">
        <v>0</v>
      </c>
      <c r="I307" s="35">
        <f t="shared" si="96"/>
        <v>0</v>
      </c>
      <c r="J307" s="26">
        <f t="shared" si="101"/>
        <v>0</v>
      </c>
      <c r="K307" s="35">
        <f t="shared" si="102"/>
        <v>0</v>
      </c>
      <c r="L307" s="46">
        <f t="shared" si="97"/>
        <v>0</v>
      </c>
      <c r="M307" s="51">
        <v>0</v>
      </c>
      <c r="N307" s="44">
        <f t="shared" si="110"/>
        <v>0</v>
      </c>
      <c r="O307" s="35">
        <f t="shared" si="98"/>
        <v>0</v>
      </c>
      <c r="P307" s="35">
        <f t="shared" si="103"/>
        <v>0</v>
      </c>
      <c r="R307" s="35">
        <f t="shared" si="112"/>
        <v>0</v>
      </c>
      <c r="S307" s="35">
        <f t="shared" si="112"/>
        <v>0</v>
      </c>
      <c r="T307" s="35">
        <f t="shared" si="112"/>
        <v>0</v>
      </c>
      <c r="U307" s="35">
        <f t="shared" si="112"/>
        <v>0</v>
      </c>
      <c r="V307" s="35">
        <f t="shared" si="112"/>
        <v>0</v>
      </c>
      <c r="W307" s="35">
        <f t="shared" si="112"/>
        <v>0</v>
      </c>
      <c r="X307" s="35">
        <f t="shared" si="112"/>
        <v>0</v>
      </c>
      <c r="Z307" s="35">
        <f t="shared" si="108"/>
        <v>0</v>
      </c>
      <c r="AA307" s="35">
        <f t="shared" si="108"/>
        <v>0</v>
      </c>
      <c r="AB307" s="35">
        <f t="shared" si="108"/>
        <v>0</v>
      </c>
      <c r="AC307" s="35">
        <f t="shared" si="108"/>
        <v>0</v>
      </c>
      <c r="AE307" s="47">
        <f t="shared" si="111"/>
        <v>0</v>
      </c>
      <c r="AF307" s="6"/>
    </row>
    <row r="308" ht="15" spans="1:32">
      <c r="A308" s="45" t="s">
        <v>11074</v>
      </c>
      <c r="B308" s="33">
        <f t="shared" si="94"/>
        <v>0</v>
      </c>
      <c r="C308" s="41" t="s">
        <v>11075</v>
      </c>
      <c r="D308" s="26">
        <f t="shared" si="99"/>
        <v>0</v>
      </c>
      <c r="E308" s="35">
        <f t="shared" si="95"/>
        <v>0</v>
      </c>
      <c r="F308" s="36">
        <f t="shared" si="100"/>
        <v>0</v>
      </c>
      <c r="G308" s="37">
        <f t="shared" si="109"/>
        <v>0</v>
      </c>
      <c r="H308" s="42">
        <v>0</v>
      </c>
      <c r="I308" s="35">
        <f t="shared" si="96"/>
        <v>0</v>
      </c>
      <c r="J308" s="26">
        <f t="shared" si="101"/>
        <v>0</v>
      </c>
      <c r="K308" s="35">
        <f t="shared" si="102"/>
        <v>0</v>
      </c>
      <c r="L308" s="46">
        <f t="shared" si="97"/>
        <v>0</v>
      </c>
      <c r="M308" s="51">
        <v>0</v>
      </c>
      <c r="N308" s="44">
        <f t="shared" si="110"/>
        <v>0</v>
      </c>
      <c r="O308" s="35">
        <f t="shared" si="98"/>
        <v>0</v>
      </c>
      <c r="P308" s="35">
        <f t="shared" si="103"/>
        <v>0</v>
      </c>
      <c r="R308" s="35">
        <f t="shared" ref="R308:X317" si="113">SUMPRODUCT(R$374:R$599*(LEFT($A$374:$A$599,LEN($A308))=$A308))</f>
        <v>0</v>
      </c>
      <c r="S308" s="35">
        <f t="shared" si="113"/>
        <v>0</v>
      </c>
      <c r="T308" s="35">
        <f t="shared" si="113"/>
        <v>0</v>
      </c>
      <c r="U308" s="35">
        <f t="shared" si="113"/>
        <v>0</v>
      </c>
      <c r="V308" s="35">
        <f t="shared" si="113"/>
        <v>0</v>
      </c>
      <c r="W308" s="35">
        <f t="shared" si="113"/>
        <v>0</v>
      </c>
      <c r="X308" s="35">
        <f t="shared" si="113"/>
        <v>0</v>
      </c>
      <c r="Z308" s="35">
        <f t="shared" ref="Z308:AC327" si="114">SUMPRODUCT(Z$374:Z$599*(LEFT($A$374:$A$599,LEN($A308))=$A308))</f>
        <v>0</v>
      </c>
      <c r="AA308" s="35">
        <f t="shared" si="114"/>
        <v>0</v>
      </c>
      <c r="AB308" s="35">
        <f t="shared" si="114"/>
        <v>0</v>
      </c>
      <c r="AC308" s="35">
        <f t="shared" si="114"/>
        <v>0</v>
      </c>
      <c r="AE308" s="47">
        <f t="shared" si="111"/>
        <v>0</v>
      </c>
      <c r="AF308" s="18"/>
    </row>
    <row r="309" ht="15" spans="1:32">
      <c r="A309" s="45" t="s">
        <v>11076</v>
      </c>
      <c r="B309" s="33">
        <f t="shared" si="94"/>
        <v>0</v>
      </c>
      <c r="C309" s="41" t="s">
        <v>11077</v>
      </c>
      <c r="D309" s="26">
        <f t="shared" si="99"/>
        <v>0</v>
      </c>
      <c r="E309" s="35">
        <f t="shared" si="95"/>
        <v>0</v>
      </c>
      <c r="F309" s="36">
        <f t="shared" si="100"/>
        <v>0</v>
      </c>
      <c r="G309" s="37">
        <f t="shared" si="109"/>
        <v>0</v>
      </c>
      <c r="H309" s="42">
        <v>0</v>
      </c>
      <c r="I309" s="35">
        <f t="shared" si="96"/>
        <v>0</v>
      </c>
      <c r="J309" s="26">
        <f t="shared" si="101"/>
        <v>0</v>
      </c>
      <c r="K309" s="35">
        <f t="shared" si="102"/>
        <v>0</v>
      </c>
      <c r="L309" s="46">
        <f t="shared" si="97"/>
        <v>0</v>
      </c>
      <c r="M309" s="51">
        <v>0</v>
      </c>
      <c r="N309" s="44">
        <f t="shared" si="110"/>
        <v>0</v>
      </c>
      <c r="O309" s="35">
        <f t="shared" si="98"/>
        <v>0</v>
      </c>
      <c r="P309" s="35">
        <f t="shared" si="103"/>
        <v>0</v>
      </c>
      <c r="R309" s="35">
        <f t="shared" si="113"/>
        <v>0</v>
      </c>
      <c r="S309" s="35">
        <f t="shared" si="113"/>
        <v>0</v>
      </c>
      <c r="T309" s="35">
        <f t="shared" si="113"/>
        <v>0</v>
      </c>
      <c r="U309" s="35">
        <f t="shared" si="113"/>
        <v>0</v>
      </c>
      <c r="V309" s="35">
        <f t="shared" si="113"/>
        <v>0</v>
      </c>
      <c r="W309" s="35">
        <f t="shared" si="113"/>
        <v>0</v>
      </c>
      <c r="X309" s="35">
        <f t="shared" si="113"/>
        <v>0</v>
      </c>
      <c r="Z309" s="35">
        <f t="shared" si="114"/>
        <v>0</v>
      </c>
      <c r="AA309" s="35">
        <f t="shared" si="114"/>
        <v>0</v>
      </c>
      <c r="AB309" s="35">
        <f t="shared" si="114"/>
        <v>0</v>
      </c>
      <c r="AC309" s="35">
        <f t="shared" si="114"/>
        <v>0</v>
      </c>
      <c r="AE309" s="47">
        <f t="shared" si="111"/>
        <v>0</v>
      </c>
      <c r="AF309" s="18"/>
    </row>
    <row r="310" ht="15" spans="1:32">
      <c r="A310" s="45" t="s">
        <v>11078</v>
      </c>
      <c r="B310" s="33">
        <f t="shared" si="94"/>
        <v>0</v>
      </c>
      <c r="C310" s="41" t="s">
        <v>11079</v>
      </c>
      <c r="D310" s="26">
        <f t="shared" si="99"/>
        <v>0</v>
      </c>
      <c r="E310" s="35">
        <f t="shared" si="95"/>
        <v>0</v>
      </c>
      <c r="F310" s="36">
        <f t="shared" si="100"/>
        <v>0</v>
      </c>
      <c r="G310" s="37">
        <f t="shared" si="109"/>
        <v>0</v>
      </c>
      <c r="H310" s="42">
        <v>0</v>
      </c>
      <c r="I310" s="35">
        <f t="shared" si="96"/>
        <v>0</v>
      </c>
      <c r="J310" s="26">
        <f t="shared" si="101"/>
        <v>0</v>
      </c>
      <c r="K310" s="35">
        <f t="shared" si="102"/>
        <v>0</v>
      </c>
      <c r="L310" s="46">
        <f t="shared" si="97"/>
        <v>0</v>
      </c>
      <c r="M310" s="51">
        <v>0</v>
      </c>
      <c r="N310" s="44">
        <f t="shared" si="110"/>
        <v>0</v>
      </c>
      <c r="O310" s="35">
        <f t="shared" si="98"/>
        <v>0</v>
      </c>
      <c r="P310" s="35">
        <f t="shared" si="103"/>
        <v>0</v>
      </c>
      <c r="R310" s="35">
        <f t="shared" si="113"/>
        <v>0</v>
      </c>
      <c r="S310" s="35">
        <f t="shared" si="113"/>
        <v>0</v>
      </c>
      <c r="T310" s="35">
        <f t="shared" si="113"/>
        <v>0</v>
      </c>
      <c r="U310" s="35">
        <f t="shared" si="113"/>
        <v>0</v>
      </c>
      <c r="V310" s="35">
        <f t="shared" si="113"/>
        <v>0</v>
      </c>
      <c r="W310" s="35">
        <f t="shared" si="113"/>
        <v>0</v>
      </c>
      <c r="X310" s="35">
        <f t="shared" si="113"/>
        <v>0</v>
      </c>
      <c r="Z310" s="35">
        <f t="shared" si="114"/>
        <v>0</v>
      </c>
      <c r="AA310" s="35">
        <f t="shared" si="114"/>
        <v>0</v>
      </c>
      <c r="AB310" s="35">
        <f t="shared" si="114"/>
        <v>0</v>
      </c>
      <c r="AC310" s="35">
        <f t="shared" si="114"/>
        <v>0</v>
      </c>
      <c r="AE310" s="47">
        <f t="shared" si="111"/>
        <v>0</v>
      </c>
      <c r="AF310" s="6"/>
    </row>
    <row r="311" ht="15" spans="1:32">
      <c r="A311" s="45" t="s">
        <v>11080</v>
      </c>
      <c r="B311" s="33">
        <f t="shared" si="94"/>
        <v>0</v>
      </c>
      <c r="C311" s="41" t="s">
        <v>11081</v>
      </c>
      <c r="D311" s="26">
        <f t="shared" si="99"/>
        <v>0</v>
      </c>
      <c r="E311" s="35">
        <f t="shared" si="95"/>
        <v>0</v>
      </c>
      <c r="F311" s="36">
        <f t="shared" si="100"/>
        <v>0</v>
      </c>
      <c r="G311" s="37">
        <f t="shared" si="109"/>
        <v>0</v>
      </c>
      <c r="H311" s="42">
        <v>0</v>
      </c>
      <c r="I311" s="35">
        <f t="shared" si="96"/>
        <v>0</v>
      </c>
      <c r="J311" s="26">
        <f t="shared" si="101"/>
        <v>0</v>
      </c>
      <c r="K311" s="35">
        <f t="shared" si="102"/>
        <v>0</v>
      </c>
      <c r="L311" s="46">
        <f t="shared" si="97"/>
        <v>0</v>
      </c>
      <c r="M311" s="51">
        <v>0</v>
      </c>
      <c r="N311" s="44">
        <f t="shared" si="110"/>
        <v>0</v>
      </c>
      <c r="O311" s="35">
        <f t="shared" si="98"/>
        <v>0</v>
      </c>
      <c r="P311" s="35">
        <f t="shared" si="103"/>
        <v>0</v>
      </c>
      <c r="R311" s="35">
        <f t="shared" si="113"/>
        <v>0</v>
      </c>
      <c r="S311" s="35">
        <f t="shared" si="113"/>
        <v>0</v>
      </c>
      <c r="T311" s="35">
        <f t="shared" si="113"/>
        <v>0</v>
      </c>
      <c r="U311" s="35">
        <f t="shared" si="113"/>
        <v>0</v>
      </c>
      <c r="V311" s="35">
        <f t="shared" si="113"/>
        <v>0</v>
      </c>
      <c r="W311" s="35">
        <f t="shared" si="113"/>
        <v>0</v>
      </c>
      <c r="X311" s="35">
        <f t="shared" si="113"/>
        <v>0</v>
      </c>
      <c r="Z311" s="35">
        <f t="shared" si="114"/>
        <v>0</v>
      </c>
      <c r="AA311" s="35">
        <f t="shared" si="114"/>
        <v>0</v>
      </c>
      <c r="AB311" s="35">
        <f t="shared" si="114"/>
        <v>0</v>
      </c>
      <c r="AC311" s="35">
        <f t="shared" si="114"/>
        <v>0</v>
      </c>
      <c r="AE311" s="47">
        <f t="shared" si="111"/>
        <v>0</v>
      </c>
      <c r="AF311" s="6"/>
    </row>
    <row r="312" ht="15" spans="1:32">
      <c r="A312" s="45" t="s">
        <v>11082</v>
      </c>
      <c r="B312" s="33">
        <f t="shared" si="94"/>
        <v>0</v>
      </c>
      <c r="C312" s="41" t="s">
        <v>11083</v>
      </c>
      <c r="D312" s="26">
        <f t="shared" si="99"/>
        <v>0</v>
      </c>
      <c r="E312" s="35">
        <f t="shared" si="95"/>
        <v>0</v>
      </c>
      <c r="F312" s="36">
        <f t="shared" si="100"/>
        <v>0</v>
      </c>
      <c r="G312" s="37">
        <f t="shared" si="109"/>
        <v>0</v>
      </c>
      <c r="H312" s="42">
        <v>0</v>
      </c>
      <c r="I312" s="35">
        <f t="shared" si="96"/>
        <v>0</v>
      </c>
      <c r="J312" s="26">
        <f t="shared" si="101"/>
        <v>0</v>
      </c>
      <c r="K312" s="35">
        <f t="shared" si="102"/>
        <v>0</v>
      </c>
      <c r="L312" s="46">
        <f t="shared" si="97"/>
        <v>0</v>
      </c>
      <c r="M312" s="51">
        <v>0</v>
      </c>
      <c r="N312" s="44">
        <f t="shared" si="110"/>
        <v>0</v>
      </c>
      <c r="O312" s="35">
        <f t="shared" si="98"/>
        <v>0</v>
      </c>
      <c r="P312" s="35">
        <f t="shared" si="103"/>
        <v>0</v>
      </c>
      <c r="R312" s="35">
        <f t="shared" si="113"/>
        <v>0</v>
      </c>
      <c r="S312" s="35">
        <f t="shared" si="113"/>
        <v>0</v>
      </c>
      <c r="T312" s="35">
        <f t="shared" si="113"/>
        <v>0</v>
      </c>
      <c r="U312" s="35">
        <f t="shared" si="113"/>
        <v>0</v>
      </c>
      <c r="V312" s="35">
        <f t="shared" si="113"/>
        <v>0</v>
      </c>
      <c r="W312" s="35">
        <f t="shared" si="113"/>
        <v>0</v>
      </c>
      <c r="X312" s="35">
        <f t="shared" si="113"/>
        <v>0</v>
      </c>
      <c r="Z312" s="35">
        <f t="shared" si="114"/>
        <v>0</v>
      </c>
      <c r="AA312" s="35">
        <f t="shared" si="114"/>
        <v>0</v>
      </c>
      <c r="AB312" s="35">
        <f t="shared" si="114"/>
        <v>0</v>
      </c>
      <c r="AC312" s="35">
        <f t="shared" si="114"/>
        <v>0</v>
      </c>
      <c r="AE312" s="47">
        <f t="shared" si="111"/>
        <v>0</v>
      </c>
      <c r="AF312" s="18"/>
    </row>
    <row r="313" ht="15" spans="1:32">
      <c r="A313" s="45" t="s">
        <v>11084</v>
      </c>
      <c r="B313" s="33">
        <f t="shared" si="94"/>
        <v>0</v>
      </c>
      <c r="C313" s="41" t="s">
        <v>11085</v>
      </c>
      <c r="D313" s="26">
        <f t="shared" si="99"/>
        <v>0</v>
      </c>
      <c r="E313" s="35">
        <f t="shared" si="95"/>
        <v>0</v>
      </c>
      <c r="F313" s="36">
        <f t="shared" si="100"/>
        <v>0</v>
      </c>
      <c r="G313" s="37">
        <f t="shared" si="109"/>
        <v>0</v>
      </c>
      <c r="H313" s="38">
        <v>0</v>
      </c>
      <c r="I313" s="35">
        <f t="shared" si="96"/>
        <v>0</v>
      </c>
      <c r="J313" s="26">
        <f t="shared" si="101"/>
        <v>0</v>
      </c>
      <c r="K313" s="35">
        <f t="shared" si="102"/>
        <v>0</v>
      </c>
      <c r="L313" s="46">
        <f t="shared" si="97"/>
        <v>0</v>
      </c>
      <c r="M313" s="51">
        <v>0</v>
      </c>
      <c r="N313" s="44">
        <f t="shared" si="110"/>
        <v>0</v>
      </c>
      <c r="O313" s="35">
        <f t="shared" si="98"/>
        <v>0</v>
      </c>
      <c r="P313" s="35">
        <f t="shared" si="103"/>
        <v>0</v>
      </c>
      <c r="R313" s="35">
        <f t="shared" si="113"/>
        <v>0</v>
      </c>
      <c r="S313" s="35">
        <f t="shared" si="113"/>
        <v>0</v>
      </c>
      <c r="T313" s="35">
        <f t="shared" si="113"/>
        <v>0</v>
      </c>
      <c r="U313" s="35">
        <f t="shared" si="113"/>
        <v>0</v>
      </c>
      <c r="V313" s="35">
        <f t="shared" si="113"/>
        <v>0</v>
      </c>
      <c r="W313" s="35">
        <f t="shared" si="113"/>
        <v>0</v>
      </c>
      <c r="X313" s="35">
        <f t="shared" si="113"/>
        <v>0</v>
      </c>
      <c r="Z313" s="35">
        <f t="shared" si="114"/>
        <v>0</v>
      </c>
      <c r="AA313" s="35">
        <f t="shared" si="114"/>
        <v>0</v>
      </c>
      <c r="AB313" s="35">
        <f t="shared" si="114"/>
        <v>0</v>
      </c>
      <c r="AC313" s="35">
        <f t="shared" si="114"/>
        <v>0</v>
      </c>
      <c r="AE313" s="47">
        <f t="shared" si="111"/>
        <v>0</v>
      </c>
      <c r="AF313" s="18"/>
    </row>
    <row r="314" ht="15" spans="1:32">
      <c r="A314" s="45" t="s">
        <v>11086</v>
      </c>
      <c r="B314" s="33">
        <f t="shared" si="94"/>
        <v>0</v>
      </c>
      <c r="C314" s="41" t="s">
        <v>11087</v>
      </c>
      <c r="D314" s="26">
        <f t="shared" si="99"/>
        <v>0</v>
      </c>
      <c r="E314" s="35">
        <f t="shared" si="95"/>
        <v>0</v>
      </c>
      <c r="F314" s="36">
        <f t="shared" si="100"/>
        <v>0</v>
      </c>
      <c r="G314" s="37">
        <f t="shared" si="109"/>
        <v>0</v>
      </c>
      <c r="H314" s="42">
        <v>0</v>
      </c>
      <c r="I314" s="35">
        <f t="shared" si="96"/>
        <v>0</v>
      </c>
      <c r="J314" s="26">
        <f t="shared" si="101"/>
        <v>0</v>
      </c>
      <c r="K314" s="35">
        <f t="shared" si="102"/>
        <v>0</v>
      </c>
      <c r="L314" s="46">
        <f t="shared" si="97"/>
        <v>0</v>
      </c>
      <c r="M314" s="51">
        <v>0</v>
      </c>
      <c r="N314" s="44">
        <f t="shared" si="110"/>
        <v>0</v>
      </c>
      <c r="O314" s="35">
        <f t="shared" si="98"/>
        <v>0</v>
      </c>
      <c r="P314" s="35">
        <f t="shared" si="103"/>
        <v>0</v>
      </c>
      <c r="R314" s="35">
        <f t="shared" si="113"/>
        <v>0</v>
      </c>
      <c r="S314" s="35">
        <f t="shared" si="113"/>
        <v>0</v>
      </c>
      <c r="T314" s="35">
        <f t="shared" si="113"/>
        <v>0</v>
      </c>
      <c r="U314" s="35">
        <f t="shared" si="113"/>
        <v>0</v>
      </c>
      <c r="V314" s="35">
        <f t="shared" si="113"/>
        <v>0</v>
      </c>
      <c r="W314" s="35">
        <f t="shared" si="113"/>
        <v>0</v>
      </c>
      <c r="X314" s="35">
        <f t="shared" si="113"/>
        <v>0</v>
      </c>
      <c r="Z314" s="35">
        <f t="shared" si="114"/>
        <v>0</v>
      </c>
      <c r="AA314" s="35">
        <f t="shared" si="114"/>
        <v>0</v>
      </c>
      <c r="AB314" s="35">
        <f t="shared" si="114"/>
        <v>0</v>
      </c>
      <c r="AC314" s="35">
        <f t="shared" si="114"/>
        <v>0</v>
      </c>
      <c r="AE314" s="47">
        <f t="shared" si="111"/>
        <v>0</v>
      </c>
      <c r="AF314" s="6"/>
    </row>
    <row r="315" ht="15" spans="1:32">
      <c r="A315" s="45" t="s">
        <v>11088</v>
      </c>
      <c r="B315" s="33">
        <f t="shared" si="94"/>
        <v>0</v>
      </c>
      <c r="C315" s="41" t="s">
        <v>11089</v>
      </c>
      <c r="D315" s="26">
        <f t="shared" si="99"/>
        <v>0</v>
      </c>
      <c r="E315" s="35">
        <f t="shared" si="95"/>
        <v>0</v>
      </c>
      <c r="F315" s="36">
        <f t="shared" si="100"/>
        <v>0</v>
      </c>
      <c r="G315" s="37">
        <f t="shared" si="109"/>
        <v>0</v>
      </c>
      <c r="H315" s="42">
        <v>0</v>
      </c>
      <c r="I315" s="35">
        <f t="shared" si="96"/>
        <v>0</v>
      </c>
      <c r="J315" s="26">
        <f t="shared" si="101"/>
        <v>0</v>
      </c>
      <c r="K315" s="35">
        <f t="shared" si="102"/>
        <v>0</v>
      </c>
      <c r="L315" s="46">
        <f t="shared" si="97"/>
        <v>0</v>
      </c>
      <c r="M315" s="51">
        <v>0</v>
      </c>
      <c r="N315" s="44">
        <f t="shared" si="110"/>
        <v>0</v>
      </c>
      <c r="O315" s="35">
        <f t="shared" si="98"/>
        <v>0</v>
      </c>
      <c r="P315" s="35">
        <f t="shared" si="103"/>
        <v>0</v>
      </c>
      <c r="R315" s="35">
        <f t="shared" si="113"/>
        <v>0</v>
      </c>
      <c r="S315" s="35">
        <f t="shared" si="113"/>
        <v>0</v>
      </c>
      <c r="T315" s="35">
        <f t="shared" si="113"/>
        <v>0</v>
      </c>
      <c r="U315" s="35">
        <f t="shared" si="113"/>
        <v>0</v>
      </c>
      <c r="V315" s="35">
        <f t="shared" si="113"/>
        <v>0</v>
      </c>
      <c r="W315" s="35">
        <f t="shared" si="113"/>
        <v>0</v>
      </c>
      <c r="X315" s="35">
        <f t="shared" si="113"/>
        <v>0</v>
      </c>
      <c r="Z315" s="35">
        <f t="shared" si="114"/>
        <v>0</v>
      </c>
      <c r="AA315" s="35">
        <f t="shared" si="114"/>
        <v>0</v>
      </c>
      <c r="AB315" s="35">
        <f t="shared" si="114"/>
        <v>0</v>
      </c>
      <c r="AC315" s="35">
        <f t="shared" si="114"/>
        <v>0</v>
      </c>
      <c r="AE315" s="47">
        <f t="shared" si="111"/>
        <v>0</v>
      </c>
      <c r="AF315" s="6"/>
    </row>
    <row r="316" ht="15" spans="1:32">
      <c r="A316" s="45" t="s">
        <v>11090</v>
      </c>
      <c r="B316" s="33">
        <f t="shared" si="94"/>
        <v>0</v>
      </c>
      <c r="C316" s="41" t="s">
        <v>11091</v>
      </c>
      <c r="D316" s="26">
        <f t="shared" si="99"/>
        <v>0</v>
      </c>
      <c r="E316" s="35">
        <f t="shared" si="95"/>
        <v>0</v>
      </c>
      <c r="F316" s="36">
        <f t="shared" si="100"/>
        <v>0</v>
      </c>
      <c r="G316" s="37">
        <f t="shared" si="109"/>
        <v>0</v>
      </c>
      <c r="H316" s="42">
        <v>0</v>
      </c>
      <c r="I316" s="35">
        <f t="shared" si="96"/>
        <v>0</v>
      </c>
      <c r="J316" s="26">
        <f t="shared" si="101"/>
        <v>0</v>
      </c>
      <c r="K316" s="35">
        <f t="shared" si="102"/>
        <v>0</v>
      </c>
      <c r="L316" s="46">
        <f t="shared" si="97"/>
        <v>0</v>
      </c>
      <c r="M316" s="51">
        <v>0</v>
      </c>
      <c r="N316" s="44">
        <f t="shared" si="110"/>
        <v>0</v>
      </c>
      <c r="O316" s="35">
        <f t="shared" si="98"/>
        <v>0</v>
      </c>
      <c r="P316" s="35">
        <f t="shared" si="103"/>
        <v>0</v>
      </c>
      <c r="R316" s="35">
        <f t="shared" si="113"/>
        <v>0</v>
      </c>
      <c r="S316" s="35">
        <f t="shared" si="113"/>
        <v>0</v>
      </c>
      <c r="T316" s="35">
        <f t="shared" si="113"/>
        <v>0</v>
      </c>
      <c r="U316" s="35">
        <f t="shared" si="113"/>
        <v>0</v>
      </c>
      <c r="V316" s="35">
        <f t="shared" si="113"/>
        <v>0</v>
      </c>
      <c r="W316" s="35">
        <f t="shared" si="113"/>
        <v>0</v>
      </c>
      <c r="X316" s="35">
        <f t="shared" si="113"/>
        <v>0</v>
      </c>
      <c r="Z316" s="35">
        <f t="shared" si="114"/>
        <v>0</v>
      </c>
      <c r="AA316" s="35">
        <f t="shared" si="114"/>
        <v>0</v>
      </c>
      <c r="AB316" s="35">
        <f t="shared" si="114"/>
        <v>0</v>
      </c>
      <c r="AC316" s="35">
        <f t="shared" si="114"/>
        <v>0</v>
      </c>
      <c r="AE316" s="47">
        <f t="shared" si="111"/>
        <v>0</v>
      </c>
      <c r="AF316" s="18"/>
    </row>
    <row r="317" ht="15" spans="1:32">
      <c r="A317" s="45" t="s">
        <v>11092</v>
      </c>
      <c r="B317" s="33">
        <f t="shared" si="94"/>
        <v>0</v>
      </c>
      <c r="C317" s="41" t="s">
        <v>11093</v>
      </c>
      <c r="D317" s="26">
        <f t="shared" si="99"/>
        <v>0</v>
      </c>
      <c r="E317" s="35">
        <f t="shared" si="95"/>
        <v>0</v>
      </c>
      <c r="F317" s="36">
        <f t="shared" si="100"/>
        <v>0</v>
      </c>
      <c r="G317" s="37">
        <f t="shared" si="109"/>
        <v>0</v>
      </c>
      <c r="H317" s="42">
        <v>0</v>
      </c>
      <c r="I317" s="35">
        <f t="shared" si="96"/>
        <v>0</v>
      </c>
      <c r="J317" s="26">
        <f t="shared" si="101"/>
        <v>0</v>
      </c>
      <c r="K317" s="35">
        <f t="shared" si="102"/>
        <v>0</v>
      </c>
      <c r="L317" s="46">
        <f t="shared" si="97"/>
        <v>0</v>
      </c>
      <c r="M317" s="51">
        <v>0</v>
      </c>
      <c r="N317" s="44">
        <f t="shared" si="110"/>
        <v>0</v>
      </c>
      <c r="O317" s="35">
        <f t="shared" si="98"/>
        <v>0</v>
      </c>
      <c r="P317" s="35">
        <f t="shared" si="103"/>
        <v>0</v>
      </c>
      <c r="R317" s="35">
        <f t="shared" si="113"/>
        <v>0</v>
      </c>
      <c r="S317" s="35">
        <f t="shared" si="113"/>
        <v>0</v>
      </c>
      <c r="T317" s="35">
        <f t="shared" si="113"/>
        <v>0</v>
      </c>
      <c r="U317" s="35">
        <f t="shared" si="113"/>
        <v>0</v>
      </c>
      <c r="V317" s="35">
        <f t="shared" si="113"/>
        <v>0</v>
      </c>
      <c r="W317" s="35">
        <f t="shared" si="113"/>
        <v>0</v>
      </c>
      <c r="X317" s="35">
        <f t="shared" si="113"/>
        <v>0</v>
      </c>
      <c r="Z317" s="35">
        <f t="shared" si="114"/>
        <v>0</v>
      </c>
      <c r="AA317" s="35">
        <f t="shared" si="114"/>
        <v>0</v>
      </c>
      <c r="AB317" s="35">
        <f t="shared" si="114"/>
        <v>0</v>
      </c>
      <c r="AC317" s="35">
        <f t="shared" si="114"/>
        <v>0</v>
      </c>
      <c r="AE317" s="47">
        <f t="shared" si="111"/>
        <v>0</v>
      </c>
      <c r="AF317" s="18"/>
    </row>
    <row r="318" ht="15" spans="1:32">
      <c r="A318" s="45" t="s">
        <v>11094</v>
      </c>
      <c r="B318" s="33">
        <f t="shared" si="94"/>
        <v>0</v>
      </c>
      <c r="C318" s="41" t="s">
        <v>11095</v>
      </c>
      <c r="D318" s="26">
        <f t="shared" si="99"/>
        <v>0</v>
      </c>
      <c r="E318" s="35">
        <f t="shared" si="95"/>
        <v>0</v>
      </c>
      <c r="F318" s="36">
        <f t="shared" si="100"/>
        <v>0</v>
      </c>
      <c r="G318" s="37">
        <f t="shared" si="109"/>
        <v>0</v>
      </c>
      <c r="H318" s="42">
        <v>0</v>
      </c>
      <c r="I318" s="35">
        <f t="shared" si="96"/>
        <v>0</v>
      </c>
      <c r="J318" s="26">
        <f t="shared" si="101"/>
        <v>0</v>
      </c>
      <c r="K318" s="35">
        <f t="shared" si="102"/>
        <v>0</v>
      </c>
      <c r="L318" s="46">
        <f t="shared" si="97"/>
        <v>0</v>
      </c>
      <c r="M318" s="51">
        <v>0</v>
      </c>
      <c r="N318" s="44">
        <f t="shared" si="110"/>
        <v>0</v>
      </c>
      <c r="O318" s="35">
        <f t="shared" si="98"/>
        <v>0</v>
      </c>
      <c r="P318" s="35">
        <f t="shared" si="103"/>
        <v>0</v>
      </c>
      <c r="R318" s="35">
        <f t="shared" ref="R318:X327" si="115">SUMPRODUCT(R$374:R$599*(LEFT($A$374:$A$599,LEN($A318))=$A318))</f>
        <v>0</v>
      </c>
      <c r="S318" s="35">
        <f t="shared" si="115"/>
        <v>0</v>
      </c>
      <c r="T318" s="35">
        <f t="shared" si="115"/>
        <v>0</v>
      </c>
      <c r="U318" s="35">
        <f t="shared" si="115"/>
        <v>0</v>
      </c>
      <c r="V318" s="35">
        <f t="shared" si="115"/>
        <v>0</v>
      </c>
      <c r="W318" s="35">
        <f t="shared" si="115"/>
        <v>0</v>
      </c>
      <c r="X318" s="35">
        <f t="shared" si="115"/>
        <v>0</v>
      </c>
      <c r="Z318" s="35">
        <f t="shared" si="114"/>
        <v>0</v>
      </c>
      <c r="AA318" s="35">
        <f t="shared" si="114"/>
        <v>0</v>
      </c>
      <c r="AB318" s="35">
        <f t="shared" si="114"/>
        <v>0</v>
      </c>
      <c r="AC318" s="35">
        <f t="shared" si="114"/>
        <v>0</v>
      </c>
      <c r="AE318" s="47">
        <f t="shared" si="111"/>
        <v>0</v>
      </c>
      <c r="AF318" s="6"/>
    </row>
    <row r="319" ht="15" spans="1:32">
      <c r="A319" s="45" t="s">
        <v>11096</v>
      </c>
      <c r="B319" s="33">
        <f t="shared" si="94"/>
        <v>0</v>
      </c>
      <c r="C319" s="41" t="s">
        <v>11097</v>
      </c>
      <c r="D319" s="26">
        <f t="shared" si="99"/>
        <v>0</v>
      </c>
      <c r="E319" s="35">
        <f t="shared" si="95"/>
        <v>0</v>
      </c>
      <c r="F319" s="36">
        <f t="shared" si="100"/>
        <v>0</v>
      </c>
      <c r="G319" s="37">
        <f t="shared" si="109"/>
        <v>0</v>
      </c>
      <c r="H319" s="42">
        <v>0</v>
      </c>
      <c r="I319" s="35">
        <f t="shared" si="96"/>
        <v>0</v>
      </c>
      <c r="J319" s="26">
        <f t="shared" si="101"/>
        <v>0</v>
      </c>
      <c r="K319" s="35">
        <f t="shared" si="102"/>
        <v>0</v>
      </c>
      <c r="L319" s="46">
        <f t="shared" si="97"/>
        <v>0</v>
      </c>
      <c r="M319" s="51">
        <v>0</v>
      </c>
      <c r="N319" s="44">
        <f t="shared" si="110"/>
        <v>0</v>
      </c>
      <c r="O319" s="35">
        <f t="shared" si="98"/>
        <v>0</v>
      </c>
      <c r="P319" s="35">
        <f t="shared" si="103"/>
        <v>0</v>
      </c>
      <c r="R319" s="35">
        <f t="shared" si="115"/>
        <v>0</v>
      </c>
      <c r="S319" s="35">
        <f t="shared" si="115"/>
        <v>0</v>
      </c>
      <c r="T319" s="35">
        <f t="shared" si="115"/>
        <v>0</v>
      </c>
      <c r="U319" s="35">
        <f t="shared" si="115"/>
        <v>0</v>
      </c>
      <c r="V319" s="35">
        <f t="shared" si="115"/>
        <v>0</v>
      </c>
      <c r="W319" s="35">
        <f t="shared" si="115"/>
        <v>0</v>
      </c>
      <c r="X319" s="35">
        <f t="shared" si="115"/>
        <v>0</v>
      </c>
      <c r="Z319" s="35">
        <f t="shared" si="114"/>
        <v>0</v>
      </c>
      <c r="AA319" s="35">
        <f t="shared" si="114"/>
        <v>0</v>
      </c>
      <c r="AB319" s="35">
        <f t="shared" si="114"/>
        <v>0</v>
      </c>
      <c r="AC319" s="35">
        <f t="shared" si="114"/>
        <v>0</v>
      </c>
      <c r="AE319" s="47">
        <f t="shared" si="111"/>
        <v>0</v>
      </c>
      <c r="AF319" s="6"/>
    </row>
    <row r="320" ht="15" spans="1:32">
      <c r="A320" s="45" t="s">
        <v>11098</v>
      </c>
      <c r="B320" s="33">
        <f t="shared" si="94"/>
        <v>0</v>
      </c>
      <c r="C320" s="41" t="s">
        <v>11099</v>
      </c>
      <c r="D320" s="26">
        <f t="shared" si="99"/>
        <v>0</v>
      </c>
      <c r="E320" s="35">
        <f t="shared" si="95"/>
        <v>0</v>
      </c>
      <c r="F320" s="36">
        <f t="shared" si="100"/>
        <v>0</v>
      </c>
      <c r="G320" s="37">
        <f t="shared" si="109"/>
        <v>0</v>
      </c>
      <c r="H320" s="42">
        <v>0</v>
      </c>
      <c r="I320" s="35">
        <f t="shared" si="96"/>
        <v>0</v>
      </c>
      <c r="J320" s="26">
        <f t="shared" si="101"/>
        <v>0</v>
      </c>
      <c r="K320" s="35">
        <f t="shared" si="102"/>
        <v>0</v>
      </c>
      <c r="L320" s="46">
        <f t="shared" si="97"/>
        <v>0</v>
      </c>
      <c r="M320" s="51">
        <v>0</v>
      </c>
      <c r="N320" s="44">
        <f t="shared" si="110"/>
        <v>0</v>
      </c>
      <c r="O320" s="35">
        <f t="shared" si="98"/>
        <v>0</v>
      </c>
      <c r="P320" s="35">
        <f t="shared" si="103"/>
        <v>0</v>
      </c>
      <c r="R320" s="35">
        <f t="shared" si="115"/>
        <v>0</v>
      </c>
      <c r="S320" s="35">
        <f t="shared" si="115"/>
        <v>0</v>
      </c>
      <c r="T320" s="35">
        <f t="shared" si="115"/>
        <v>0</v>
      </c>
      <c r="U320" s="35">
        <f t="shared" si="115"/>
        <v>0</v>
      </c>
      <c r="V320" s="35">
        <f t="shared" si="115"/>
        <v>0</v>
      </c>
      <c r="W320" s="35">
        <f t="shared" si="115"/>
        <v>0</v>
      </c>
      <c r="X320" s="35">
        <f t="shared" si="115"/>
        <v>0</v>
      </c>
      <c r="Z320" s="35">
        <f t="shared" si="114"/>
        <v>0</v>
      </c>
      <c r="AA320" s="35">
        <f t="shared" si="114"/>
        <v>0</v>
      </c>
      <c r="AB320" s="35">
        <f t="shared" si="114"/>
        <v>0</v>
      </c>
      <c r="AC320" s="35">
        <f t="shared" si="114"/>
        <v>0</v>
      </c>
      <c r="AE320" s="47">
        <f t="shared" si="111"/>
        <v>0</v>
      </c>
      <c r="AF320" s="18"/>
    </row>
    <row r="321" ht="15" spans="1:32">
      <c r="A321" s="45" t="s">
        <v>11100</v>
      </c>
      <c r="B321" s="33">
        <f t="shared" si="94"/>
        <v>0</v>
      </c>
      <c r="C321" s="41" t="s">
        <v>11101</v>
      </c>
      <c r="D321" s="26">
        <f t="shared" si="99"/>
        <v>0</v>
      </c>
      <c r="E321" s="35">
        <f t="shared" si="95"/>
        <v>0</v>
      </c>
      <c r="F321" s="36">
        <f t="shared" si="100"/>
        <v>0</v>
      </c>
      <c r="G321" s="37">
        <f t="shared" si="109"/>
        <v>0</v>
      </c>
      <c r="H321" s="42">
        <v>0</v>
      </c>
      <c r="I321" s="35">
        <f t="shared" si="96"/>
        <v>0</v>
      </c>
      <c r="J321" s="26">
        <f t="shared" si="101"/>
        <v>0</v>
      </c>
      <c r="K321" s="35">
        <f t="shared" si="102"/>
        <v>0</v>
      </c>
      <c r="L321" s="46">
        <f t="shared" si="97"/>
        <v>0</v>
      </c>
      <c r="M321" s="51">
        <v>0</v>
      </c>
      <c r="N321" s="44">
        <f t="shared" si="110"/>
        <v>0</v>
      </c>
      <c r="O321" s="35">
        <f t="shared" si="98"/>
        <v>0</v>
      </c>
      <c r="P321" s="35">
        <f t="shared" si="103"/>
        <v>0</v>
      </c>
      <c r="R321" s="35">
        <f t="shared" si="115"/>
        <v>0</v>
      </c>
      <c r="S321" s="35">
        <f t="shared" si="115"/>
        <v>0</v>
      </c>
      <c r="T321" s="35">
        <f t="shared" si="115"/>
        <v>0</v>
      </c>
      <c r="U321" s="35">
        <f t="shared" si="115"/>
        <v>0</v>
      </c>
      <c r="V321" s="35">
        <f t="shared" si="115"/>
        <v>0</v>
      </c>
      <c r="W321" s="35">
        <f t="shared" si="115"/>
        <v>0</v>
      </c>
      <c r="X321" s="35">
        <f t="shared" si="115"/>
        <v>0</v>
      </c>
      <c r="Z321" s="35">
        <f t="shared" si="114"/>
        <v>0</v>
      </c>
      <c r="AA321" s="35">
        <f t="shared" si="114"/>
        <v>0</v>
      </c>
      <c r="AB321" s="35">
        <f t="shared" si="114"/>
        <v>0</v>
      </c>
      <c r="AC321" s="35">
        <f t="shared" si="114"/>
        <v>0</v>
      </c>
      <c r="AE321" s="47">
        <f t="shared" si="111"/>
        <v>0</v>
      </c>
      <c r="AF321" s="18"/>
    </row>
    <row r="322" ht="15" spans="1:32">
      <c r="A322" s="45" t="s">
        <v>11102</v>
      </c>
      <c r="B322" s="33">
        <f t="shared" si="94"/>
        <v>0</v>
      </c>
      <c r="C322" s="41" t="s">
        <v>11103</v>
      </c>
      <c r="D322" s="26">
        <f t="shared" si="99"/>
        <v>0</v>
      </c>
      <c r="E322" s="35">
        <f t="shared" si="95"/>
        <v>0</v>
      </c>
      <c r="F322" s="36">
        <f t="shared" si="100"/>
        <v>0</v>
      </c>
      <c r="G322" s="37">
        <f t="shared" si="109"/>
        <v>0</v>
      </c>
      <c r="H322" s="42">
        <v>0</v>
      </c>
      <c r="I322" s="35">
        <f t="shared" si="96"/>
        <v>0</v>
      </c>
      <c r="J322" s="26">
        <f t="shared" si="101"/>
        <v>0</v>
      </c>
      <c r="K322" s="35">
        <f t="shared" si="102"/>
        <v>0</v>
      </c>
      <c r="L322" s="46">
        <f t="shared" si="97"/>
        <v>0</v>
      </c>
      <c r="M322" s="51">
        <v>0</v>
      </c>
      <c r="N322" s="44">
        <f t="shared" si="110"/>
        <v>0</v>
      </c>
      <c r="O322" s="35">
        <f t="shared" si="98"/>
        <v>0</v>
      </c>
      <c r="P322" s="35">
        <f t="shared" si="103"/>
        <v>0</v>
      </c>
      <c r="R322" s="35">
        <f t="shared" si="115"/>
        <v>0</v>
      </c>
      <c r="S322" s="35">
        <f t="shared" si="115"/>
        <v>0</v>
      </c>
      <c r="T322" s="35">
        <f t="shared" si="115"/>
        <v>0</v>
      </c>
      <c r="U322" s="35">
        <f t="shared" si="115"/>
        <v>0</v>
      </c>
      <c r="V322" s="35">
        <f t="shared" si="115"/>
        <v>0</v>
      </c>
      <c r="W322" s="35">
        <f t="shared" si="115"/>
        <v>0</v>
      </c>
      <c r="X322" s="35">
        <f t="shared" si="115"/>
        <v>0</v>
      </c>
      <c r="Z322" s="35">
        <f t="shared" si="114"/>
        <v>0</v>
      </c>
      <c r="AA322" s="35">
        <f t="shared" si="114"/>
        <v>0</v>
      </c>
      <c r="AB322" s="35">
        <f t="shared" si="114"/>
        <v>0</v>
      </c>
      <c r="AC322" s="35">
        <f t="shared" si="114"/>
        <v>0</v>
      </c>
      <c r="AE322" s="47">
        <f t="shared" si="111"/>
        <v>0</v>
      </c>
      <c r="AF322" s="6"/>
    </row>
    <row r="323" ht="15" spans="1:32">
      <c r="A323" s="45" t="s">
        <v>11104</v>
      </c>
      <c r="B323" s="33">
        <f t="shared" si="94"/>
        <v>0</v>
      </c>
      <c r="C323" s="41" t="s">
        <v>11105</v>
      </c>
      <c r="D323" s="26">
        <f t="shared" si="99"/>
        <v>0</v>
      </c>
      <c r="E323" s="35">
        <f t="shared" si="95"/>
        <v>0</v>
      </c>
      <c r="F323" s="36">
        <f t="shared" si="100"/>
        <v>0</v>
      </c>
      <c r="G323" s="37">
        <f t="shared" si="109"/>
        <v>0</v>
      </c>
      <c r="H323" s="42">
        <v>0</v>
      </c>
      <c r="I323" s="35">
        <f t="shared" si="96"/>
        <v>0</v>
      </c>
      <c r="J323" s="26">
        <f t="shared" si="101"/>
        <v>0</v>
      </c>
      <c r="K323" s="35">
        <f t="shared" si="102"/>
        <v>0</v>
      </c>
      <c r="L323" s="46">
        <f t="shared" si="97"/>
        <v>0</v>
      </c>
      <c r="M323" s="51">
        <v>0</v>
      </c>
      <c r="N323" s="44">
        <f t="shared" si="110"/>
        <v>0</v>
      </c>
      <c r="O323" s="35">
        <f t="shared" si="98"/>
        <v>0</v>
      </c>
      <c r="P323" s="35">
        <f t="shared" si="103"/>
        <v>0</v>
      </c>
      <c r="R323" s="35">
        <f t="shared" si="115"/>
        <v>0</v>
      </c>
      <c r="S323" s="35">
        <f t="shared" si="115"/>
        <v>0</v>
      </c>
      <c r="T323" s="35">
        <f t="shared" si="115"/>
        <v>0</v>
      </c>
      <c r="U323" s="35">
        <f t="shared" si="115"/>
        <v>0</v>
      </c>
      <c r="V323" s="35">
        <f t="shared" si="115"/>
        <v>0</v>
      </c>
      <c r="W323" s="35">
        <f t="shared" si="115"/>
        <v>0</v>
      </c>
      <c r="X323" s="35">
        <f t="shared" si="115"/>
        <v>0</v>
      </c>
      <c r="Z323" s="35">
        <f t="shared" si="114"/>
        <v>0</v>
      </c>
      <c r="AA323" s="35">
        <f t="shared" si="114"/>
        <v>0</v>
      </c>
      <c r="AB323" s="35">
        <f t="shared" si="114"/>
        <v>0</v>
      </c>
      <c r="AC323" s="35">
        <f t="shared" si="114"/>
        <v>0</v>
      </c>
      <c r="AE323" s="47">
        <f t="shared" si="111"/>
        <v>0</v>
      </c>
      <c r="AF323" s="6"/>
    </row>
    <row r="324" ht="15" spans="1:32">
      <c r="A324" s="45" t="s">
        <v>11106</v>
      </c>
      <c r="B324" s="33">
        <f t="shared" si="94"/>
        <v>0</v>
      </c>
      <c r="C324" s="41" t="s">
        <v>11107</v>
      </c>
      <c r="D324" s="26">
        <f t="shared" si="99"/>
        <v>0</v>
      </c>
      <c r="E324" s="35">
        <f t="shared" si="95"/>
        <v>0</v>
      </c>
      <c r="F324" s="36">
        <f t="shared" si="100"/>
        <v>0</v>
      </c>
      <c r="G324" s="37">
        <f t="shared" si="109"/>
        <v>0</v>
      </c>
      <c r="H324" s="42">
        <v>0</v>
      </c>
      <c r="I324" s="35">
        <f t="shared" si="96"/>
        <v>0</v>
      </c>
      <c r="J324" s="26">
        <f t="shared" si="101"/>
        <v>0</v>
      </c>
      <c r="K324" s="35">
        <f t="shared" si="102"/>
        <v>0</v>
      </c>
      <c r="L324" s="46">
        <f t="shared" si="97"/>
        <v>0</v>
      </c>
      <c r="M324" s="51">
        <v>0</v>
      </c>
      <c r="N324" s="44">
        <f t="shared" si="110"/>
        <v>0</v>
      </c>
      <c r="O324" s="35">
        <f t="shared" si="98"/>
        <v>0</v>
      </c>
      <c r="P324" s="35">
        <f t="shared" si="103"/>
        <v>0</v>
      </c>
      <c r="R324" s="35">
        <f t="shared" si="115"/>
        <v>0</v>
      </c>
      <c r="S324" s="35">
        <f t="shared" si="115"/>
        <v>0</v>
      </c>
      <c r="T324" s="35">
        <f t="shared" si="115"/>
        <v>0</v>
      </c>
      <c r="U324" s="35">
        <f t="shared" si="115"/>
        <v>0</v>
      </c>
      <c r="V324" s="35">
        <f t="shared" si="115"/>
        <v>0</v>
      </c>
      <c r="W324" s="35">
        <f t="shared" si="115"/>
        <v>0</v>
      </c>
      <c r="X324" s="35">
        <f t="shared" si="115"/>
        <v>0</v>
      </c>
      <c r="Z324" s="35">
        <f t="shared" si="114"/>
        <v>0</v>
      </c>
      <c r="AA324" s="35">
        <f t="shared" si="114"/>
        <v>0</v>
      </c>
      <c r="AB324" s="35">
        <f t="shared" si="114"/>
        <v>0</v>
      </c>
      <c r="AC324" s="35">
        <f t="shared" si="114"/>
        <v>0</v>
      </c>
      <c r="AE324" s="47">
        <f t="shared" si="111"/>
        <v>0</v>
      </c>
      <c r="AF324" s="18"/>
    </row>
    <row r="325" ht="15" spans="1:32">
      <c r="A325" s="45" t="s">
        <v>11108</v>
      </c>
      <c r="B325" s="33">
        <f t="shared" si="94"/>
        <v>0</v>
      </c>
      <c r="C325" s="41" t="s">
        <v>11109</v>
      </c>
      <c r="D325" s="26">
        <f t="shared" si="99"/>
        <v>0</v>
      </c>
      <c r="E325" s="35">
        <f t="shared" si="95"/>
        <v>0</v>
      </c>
      <c r="F325" s="36">
        <f t="shared" si="100"/>
        <v>0</v>
      </c>
      <c r="G325" s="37">
        <f t="shared" si="109"/>
        <v>0</v>
      </c>
      <c r="H325" s="42">
        <v>0</v>
      </c>
      <c r="I325" s="35">
        <f t="shared" si="96"/>
        <v>0</v>
      </c>
      <c r="J325" s="26">
        <f t="shared" si="101"/>
        <v>0</v>
      </c>
      <c r="K325" s="35">
        <f t="shared" si="102"/>
        <v>0</v>
      </c>
      <c r="L325" s="46">
        <f t="shared" si="97"/>
        <v>0</v>
      </c>
      <c r="M325" s="51">
        <v>0</v>
      </c>
      <c r="N325" s="44">
        <f t="shared" si="110"/>
        <v>0</v>
      </c>
      <c r="O325" s="35">
        <f t="shared" si="98"/>
        <v>0</v>
      </c>
      <c r="P325" s="35">
        <f t="shared" si="103"/>
        <v>0</v>
      </c>
      <c r="R325" s="35">
        <f t="shared" si="115"/>
        <v>0</v>
      </c>
      <c r="S325" s="35">
        <f t="shared" si="115"/>
        <v>0</v>
      </c>
      <c r="T325" s="35">
        <f t="shared" si="115"/>
        <v>0</v>
      </c>
      <c r="U325" s="35">
        <f t="shared" si="115"/>
        <v>0</v>
      </c>
      <c r="V325" s="35">
        <f t="shared" si="115"/>
        <v>0</v>
      </c>
      <c r="W325" s="35">
        <f t="shared" si="115"/>
        <v>0</v>
      </c>
      <c r="X325" s="35">
        <f t="shared" si="115"/>
        <v>0</v>
      </c>
      <c r="Z325" s="35">
        <f t="shared" si="114"/>
        <v>0</v>
      </c>
      <c r="AA325" s="35">
        <f t="shared" si="114"/>
        <v>0</v>
      </c>
      <c r="AB325" s="35">
        <f t="shared" si="114"/>
        <v>0</v>
      </c>
      <c r="AC325" s="35">
        <f t="shared" si="114"/>
        <v>0</v>
      </c>
      <c r="AE325" s="47">
        <f t="shared" si="111"/>
        <v>0</v>
      </c>
      <c r="AF325" s="18"/>
    </row>
    <row r="326" ht="15" spans="1:32">
      <c r="A326" s="45" t="s">
        <v>11110</v>
      </c>
      <c r="B326" s="33">
        <f t="shared" si="94"/>
        <v>0</v>
      </c>
      <c r="C326" s="41" t="s">
        <v>11111</v>
      </c>
      <c r="D326" s="26">
        <f t="shared" si="99"/>
        <v>0</v>
      </c>
      <c r="E326" s="35">
        <f t="shared" si="95"/>
        <v>0</v>
      </c>
      <c r="F326" s="36">
        <f t="shared" si="100"/>
        <v>0</v>
      </c>
      <c r="G326" s="37">
        <f t="shared" si="109"/>
        <v>0</v>
      </c>
      <c r="H326" s="42">
        <v>0</v>
      </c>
      <c r="I326" s="35">
        <f t="shared" si="96"/>
        <v>0</v>
      </c>
      <c r="J326" s="26">
        <f t="shared" si="101"/>
        <v>0</v>
      </c>
      <c r="K326" s="35">
        <f t="shared" si="102"/>
        <v>0</v>
      </c>
      <c r="L326" s="46">
        <f t="shared" si="97"/>
        <v>0</v>
      </c>
      <c r="M326" s="51">
        <v>0</v>
      </c>
      <c r="N326" s="44">
        <f t="shared" si="110"/>
        <v>0</v>
      </c>
      <c r="O326" s="35">
        <f t="shared" si="98"/>
        <v>0</v>
      </c>
      <c r="P326" s="35">
        <f t="shared" si="103"/>
        <v>0</v>
      </c>
      <c r="R326" s="35">
        <f t="shared" si="115"/>
        <v>0</v>
      </c>
      <c r="S326" s="35">
        <f t="shared" si="115"/>
        <v>0</v>
      </c>
      <c r="T326" s="35">
        <f t="shared" si="115"/>
        <v>0</v>
      </c>
      <c r="U326" s="35">
        <f t="shared" si="115"/>
        <v>0</v>
      </c>
      <c r="V326" s="35">
        <f t="shared" si="115"/>
        <v>0</v>
      </c>
      <c r="W326" s="35">
        <f t="shared" si="115"/>
        <v>0</v>
      </c>
      <c r="X326" s="35">
        <f t="shared" si="115"/>
        <v>0</v>
      </c>
      <c r="Z326" s="35">
        <f t="shared" si="114"/>
        <v>0</v>
      </c>
      <c r="AA326" s="35">
        <f t="shared" si="114"/>
        <v>0</v>
      </c>
      <c r="AB326" s="35">
        <f t="shared" si="114"/>
        <v>0</v>
      </c>
      <c r="AC326" s="35">
        <f t="shared" si="114"/>
        <v>0</v>
      </c>
      <c r="AE326" s="47">
        <f t="shared" si="111"/>
        <v>0</v>
      </c>
      <c r="AF326" s="6"/>
    </row>
    <row r="327" ht="15" spans="1:32">
      <c r="A327" s="45" t="s">
        <v>11112</v>
      </c>
      <c r="B327" s="33">
        <f t="shared" si="94"/>
        <v>0</v>
      </c>
      <c r="C327" s="41" t="s">
        <v>11113</v>
      </c>
      <c r="D327" s="26">
        <f t="shared" si="99"/>
        <v>0</v>
      </c>
      <c r="E327" s="35">
        <f t="shared" si="95"/>
        <v>0</v>
      </c>
      <c r="F327" s="36">
        <f t="shared" si="100"/>
        <v>0</v>
      </c>
      <c r="G327" s="37">
        <f t="shared" si="109"/>
        <v>0</v>
      </c>
      <c r="H327" s="42">
        <v>0</v>
      </c>
      <c r="I327" s="35">
        <f t="shared" si="96"/>
        <v>0</v>
      </c>
      <c r="J327" s="26">
        <f t="shared" si="101"/>
        <v>0</v>
      </c>
      <c r="K327" s="35">
        <f t="shared" si="102"/>
        <v>0</v>
      </c>
      <c r="L327" s="46">
        <f t="shared" si="97"/>
        <v>0</v>
      </c>
      <c r="M327" s="51">
        <v>0</v>
      </c>
      <c r="N327" s="44">
        <f t="shared" si="110"/>
        <v>0</v>
      </c>
      <c r="O327" s="35">
        <f t="shared" si="98"/>
        <v>0</v>
      </c>
      <c r="P327" s="35">
        <f t="shared" si="103"/>
        <v>0</v>
      </c>
      <c r="R327" s="35">
        <f t="shared" si="115"/>
        <v>0</v>
      </c>
      <c r="S327" s="35">
        <f t="shared" si="115"/>
        <v>0</v>
      </c>
      <c r="T327" s="35">
        <f t="shared" si="115"/>
        <v>0</v>
      </c>
      <c r="U327" s="35">
        <f t="shared" si="115"/>
        <v>0</v>
      </c>
      <c r="V327" s="35">
        <f t="shared" si="115"/>
        <v>0</v>
      </c>
      <c r="W327" s="35">
        <f t="shared" si="115"/>
        <v>0</v>
      </c>
      <c r="X327" s="35">
        <f t="shared" si="115"/>
        <v>0</v>
      </c>
      <c r="Z327" s="35">
        <f t="shared" si="114"/>
        <v>0</v>
      </c>
      <c r="AA327" s="35">
        <f t="shared" si="114"/>
        <v>0</v>
      </c>
      <c r="AB327" s="35">
        <f t="shared" si="114"/>
        <v>0</v>
      </c>
      <c r="AC327" s="35">
        <f t="shared" si="114"/>
        <v>0</v>
      </c>
      <c r="AE327" s="47">
        <f t="shared" si="111"/>
        <v>0</v>
      </c>
      <c r="AF327" s="6"/>
    </row>
    <row r="328" ht="15" spans="1:32">
      <c r="A328" s="45" t="s">
        <v>11114</v>
      </c>
      <c r="B328" s="33">
        <f t="shared" ref="B328:B373" si="116">D328-J328</f>
        <v>0</v>
      </c>
      <c r="C328" s="41" t="s">
        <v>11115</v>
      </c>
      <c r="D328" s="26">
        <f t="shared" si="99"/>
        <v>0</v>
      </c>
      <c r="E328" s="35">
        <f t="shared" ref="E328:E373" si="117">SUMPRODUCT(E$374:E$599*(LEFT($A$374:$A$599,LEN($A328))=$A328))</f>
        <v>0</v>
      </c>
      <c r="F328" s="36">
        <f t="shared" si="100"/>
        <v>0</v>
      </c>
      <c r="G328" s="37">
        <f t="shared" si="109"/>
        <v>0</v>
      </c>
      <c r="H328" s="38">
        <v>0</v>
      </c>
      <c r="I328" s="35">
        <f t="shared" ref="I328:I373" si="118">SUMPRODUCT(I$374:I$599*(LEFT($A$374:$A$599,LEN($A328))=$A328))</f>
        <v>0</v>
      </c>
      <c r="J328" s="26">
        <f t="shared" si="101"/>
        <v>0</v>
      </c>
      <c r="K328" s="35">
        <f t="shared" si="102"/>
        <v>0</v>
      </c>
      <c r="L328" s="46">
        <f t="shared" ref="L328:L373" si="119">SUM(M328:P328)</f>
        <v>0</v>
      </c>
      <c r="M328" s="51">
        <v>0</v>
      </c>
      <c r="N328" s="44">
        <f t="shared" si="110"/>
        <v>0</v>
      </c>
      <c r="O328" s="35">
        <f t="shared" ref="O328:O373" si="120">SUMPRODUCT(O$374:O$599*(LEFT($A$374:$A$599,LEN($A328))=$A328))</f>
        <v>0</v>
      </c>
      <c r="P328" s="35">
        <f t="shared" si="103"/>
        <v>0</v>
      </c>
      <c r="R328" s="35">
        <f t="shared" ref="R328:X337" si="121">SUMPRODUCT(R$374:R$599*(LEFT($A$374:$A$599,LEN($A328))=$A328))</f>
        <v>0</v>
      </c>
      <c r="S328" s="35">
        <f t="shared" si="121"/>
        <v>0</v>
      </c>
      <c r="T328" s="35">
        <f t="shared" si="121"/>
        <v>0</v>
      </c>
      <c r="U328" s="35">
        <f t="shared" si="121"/>
        <v>0</v>
      </c>
      <c r="V328" s="35">
        <f t="shared" si="121"/>
        <v>0</v>
      </c>
      <c r="W328" s="35">
        <f t="shared" si="121"/>
        <v>0</v>
      </c>
      <c r="X328" s="35">
        <f t="shared" si="121"/>
        <v>0</v>
      </c>
      <c r="Z328" s="35">
        <f t="shared" ref="Z328:AC347" si="122">SUMPRODUCT(Z$374:Z$599*(LEFT($A$374:$A$599,LEN($A328))=$A328))</f>
        <v>0</v>
      </c>
      <c r="AA328" s="35">
        <f t="shared" si="122"/>
        <v>0</v>
      </c>
      <c r="AB328" s="35">
        <f t="shared" si="122"/>
        <v>0</v>
      </c>
      <c r="AC328" s="35">
        <f t="shared" si="122"/>
        <v>0</v>
      </c>
      <c r="AE328" s="47">
        <f t="shared" si="111"/>
        <v>0</v>
      </c>
      <c r="AF328" s="18"/>
    </row>
    <row r="329" ht="15" spans="1:32">
      <c r="A329" s="45" t="s">
        <v>11116</v>
      </c>
      <c r="B329" s="33">
        <f t="shared" si="116"/>
        <v>0</v>
      </c>
      <c r="C329" s="41" t="s">
        <v>11117</v>
      </c>
      <c r="D329" s="26">
        <f t="shared" ref="D329:D373" si="123">SUM(E329:F329)</f>
        <v>0</v>
      </c>
      <c r="E329" s="35">
        <f t="shared" si="117"/>
        <v>0</v>
      </c>
      <c r="F329" s="36">
        <f t="shared" ref="F329:F373" si="124">SUM(G329:I329)</f>
        <v>0</v>
      </c>
      <c r="G329" s="37">
        <f t="shared" si="109"/>
        <v>0</v>
      </c>
      <c r="H329" s="42">
        <v>0</v>
      </c>
      <c r="I329" s="35">
        <f t="shared" si="118"/>
        <v>0</v>
      </c>
      <c r="J329" s="26">
        <f t="shared" ref="J329:J373" si="125">SUM(K329:L329)</f>
        <v>0</v>
      </c>
      <c r="K329" s="35">
        <f t="shared" ref="K329:K373" si="126">SUMPRODUCT(K$374:K$599*(LEFT($A$374:$A$599,LEN($A329))=$A329))+MIN(SUMPRODUCT(P$374:P$599*(LEFT($A$374:$A$599,LEN($A329))=$A329))+AE329,0)</f>
        <v>0</v>
      </c>
      <c r="L329" s="46">
        <f t="shared" si="119"/>
        <v>0</v>
      </c>
      <c r="M329" s="51">
        <v>0</v>
      </c>
      <c r="N329" s="44">
        <f t="shared" si="110"/>
        <v>0</v>
      </c>
      <c r="O329" s="35">
        <f t="shared" si="120"/>
        <v>0</v>
      </c>
      <c r="P329" s="35">
        <f t="shared" ref="P329:P373" si="127">MAX(SUMPRODUCT(P$374:P$599*(LEFT($A$374:$A$599,LEN($A329))=$A329))+AE329,0)</f>
        <v>0</v>
      </c>
      <c r="R329" s="35">
        <f t="shared" si="121"/>
        <v>0</v>
      </c>
      <c r="S329" s="35">
        <f t="shared" si="121"/>
        <v>0</v>
      </c>
      <c r="T329" s="35">
        <f t="shared" si="121"/>
        <v>0</v>
      </c>
      <c r="U329" s="35">
        <f t="shared" si="121"/>
        <v>0</v>
      </c>
      <c r="V329" s="35">
        <f t="shared" si="121"/>
        <v>0</v>
      </c>
      <c r="W329" s="35">
        <f t="shared" si="121"/>
        <v>0</v>
      </c>
      <c r="X329" s="35">
        <f t="shared" si="121"/>
        <v>0</v>
      </c>
      <c r="Z329" s="35">
        <f t="shared" si="122"/>
        <v>0</v>
      </c>
      <c r="AA329" s="35">
        <f t="shared" si="122"/>
        <v>0</v>
      </c>
      <c r="AB329" s="35">
        <f t="shared" si="122"/>
        <v>0</v>
      </c>
      <c r="AC329" s="35">
        <f t="shared" si="122"/>
        <v>0</v>
      </c>
      <c r="AE329" s="47">
        <f t="shared" si="111"/>
        <v>0</v>
      </c>
      <c r="AF329" s="18"/>
    </row>
    <row r="330" ht="15" spans="1:32">
      <c r="A330" s="45" t="s">
        <v>11118</v>
      </c>
      <c r="B330" s="33">
        <f t="shared" si="116"/>
        <v>0</v>
      </c>
      <c r="C330" s="41" t="s">
        <v>11119</v>
      </c>
      <c r="D330" s="26">
        <f t="shared" si="123"/>
        <v>0</v>
      </c>
      <c r="E330" s="35">
        <f t="shared" si="117"/>
        <v>0</v>
      </c>
      <c r="F330" s="36">
        <f t="shared" si="124"/>
        <v>0</v>
      </c>
      <c r="G330" s="37">
        <f t="shared" si="109"/>
        <v>0</v>
      </c>
      <c r="H330" s="42">
        <v>0</v>
      </c>
      <c r="I330" s="35">
        <f t="shared" si="118"/>
        <v>0</v>
      </c>
      <c r="J330" s="26">
        <f t="shared" si="125"/>
        <v>0</v>
      </c>
      <c r="K330" s="35">
        <f t="shared" si="126"/>
        <v>0</v>
      </c>
      <c r="L330" s="46">
        <f t="shared" si="119"/>
        <v>0</v>
      </c>
      <c r="M330" s="51">
        <v>0</v>
      </c>
      <c r="N330" s="44">
        <f t="shared" si="110"/>
        <v>0</v>
      </c>
      <c r="O330" s="35">
        <f t="shared" si="120"/>
        <v>0</v>
      </c>
      <c r="P330" s="35">
        <f t="shared" si="127"/>
        <v>0</v>
      </c>
      <c r="R330" s="35">
        <f t="shared" si="121"/>
        <v>0</v>
      </c>
      <c r="S330" s="35">
        <f t="shared" si="121"/>
        <v>0</v>
      </c>
      <c r="T330" s="35">
        <f t="shared" si="121"/>
        <v>0</v>
      </c>
      <c r="U330" s="35">
        <f t="shared" si="121"/>
        <v>0</v>
      </c>
      <c r="V330" s="35">
        <f t="shared" si="121"/>
        <v>0</v>
      </c>
      <c r="W330" s="35">
        <f t="shared" si="121"/>
        <v>0</v>
      </c>
      <c r="X330" s="35">
        <f t="shared" si="121"/>
        <v>0</v>
      </c>
      <c r="Z330" s="35">
        <f t="shared" si="122"/>
        <v>0</v>
      </c>
      <c r="AA330" s="35">
        <f t="shared" si="122"/>
        <v>0</v>
      </c>
      <c r="AB330" s="35">
        <f t="shared" si="122"/>
        <v>0</v>
      </c>
      <c r="AC330" s="35">
        <f t="shared" si="122"/>
        <v>0</v>
      </c>
      <c r="AE330" s="47">
        <f t="shared" si="111"/>
        <v>0</v>
      </c>
      <c r="AF330" s="6"/>
    </row>
    <row r="331" ht="15" spans="1:32">
      <c r="A331" s="45" t="s">
        <v>11120</v>
      </c>
      <c r="B331" s="33">
        <f t="shared" si="116"/>
        <v>0</v>
      </c>
      <c r="C331" s="41" t="s">
        <v>11121</v>
      </c>
      <c r="D331" s="26">
        <f t="shared" si="123"/>
        <v>0</v>
      </c>
      <c r="E331" s="35">
        <f t="shared" si="117"/>
        <v>0</v>
      </c>
      <c r="F331" s="36">
        <f t="shared" si="124"/>
        <v>0</v>
      </c>
      <c r="G331" s="37">
        <f t="shared" si="109"/>
        <v>0</v>
      </c>
      <c r="H331" s="42">
        <v>0</v>
      </c>
      <c r="I331" s="35">
        <f t="shared" si="118"/>
        <v>0</v>
      </c>
      <c r="J331" s="26">
        <f t="shared" si="125"/>
        <v>0</v>
      </c>
      <c r="K331" s="35">
        <f t="shared" si="126"/>
        <v>0</v>
      </c>
      <c r="L331" s="46">
        <f t="shared" si="119"/>
        <v>0</v>
      </c>
      <c r="M331" s="51">
        <v>0</v>
      </c>
      <c r="N331" s="44">
        <f t="shared" si="110"/>
        <v>0</v>
      </c>
      <c r="O331" s="35">
        <f t="shared" si="120"/>
        <v>0</v>
      </c>
      <c r="P331" s="35">
        <f t="shared" si="127"/>
        <v>0</v>
      </c>
      <c r="R331" s="35">
        <f t="shared" si="121"/>
        <v>0</v>
      </c>
      <c r="S331" s="35">
        <f t="shared" si="121"/>
        <v>0</v>
      </c>
      <c r="T331" s="35">
        <f t="shared" si="121"/>
        <v>0</v>
      </c>
      <c r="U331" s="35">
        <f t="shared" si="121"/>
        <v>0</v>
      </c>
      <c r="V331" s="35">
        <f t="shared" si="121"/>
        <v>0</v>
      </c>
      <c r="W331" s="35">
        <f t="shared" si="121"/>
        <v>0</v>
      </c>
      <c r="X331" s="35">
        <f t="shared" si="121"/>
        <v>0</v>
      </c>
      <c r="Z331" s="35">
        <f t="shared" si="122"/>
        <v>0</v>
      </c>
      <c r="AA331" s="35">
        <f t="shared" si="122"/>
        <v>0</v>
      </c>
      <c r="AB331" s="35">
        <f t="shared" si="122"/>
        <v>0</v>
      </c>
      <c r="AC331" s="35">
        <f t="shared" si="122"/>
        <v>0</v>
      </c>
      <c r="AE331" s="47">
        <f t="shared" si="111"/>
        <v>0</v>
      </c>
      <c r="AF331" s="6"/>
    </row>
    <row r="332" ht="15" spans="1:32">
      <c r="A332" s="45" t="s">
        <v>11122</v>
      </c>
      <c r="B332" s="33">
        <f t="shared" si="116"/>
        <v>0</v>
      </c>
      <c r="C332" s="41" t="s">
        <v>11123</v>
      </c>
      <c r="D332" s="26">
        <f t="shared" si="123"/>
        <v>0</v>
      </c>
      <c r="E332" s="35">
        <f t="shared" si="117"/>
        <v>0</v>
      </c>
      <c r="F332" s="36">
        <f t="shared" si="124"/>
        <v>0</v>
      </c>
      <c r="G332" s="37">
        <f t="shared" si="109"/>
        <v>0</v>
      </c>
      <c r="H332" s="42">
        <v>0</v>
      </c>
      <c r="I332" s="35">
        <f t="shared" si="118"/>
        <v>0</v>
      </c>
      <c r="J332" s="26">
        <f t="shared" si="125"/>
        <v>0</v>
      </c>
      <c r="K332" s="35">
        <f t="shared" si="126"/>
        <v>0</v>
      </c>
      <c r="L332" s="46">
        <f t="shared" si="119"/>
        <v>0</v>
      </c>
      <c r="M332" s="51">
        <v>0</v>
      </c>
      <c r="N332" s="44">
        <f t="shared" si="110"/>
        <v>0</v>
      </c>
      <c r="O332" s="35">
        <f t="shared" si="120"/>
        <v>0</v>
      </c>
      <c r="P332" s="35">
        <f t="shared" si="127"/>
        <v>0</v>
      </c>
      <c r="R332" s="35">
        <f t="shared" si="121"/>
        <v>0</v>
      </c>
      <c r="S332" s="35">
        <f t="shared" si="121"/>
        <v>0</v>
      </c>
      <c r="T332" s="35">
        <f t="shared" si="121"/>
        <v>0</v>
      </c>
      <c r="U332" s="35">
        <f t="shared" si="121"/>
        <v>0</v>
      </c>
      <c r="V332" s="35">
        <f t="shared" si="121"/>
        <v>0</v>
      </c>
      <c r="W332" s="35">
        <f t="shared" si="121"/>
        <v>0</v>
      </c>
      <c r="X332" s="35">
        <f t="shared" si="121"/>
        <v>0</v>
      </c>
      <c r="Z332" s="35">
        <f t="shared" si="122"/>
        <v>0</v>
      </c>
      <c r="AA332" s="35">
        <f t="shared" si="122"/>
        <v>0</v>
      </c>
      <c r="AB332" s="35">
        <f t="shared" si="122"/>
        <v>0</v>
      </c>
      <c r="AC332" s="35">
        <f t="shared" si="122"/>
        <v>0</v>
      </c>
      <c r="AE332" s="47">
        <f t="shared" si="111"/>
        <v>0</v>
      </c>
      <c r="AF332" s="18"/>
    </row>
    <row r="333" ht="15" spans="1:32">
      <c r="A333" s="45" t="s">
        <v>11124</v>
      </c>
      <c r="B333" s="33">
        <f t="shared" si="116"/>
        <v>0</v>
      </c>
      <c r="C333" s="41" t="s">
        <v>11125</v>
      </c>
      <c r="D333" s="26">
        <f t="shared" si="123"/>
        <v>0</v>
      </c>
      <c r="E333" s="35">
        <f t="shared" si="117"/>
        <v>0</v>
      </c>
      <c r="F333" s="36">
        <f t="shared" si="124"/>
        <v>0</v>
      </c>
      <c r="G333" s="37">
        <f t="shared" si="109"/>
        <v>0</v>
      </c>
      <c r="H333" s="42">
        <v>0</v>
      </c>
      <c r="I333" s="35">
        <f t="shared" si="118"/>
        <v>0</v>
      </c>
      <c r="J333" s="26">
        <f t="shared" si="125"/>
        <v>0</v>
      </c>
      <c r="K333" s="35">
        <f t="shared" si="126"/>
        <v>0</v>
      </c>
      <c r="L333" s="46">
        <f t="shared" si="119"/>
        <v>0</v>
      </c>
      <c r="M333" s="51">
        <v>0</v>
      </c>
      <c r="N333" s="44">
        <f t="shared" si="110"/>
        <v>0</v>
      </c>
      <c r="O333" s="35">
        <f t="shared" si="120"/>
        <v>0</v>
      </c>
      <c r="P333" s="35">
        <f t="shared" si="127"/>
        <v>0</v>
      </c>
      <c r="R333" s="35">
        <f t="shared" si="121"/>
        <v>0</v>
      </c>
      <c r="S333" s="35">
        <f t="shared" si="121"/>
        <v>0</v>
      </c>
      <c r="T333" s="35">
        <f t="shared" si="121"/>
        <v>0</v>
      </c>
      <c r="U333" s="35">
        <f t="shared" si="121"/>
        <v>0</v>
      </c>
      <c r="V333" s="35">
        <f t="shared" si="121"/>
        <v>0</v>
      </c>
      <c r="W333" s="35">
        <f t="shared" si="121"/>
        <v>0</v>
      </c>
      <c r="X333" s="35">
        <f t="shared" si="121"/>
        <v>0</v>
      </c>
      <c r="Z333" s="35">
        <f t="shared" si="122"/>
        <v>0</v>
      </c>
      <c r="AA333" s="35">
        <f t="shared" si="122"/>
        <v>0</v>
      </c>
      <c r="AB333" s="35">
        <f t="shared" si="122"/>
        <v>0</v>
      </c>
      <c r="AC333" s="35">
        <f t="shared" si="122"/>
        <v>0</v>
      </c>
      <c r="AE333" s="47">
        <f t="shared" si="111"/>
        <v>0</v>
      </c>
      <c r="AF333" s="18"/>
    </row>
    <row r="334" ht="15" spans="1:32">
      <c r="A334" s="45" t="s">
        <v>11126</v>
      </c>
      <c r="B334" s="33">
        <f t="shared" si="116"/>
        <v>0</v>
      </c>
      <c r="C334" s="41" t="s">
        <v>11127</v>
      </c>
      <c r="D334" s="26">
        <f t="shared" si="123"/>
        <v>0</v>
      </c>
      <c r="E334" s="35">
        <f t="shared" si="117"/>
        <v>0</v>
      </c>
      <c r="F334" s="36">
        <f t="shared" si="124"/>
        <v>0</v>
      </c>
      <c r="G334" s="37">
        <f t="shared" si="109"/>
        <v>0</v>
      </c>
      <c r="H334" s="42">
        <v>0</v>
      </c>
      <c r="I334" s="35">
        <f t="shared" si="118"/>
        <v>0</v>
      </c>
      <c r="J334" s="26">
        <f t="shared" si="125"/>
        <v>0</v>
      </c>
      <c r="K334" s="35">
        <f t="shared" si="126"/>
        <v>0</v>
      </c>
      <c r="L334" s="46">
        <f t="shared" si="119"/>
        <v>0</v>
      </c>
      <c r="M334" s="51">
        <v>0</v>
      </c>
      <c r="N334" s="44">
        <f t="shared" si="110"/>
        <v>0</v>
      </c>
      <c r="O334" s="35">
        <f t="shared" si="120"/>
        <v>0</v>
      </c>
      <c r="P334" s="35">
        <f t="shared" si="127"/>
        <v>0</v>
      </c>
      <c r="R334" s="35">
        <f t="shared" si="121"/>
        <v>0</v>
      </c>
      <c r="S334" s="35">
        <f t="shared" si="121"/>
        <v>0</v>
      </c>
      <c r="T334" s="35">
        <f t="shared" si="121"/>
        <v>0</v>
      </c>
      <c r="U334" s="35">
        <f t="shared" si="121"/>
        <v>0</v>
      </c>
      <c r="V334" s="35">
        <f t="shared" si="121"/>
        <v>0</v>
      </c>
      <c r="W334" s="35">
        <f t="shared" si="121"/>
        <v>0</v>
      </c>
      <c r="X334" s="35">
        <f t="shared" si="121"/>
        <v>0</v>
      </c>
      <c r="Z334" s="35">
        <f t="shared" si="122"/>
        <v>0</v>
      </c>
      <c r="AA334" s="35">
        <f t="shared" si="122"/>
        <v>0</v>
      </c>
      <c r="AB334" s="35">
        <f t="shared" si="122"/>
        <v>0</v>
      </c>
      <c r="AC334" s="35">
        <f t="shared" si="122"/>
        <v>0</v>
      </c>
      <c r="AE334" s="47">
        <f t="shared" si="111"/>
        <v>0</v>
      </c>
      <c r="AF334" s="6"/>
    </row>
    <row r="335" ht="15" spans="1:32">
      <c r="A335" s="45" t="s">
        <v>11128</v>
      </c>
      <c r="B335" s="33">
        <f t="shared" si="116"/>
        <v>0</v>
      </c>
      <c r="C335" s="41" t="s">
        <v>11129</v>
      </c>
      <c r="D335" s="26">
        <f t="shared" si="123"/>
        <v>0</v>
      </c>
      <c r="E335" s="35">
        <f t="shared" si="117"/>
        <v>0</v>
      </c>
      <c r="F335" s="36">
        <f t="shared" si="124"/>
        <v>0</v>
      </c>
      <c r="G335" s="37">
        <f t="shared" si="109"/>
        <v>0</v>
      </c>
      <c r="H335" s="42">
        <v>0</v>
      </c>
      <c r="I335" s="35">
        <f t="shared" si="118"/>
        <v>0</v>
      </c>
      <c r="J335" s="26">
        <f t="shared" si="125"/>
        <v>0</v>
      </c>
      <c r="K335" s="35">
        <f t="shared" si="126"/>
        <v>0</v>
      </c>
      <c r="L335" s="46">
        <f t="shared" si="119"/>
        <v>0</v>
      </c>
      <c r="M335" s="51">
        <v>0</v>
      </c>
      <c r="N335" s="44">
        <f t="shared" si="110"/>
        <v>0</v>
      </c>
      <c r="O335" s="35">
        <f t="shared" si="120"/>
        <v>0</v>
      </c>
      <c r="P335" s="35">
        <f t="shared" si="127"/>
        <v>0</v>
      </c>
      <c r="R335" s="35">
        <f t="shared" si="121"/>
        <v>0</v>
      </c>
      <c r="S335" s="35">
        <f t="shared" si="121"/>
        <v>0</v>
      </c>
      <c r="T335" s="35">
        <f t="shared" si="121"/>
        <v>0</v>
      </c>
      <c r="U335" s="35">
        <f t="shared" si="121"/>
        <v>0</v>
      </c>
      <c r="V335" s="35">
        <f t="shared" si="121"/>
        <v>0</v>
      </c>
      <c r="W335" s="35">
        <f t="shared" si="121"/>
        <v>0</v>
      </c>
      <c r="X335" s="35">
        <f t="shared" si="121"/>
        <v>0</v>
      </c>
      <c r="Z335" s="35">
        <f t="shared" si="122"/>
        <v>0</v>
      </c>
      <c r="AA335" s="35">
        <f t="shared" si="122"/>
        <v>0</v>
      </c>
      <c r="AB335" s="35">
        <f t="shared" si="122"/>
        <v>0</v>
      </c>
      <c r="AC335" s="35">
        <f t="shared" si="122"/>
        <v>0</v>
      </c>
      <c r="AE335" s="47">
        <f t="shared" si="111"/>
        <v>0</v>
      </c>
      <c r="AF335" s="6"/>
    </row>
    <row r="336" ht="15" spans="1:32">
      <c r="A336" s="45" t="s">
        <v>11130</v>
      </c>
      <c r="B336" s="33">
        <f t="shared" si="116"/>
        <v>0</v>
      </c>
      <c r="C336" s="41" t="s">
        <v>11131</v>
      </c>
      <c r="D336" s="26">
        <f t="shared" si="123"/>
        <v>0</v>
      </c>
      <c r="E336" s="35">
        <f t="shared" si="117"/>
        <v>0</v>
      </c>
      <c r="F336" s="36">
        <f t="shared" si="124"/>
        <v>0</v>
      </c>
      <c r="G336" s="37">
        <f t="shared" si="109"/>
        <v>0</v>
      </c>
      <c r="H336" s="42">
        <v>0</v>
      </c>
      <c r="I336" s="35">
        <f t="shared" si="118"/>
        <v>0</v>
      </c>
      <c r="J336" s="26">
        <f t="shared" si="125"/>
        <v>0</v>
      </c>
      <c r="K336" s="35">
        <f t="shared" si="126"/>
        <v>0</v>
      </c>
      <c r="L336" s="46">
        <f t="shared" si="119"/>
        <v>0</v>
      </c>
      <c r="M336" s="51">
        <v>0</v>
      </c>
      <c r="N336" s="44">
        <f t="shared" si="110"/>
        <v>0</v>
      </c>
      <c r="O336" s="35">
        <f t="shared" si="120"/>
        <v>0</v>
      </c>
      <c r="P336" s="35">
        <f t="shared" si="127"/>
        <v>0</v>
      </c>
      <c r="R336" s="35">
        <f t="shared" si="121"/>
        <v>0</v>
      </c>
      <c r="S336" s="35">
        <f t="shared" si="121"/>
        <v>0</v>
      </c>
      <c r="T336" s="35">
        <f t="shared" si="121"/>
        <v>0</v>
      </c>
      <c r="U336" s="35">
        <f t="shared" si="121"/>
        <v>0</v>
      </c>
      <c r="V336" s="35">
        <f t="shared" si="121"/>
        <v>0</v>
      </c>
      <c r="W336" s="35">
        <f t="shared" si="121"/>
        <v>0</v>
      </c>
      <c r="X336" s="35">
        <f t="shared" si="121"/>
        <v>0</v>
      </c>
      <c r="Z336" s="35">
        <f t="shared" si="122"/>
        <v>0</v>
      </c>
      <c r="AA336" s="35">
        <f t="shared" si="122"/>
        <v>0</v>
      </c>
      <c r="AB336" s="35">
        <f t="shared" si="122"/>
        <v>0</v>
      </c>
      <c r="AC336" s="35">
        <f t="shared" si="122"/>
        <v>0</v>
      </c>
      <c r="AE336" s="47">
        <f t="shared" si="111"/>
        <v>0</v>
      </c>
      <c r="AF336" s="18"/>
    </row>
    <row r="337" ht="15" spans="1:32">
      <c r="A337" s="45" t="s">
        <v>11132</v>
      </c>
      <c r="B337" s="33">
        <f t="shared" si="116"/>
        <v>0</v>
      </c>
      <c r="C337" s="41" t="s">
        <v>11133</v>
      </c>
      <c r="D337" s="26">
        <f t="shared" si="123"/>
        <v>0</v>
      </c>
      <c r="E337" s="35">
        <f t="shared" si="117"/>
        <v>0</v>
      </c>
      <c r="F337" s="36">
        <f t="shared" si="124"/>
        <v>0</v>
      </c>
      <c r="G337" s="37">
        <f t="shared" si="109"/>
        <v>0</v>
      </c>
      <c r="H337" s="42">
        <v>0</v>
      </c>
      <c r="I337" s="35">
        <f t="shared" si="118"/>
        <v>0</v>
      </c>
      <c r="J337" s="26">
        <f t="shared" si="125"/>
        <v>0</v>
      </c>
      <c r="K337" s="35">
        <f t="shared" si="126"/>
        <v>0</v>
      </c>
      <c r="L337" s="46">
        <f t="shared" si="119"/>
        <v>0</v>
      </c>
      <c r="M337" s="51">
        <v>0</v>
      </c>
      <c r="N337" s="44">
        <f t="shared" si="110"/>
        <v>0</v>
      </c>
      <c r="O337" s="35">
        <f t="shared" si="120"/>
        <v>0</v>
      </c>
      <c r="P337" s="35">
        <f t="shared" si="127"/>
        <v>0</v>
      </c>
      <c r="R337" s="35">
        <f t="shared" si="121"/>
        <v>0</v>
      </c>
      <c r="S337" s="35">
        <f t="shared" si="121"/>
        <v>0</v>
      </c>
      <c r="T337" s="35">
        <f t="shared" si="121"/>
        <v>0</v>
      </c>
      <c r="U337" s="35">
        <f t="shared" si="121"/>
        <v>0</v>
      </c>
      <c r="V337" s="35">
        <f t="shared" si="121"/>
        <v>0</v>
      </c>
      <c r="W337" s="35">
        <f t="shared" si="121"/>
        <v>0</v>
      </c>
      <c r="X337" s="35">
        <f t="shared" si="121"/>
        <v>0</v>
      </c>
      <c r="Z337" s="35">
        <f t="shared" si="122"/>
        <v>0</v>
      </c>
      <c r="AA337" s="35">
        <f t="shared" si="122"/>
        <v>0</v>
      </c>
      <c r="AB337" s="35">
        <f t="shared" si="122"/>
        <v>0</v>
      </c>
      <c r="AC337" s="35">
        <f t="shared" si="122"/>
        <v>0</v>
      </c>
      <c r="AE337" s="47">
        <f t="shared" si="111"/>
        <v>0</v>
      </c>
      <c r="AF337" s="18"/>
    </row>
    <row r="338" ht="15" spans="1:32">
      <c r="A338" s="45" t="s">
        <v>11134</v>
      </c>
      <c r="B338" s="33">
        <f t="shared" si="116"/>
        <v>0</v>
      </c>
      <c r="C338" s="41" t="s">
        <v>11135</v>
      </c>
      <c r="D338" s="26">
        <f t="shared" si="123"/>
        <v>0</v>
      </c>
      <c r="E338" s="35">
        <f t="shared" si="117"/>
        <v>0</v>
      </c>
      <c r="F338" s="36">
        <f t="shared" si="124"/>
        <v>0</v>
      </c>
      <c r="G338" s="37">
        <f t="shared" si="109"/>
        <v>0</v>
      </c>
      <c r="H338" s="42">
        <v>0</v>
      </c>
      <c r="I338" s="35">
        <f t="shared" si="118"/>
        <v>0</v>
      </c>
      <c r="J338" s="26">
        <f t="shared" si="125"/>
        <v>0</v>
      </c>
      <c r="K338" s="35">
        <f t="shared" si="126"/>
        <v>0</v>
      </c>
      <c r="L338" s="46">
        <f t="shared" si="119"/>
        <v>0</v>
      </c>
      <c r="M338" s="51">
        <v>0</v>
      </c>
      <c r="N338" s="44">
        <f t="shared" si="110"/>
        <v>0</v>
      </c>
      <c r="O338" s="35">
        <f t="shared" si="120"/>
        <v>0</v>
      </c>
      <c r="P338" s="35">
        <f t="shared" si="127"/>
        <v>0</v>
      </c>
      <c r="R338" s="35">
        <f t="shared" ref="R338:X347" si="128">SUMPRODUCT(R$374:R$599*(LEFT($A$374:$A$599,LEN($A338))=$A338))</f>
        <v>0</v>
      </c>
      <c r="S338" s="35">
        <f t="shared" si="128"/>
        <v>0</v>
      </c>
      <c r="T338" s="35">
        <f t="shared" si="128"/>
        <v>0</v>
      </c>
      <c r="U338" s="35">
        <f t="shared" si="128"/>
        <v>0</v>
      </c>
      <c r="V338" s="35">
        <f t="shared" si="128"/>
        <v>0</v>
      </c>
      <c r="W338" s="35">
        <f t="shared" si="128"/>
        <v>0</v>
      </c>
      <c r="X338" s="35">
        <f t="shared" si="128"/>
        <v>0</v>
      </c>
      <c r="Z338" s="35">
        <f t="shared" si="122"/>
        <v>0</v>
      </c>
      <c r="AA338" s="35">
        <f t="shared" si="122"/>
        <v>0</v>
      </c>
      <c r="AB338" s="35">
        <f t="shared" si="122"/>
        <v>0</v>
      </c>
      <c r="AC338" s="35">
        <f t="shared" si="122"/>
        <v>0</v>
      </c>
      <c r="AE338" s="47">
        <f t="shared" si="111"/>
        <v>0</v>
      </c>
      <c r="AF338" s="6"/>
    </row>
    <row r="339" ht="15" spans="1:32">
      <c r="A339" s="45" t="s">
        <v>11136</v>
      </c>
      <c r="B339" s="33">
        <f t="shared" si="116"/>
        <v>0</v>
      </c>
      <c r="C339" s="41" t="s">
        <v>11137</v>
      </c>
      <c r="D339" s="26">
        <f t="shared" si="123"/>
        <v>0</v>
      </c>
      <c r="E339" s="35">
        <f t="shared" si="117"/>
        <v>0</v>
      </c>
      <c r="F339" s="36">
        <f t="shared" si="124"/>
        <v>0</v>
      </c>
      <c r="G339" s="37">
        <f t="shared" si="109"/>
        <v>0</v>
      </c>
      <c r="H339" s="42">
        <v>0</v>
      </c>
      <c r="I339" s="35">
        <f t="shared" si="118"/>
        <v>0</v>
      </c>
      <c r="J339" s="26">
        <f t="shared" si="125"/>
        <v>0</v>
      </c>
      <c r="K339" s="35">
        <f t="shared" si="126"/>
        <v>0</v>
      </c>
      <c r="L339" s="46">
        <f t="shared" si="119"/>
        <v>0</v>
      </c>
      <c r="M339" s="51">
        <v>0</v>
      </c>
      <c r="N339" s="44">
        <f t="shared" si="110"/>
        <v>0</v>
      </c>
      <c r="O339" s="35">
        <f t="shared" si="120"/>
        <v>0</v>
      </c>
      <c r="P339" s="35">
        <f t="shared" si="127"/>
        <v>0</v>
      </c>
      <c r="R339" s="35">
        <f t="shared" si="128"/>
        <v>0</v>
      </c>
      <c r="S339" s="35">
        <f t="shared" si="128"/>
        <v>0</v>
      </c>
      <c r="T339" s="35">
        <f t="shared" si="128"/>
        <v>0</v>
      </c>
      <c r="U339" s="35">
        <f t="shared" si="128"/>
        <v>0</v>
      </c>
      <c r="V339" s="35">
        <f t="shared" si="128"/>
        <v>0</v>
      </c>
      <c r="W339" s="35">
        <f t="shared" si="128"/>
        <v>0</v>
      </c>
      <c r="X339" s="35">
        <f t="shared" si="128"/>
        <v>0</v>
      </c>
      <c r="Z339" s="35">
        <f t="shared" si="122"/>
        <v>0</v>
      </c>
      <c r="AA339" s="35">
        <f t="shared" si="122"/>
        <v>0</v>
      </c>
      <c r="AB339" s="35">
        <f t="shared" si="122"/>
        <v>0</v>
      </c>
      <c r="AC339" s="35">
        <f t="shared" si="122"/>
        <v>0</v>
      </c>
      <c r="AE339" s="47">
        <f t="shared" si="111"/>
        <v>0</v>
      </c>
      <c r="AF339" s="6"/>
    </row>
    <row r="340" ht="15" spans="1:32">
      <c r="A340" s="45" t="s">
        <v>11138</v>
      </c>
      <c r="B340" s="33">
        <f t="shared" si="116"/>
        <v>0</v>
      </c>
      <c r="C340" s="41" t="s">
        <v>11139</v>
      </c>
      <c r="D340" s="26">
        <f t="shared" si="123"/>
        <v>0</v>
      </c>
      <c r="E340" s="35">
        <f t="shared" si="117"/>
        <v>0</v>
      </c>
      <c r="F340" s="36">
        <f t="shared" si="124"/>
        <v>0</v>
      </c>
      <c r="G340" s="37">
        <f t="shared" si="109"/>
        <v>0</v>
      </c>
      <c r="H340" s="42">
        <v>0</v>
      </c>
      <c r="I340" s="35">
        <f t="shared" si="118"/>
        <v>0</v>
      </c>
      <c r="J340" s="26">
        <f t="shared" si="125"/>
        <v>0</v>
      </c>
      <c r="K340" s="35">
        <f t="shared" si="126"/>
        <v>0</v>
      </c>
      <c r="L340" s="46">
        <f t="shared" si="119"/>
        <v>0</v>
      </c>
      <c r="M340" s="51">
        <v>0</v>
      </c>
      <c r="N340" s="44">
        <f t="shared" si="110"/>
        <v>0</v>
      </c>
      <c r="O340" s="35">
        <f t="shared" si="120"/>
        <v>0</v>
      </c>
      <c r="P340" s="35">
        <f t="shared" si="127"/>
        <v>0</v>
      </c>
      <c r="R340" s="35">
        <f t="shared" si="128"/>
        <v>0</v>
      </c>
      <c r="S340" s="35">
        <f t="shared" si="128"/>
        <v>0</v>
      </c>
      <c r="T340" s="35">
        <f t="shared" si="128"/>
        <v>0</v>
      </c>
      <c r="U340" s="35">
        <f t="shared" si="128"/>
        <v>0</v>
      </c>
      <c r="V340" s="35">
        <f t="shared" si="128"/>
        <v>0</v>
      </c>
      <c r="W340" s="35">
        <f t="shared" si="128"/>
        <v>0</v>
      </c>
      <c r="X340" s="35">
        <f t="shared" si="128"/>
        <v>0</v>
      </c>
      <c r="Z340" s="35">
        <f t="shared" si="122"/>
        <v>0</v>
      </c>
      <c r="AA340" s="35">
        <f t="shared" si="122"/>
        <v>0</v>
      </c>
      <c r="AB340" s="35">
        <f t="shared" si="122"/>
        <v>0</v>
      </c>
      <c r="AC340" s="35">
        <f t="shared" si="122"/>
        <v>0</v>
      </c>
      <c r="AE340" s="47">
        <f t="shared" si="111"/>
        <v>0</v>
      </c>
      <c r="AF340" s="18"/>
    </row>
    <row r="341" ht="15" spans="1:32">
      <c r="A341" s="45" t="s">
        <v>11140</v>
      </c>
      <c r="B341" s="33">
        <f t="shared" si="116"/>
        <v>0</v>
      </c>
      <c r="C341" s="41" t="s">
        <v>11141</v>
      </c>
      <c r="D341" s="26">
        <f t="shared" si="123"/>
        <v>0</v>
      </c>
      <c r="E341" s="35">
        <f t="shared" si="117"/>
        <v>0</v>
      </c>
      <c r="F341" s="36">
        <f t="shared" si="124"/>
        <v>0</v>
      </c>
      <c r="G341" s="37">
        <f t="shared" si="109"/>
        <v>0</v>
      </c>
      <c r="H341" s="42">
        <v>0</v>
      </c>
      <c r="I341" s="35">
        <f t="shared" si="118"/>
        <v>0</v>
      </c>
      <c r="J341" s="26">
        <f t="shared" si="125"/>
        <v>0</v>
      </c>
      <c r="K341" s="35">
        <f t="shared" si="126"/>
        <v>0</v>
      </c>
      <c r="L341" s="46">
        <f t="shared" si="119"/>
        <v>0</v>
      </c>
      <c r="M341" s="51">
        <v>0</v>
      </c>
      <c r="N341" s="44">
        <f t="shared" si="110"/>
        <v>0</v>
      </c>
      <c r="O341" s="35">
        <f t="shared" si="120"/>
        <v>0</v>
      </c>
      <c r="P341" s="35">
        <f t="shared" si="127"/>
        <v>0</v>
      </c>
      <c r="R341" s="35">
        <f t="shared" si="128"/>
        <v>0</v>
      </c>
      <c r="S341" s="35">
        <f t="shared" si="128"/>
        <v>0</v>
      </c>
      <c r="T341" s="35">
        <f t="shared" si="128"/>
        <v>0</v>
      </c>
      <c r="U341" s="35">
        <f t="shared" si="128"/>
        <v>0</v>
      </c>
      <c r="V341" s="35">
        <f t="shared" si="128"/>
        <v>0</v>
      </c>
      <c r="W341" s="35">
        <f t="shared" si="128"/>
        <v>0</v>
      </c>
      <c r="X341" s="35">
        <f t="shared" si="128"/>
        <v>0</v>
      </c>
      <c r="Z341" s="35">
        <f t="shared" si="122"/>
        <v>0</v>
      </c>
      <c r="AA341" s="35">
        <f t="shared" si="122"/>
        <v>0</v>
      </c>
      <c r="AB341" s="35">
        <f t="shared" si="122"/>
        <v>0</v>
      </c>
      <c r="AC341" s="35">
        <f t="shared" si="122"/>
        <v>0</v>
      </c>
      <c r="AE341" s="47">
        <f t="shared" si="111"/>
        <v>0</v>
      </c>
      <c r="AF341" s="18"/>
    </row>
    <row r="342" ht="15" spans="1:32">
      <c r="A342" s="45" t="s">
        <v>11142</v>
      </c>
      <c r="B342" s="33">
        <f t="shared" si="116"/>
        <v>0</v>
      </c>
      <c r="C342" s="41" t="s">
        <v>11143</v>
      </c>
      <c r="D342" s="26">
        <f t="shared" si="123"/>
        <v>0</v>
      </c>
      <c r="E342" s="35">
        <f t="shared" si="117"/>
        <v>0</v>
      </c>
      <c r="F342" s="36">
        <f t="shared" si="124"/>
        <v>0</v>
      </c>
      <c r="G342" s="37">
        <f t="shared" si="109"/>
        <v>0</v>
      </c>
      <c r="H342" s="42">
        <v>0</v>
      </c>
      <c r="I342" s="35">
        <f t="shared" si="118"/>
        <v>0</v>
      </c>
      <c r="J342" s="26">
        <f t="shared" si="125"/>
        <v>0</v>
      </c>
      <c r="K342" s="35">
        <f t="shared" si="126"/>
        <v>0</v>
      </c>
      <c r="L342" s="46">
        <f t="shared" si="119"/>
        <v>0</v>
      </c>
      <c r="M342" s="51">
        <v>0</v>
      </c>
      <c r="N342" s="44">
        <f t="shared" si="110"/>
        <v>0</v>
      </c>
      <c r="O342" s="35">
        <f t="shared" si="120"/>
        <v>0</v>
      </c>
      <c r="P342" s="35">
        <f t="shared" si="127"/>
        <v>0</v>
      </c>
      <c r="R342" s="35">
        <f t="shared" si="128"/>
        <v>0</v>
      </c>
      <c r="S342" s="35">
        <f t="shared" si="128"/>
        <v>0</v>
      </c>
      <c r="T342" s="35">
        <f t="shared" si="128"/>
        <v>0</v>
      </c>
      <c r="U342" s="35">
        <f t="shared" si="128"/>
        <v>0</v>
      </c>
      <c r="V342" s="35">
        <f t="shared" si="128"/>
        <v>0</v>
      </c>
      <c r="W342" s="35">
        <f t="shared" si="128"/>
        <v>0</v>
      </c>
      <c r="X342" s="35">
        <f t="shared" si="128"/>
        <v>0</v>
      </c>
      <c r="Z342" s="35">
        <f t="shared" si="122"/>
        <v>0</v>
      </c>
      <c r="AA342" s="35">
        <f t="shared" si="122"/>
        <v>0</v>
      </c>
      <c r="AB342" s="35">
        <f t="shared" si="122"/>
        <v>0</v>
      </c>
      <c r="AC342" s="35">
        <f t="shared" si="122"/>
        <v>0</v>
      </c>
      <c r="AE342" s="47">
        <f t="shared" si="111"/>
        <v>0</v>
      </c>
      <c r="AF342" s="6"/>
    </row>
    <row r="343" ht="15" spans="1:32">
      <c r="A343" s="45" t="s">
        <v>11144</v>
      </c>
      <c r="B343" s="33">
        <f t="shared" si="116"/>
        <v>0</v>
      </c>
      <c r="C343" s="41" t="s">
        <v>11145</v>
      </c>
      <c r="D343" s="26">
        <f t="shared" si="123"/>
        <v>0</v>
      </c>
      <c r="E343" s="35">
        <f t="shared" si="117"/>
        <v>0</v>
      </c>
      <c r="F343" s="36">
        <f t="shared" si="124"/>
        <v>0</v>
      </c>
      <c r="G343" s="37">
        <f t="shared" si="109"/>
        <v>0</v>
      </c>
      <c r="H343" s="42">
        <v>0</v>
      </c>
      <c r="I343" s="35">
        <f t="shared" si="118"/>
        <v>0</v>
      </c>
      <c r="J343" s="26">
        <f t="shared" si="125"/>
        <v>0</v>
      </c>
      <c r="K343" s="35">
        <f t="shared" si="126"/>
        <v>0</v>
      </c>
      <c r="L343" s="46">
        <f t="shared" si="119"/>
        <v>0</v>
      </c>
      <c r="M343" s="51">
        <v>0</v>
      </c>
      <c r="N343" s="44">
        <f t="shared" si="110"/>
        <v>0</v>
      </c>
      <c r="O343" s="35">
        <f t="shared" si="120"/>
        <v>0</v>
      </c>
      <c r="P343" s="35">
        <f t="shared" si="127"/>
        <v>0</v>
      </c>
      <c r="R343" s="35">
        <f t="shared" si="128"/>
        <v>0</v>
      </c>
      <c r="S343" s="35">
        <f t="shared" si="128"/>
        <v>0</v>
      </c>
      <c r="T343" s="35">
        <f t="shared" si="128"/>
        <v>0</v>
      </c>
      <c r="U343" s="35">
        <f t="shared" si="128"/>
        <v>0</v>
      </c>
      <c r="V343" s="35">
        <f t="shared" si="128"/>
        <v>0</v>
      </c>
      <c r="W343" s="35">
        <f t="shared" si="128"/>
        <v>0</v>
      </c>
      <c r="X343" s="35">
        <f t="shared" si="128"/>
        <v>0</v>
      </c>
      <c r="Z343" s="35">
        <f t="shared" si="122"/>
        <v>0</v>
      </c>
      <c r="AA343" s="35">
        <f t="shared" si="122"/>
        <v>0</v>
      </c>
      <c r="AB343" s="35">
        <f t="shared" si="122"/>
        <v>0</v>
      </c>
      <c r="AC343" s="35">
        <f t="shared" si="122"/>
        <v>0</v>
      </c>
      <c r="AE343" s="47">
        <f t="shared" si="111"/>
        <v>0</v>
      </c>
      <c r="AF343" s="6"/>
    </row>
    <row r="344" ht="15" spans="1:32">
      <c r="A344" s="45" t="s">
        <v>11146</v>
      </c>
      <c r="B344" s="33">
        <f t="shared" si="116"/>
        <v>0</v>
      </c>
      <c r="C344" s="41" t="s">
        <v>11147</v>
      </c>
      <c r="D344" s="26">
        <f t="shared" si="123"/>
        <v>0</v>
      </c>
      <c r="E344" s="35">
        <f t="shared" si="117"/>
        <v>0</v>
      </c>
      <c r="F344" s="36">
        <f t="shared" si="124"/>
        <v>0</v>
      </c>
      <c r="G344" s="37">
        <f t="shared" si="109"/>
        <v>0</v>
      </c>
      <c r="H344" s="38">
        <v>0</v>
      </c>
      <c r="I344" s="35">
        <f t="shared" si="118"/>
        <v>0</v>
      </c>
      <c r="J344" s="26">
        <f t="shared" si="125"/>
        <v>0</v>
      </c>
      <c r="K344" s="35">
        <f t="shared" si="126"/>
        <v>0</v>
      </c>
      <c r="L344" s="46">
        <f t="shared" si="119"/>
        <v>0</v>
      </c>
      <c r="M344" s="51">
        <v>0</v>
      </c>
      <c r="N344" s="44">
        <f t="shared" si="110"/>
        <v>0</v>
      </c>
      <c r="O344" s="35">
        <f t="shared" si="120"/>
        <v>0</v>
      </c>
      <c r="P344" s="35">
        <f t="shared" si="127"/>
        <v>0</v>
      </c>
      <c r="R344" s="35">
        <f t="shared" si="128"/>
        <v>0</v>
      </c>
      <c r="S344" s="35">
        <f t="shared" si="128"/>
        <v>0</v>
      </c>
      <c r="T344" s="35">
        <f t="shared" si="128"/>
        <v>0</v>
      </c>
      <c r="U344" s="35">
        <f t="shared" si="128"/>
        <v>0</v>
      </c>
      <c r="V344" s="35">
        <f t="shared" si="128"/>
        <v>0</v>
      </c>
      <c r="W344" s="35">
        <f t="shared" si="128"/>
        <v>0</v>
      </c>
      <c r="X344" s="35">
        <f t="shared" si="128"/>
        <v>0</v>
      </c>
      <c r="Z344" s="35">
        <f t="shared" si="122"/>
        <v>0</v>
      </c>
      <c r="AA344" s="35">
        <f t="shared" si="122"/>
        <v>0</v>
      </c>
      <c r="AB344" s="35">
        <f t="shared" si="122"/>
        <v>0</v>
      </c>
      <c r="AC344" s="35">
        <f t="shared" si="122"/>
        <v>0</v>
      </c>
      <c r="AE344" s="47">
        <f t="shared" si="111"/>
        <v>0</v>
      </c>
      <c r="AF344" s="18"/>
    </row>
    <row r="345" ht="15" spans="1:32">
      <c r="A345" s="45" t="s">
        <v>11148</v>
      </c>
      <c r="B345" s="33">
        <f t="shared" si="116"/>
        <v>0</v>
      </c>
      <c r="C345" s="41" t="s">
        <v>11149</v>
      </c>
      <c r="D345" s="26">
        <f t="shared" si="123"/>
        <v>0</v>
      </c>
      <c r="E345" s="35">
        <f t="shared" si="117"/>
        <v>0</v>
      </c>
      <c r="F345" s="36">
        <f t="shared" si="124"/>
        <v>0</v>
      </c>
      <c r="G345" s="37">
        <f t="shared" si="109"/>
        <v>0</v>
      </c>
      <c r="H345" s="42">
        <v>0</v>
      </c>
      <c r="I345" s="35">
        <f t="shared" si="118"/>
        <v>0</v>
      </c>
      <c r="J345" s="26">
        <f t="shared" si="125"/>
        <v>0</v>
      </c>
      <c r="K345" s="35">
        <f t="shared" si="126"/>
        <v>0</v>
      </c>
      <c r="L345" s="46">
        <f t="shared" si="119"/>
        <v>0</v>
      </c>
      <c r="M345" s="51">
        <v>0</v>
      </c>
      <c r="N345" s="44">
        <f t="shared" si="110"/>
        <v>0</v>
      </c>
      <c r="O345" s="35">
        <f t="shared" si="120"/>
        <v>0</v>
      </c>
      <c r="P345" s="35">
        <f t="shared" si="127"/>
        <v>0</v>
      </c>
      <c r="R345" s="35">
        <f t="shared" si="128"/>
        <v>0</v>
      </c>
      <c r="S345" s="35">
        <f t="shared" si="128"/>
        <v>0</v>
      </c>
      <c r="T345" s="35">
        <f t="shared" si="128"/>
        <v>0</v>
      </c>
      <c r="U345" s="35">
        <f t="shared" si="128"/>
        <v>0</v>
      </c>
      <c r="V345" s="35">
        <f t="shared" si="128"/>
        <v>0</v>
      </c>
      <c r="W345" s="35">
        <f t="shared" si="128"/>
        <v>0</v>
      </c>
      <c r="X345" s="35">
        <f t="shared" si="128"/>
        <v>0</v>
      </c>
      <c r="Z345" s="35">
        <f t="shared" si="122"/>
        <v>0</v>
      </c>
      <c r="AA345" s="35">
        <f t="shared" si="122"/>
        <v>0</v>
      </c>
      <c r="AB345" s="35">
        <f t="shared" si="122"/>
        <v>0</v>
      </c>
      <c r="AC345" s="35">
        <f t="shared" si="122"/>
        <v>0</v>
      </c>
      <c r="AE345" s="47">
        <f t="shared" si="111"/>
        <v>0</v>
      </c>
      <c r="AF345" s="18"/>
    </row>
    <row r="346" ht="15" spans="1:32">
      <c r="A346" s="45" t="s">
        <v>11150</v>
      </c>
      <c r="B346" s="33">
        <f t="shared" si="116"/>
        <v>0</v>
      </c>
      <c r="C346" s="41" t="s">
        <v>11151</v>
      </c>
      <c r="D346" s="26">
        <f t="shared" si="123"/>
        <v>0</v>
      </c>
      <c r="E346" s="35">
        <f t="shared" si="117"/>
        <v>0</v>
      </c>
      <c r="F346" s="36">
        <f t="shared" si="124"/>
        <v>0</v>
      </c>
      <c r="G346" s="37">
        <f t="shared" si="109"/>
        <v>0</v>
      </c>
      <c r="H346" s="42">
        <v>0</v>
      </c>
      <c r="I346" s="35">
        <f t="shared" si="118"/>
        <v>0</v>
      </c>
      <c r="J346" s="26">
        <f t="shared" si="125"/>
        <v>0</v>
      </c>
      <c r="K346" s="35">
        <f t="shared" si="126"/>
        <v>0</v>
      </c>
      <c r="L346" s="46">
        <f t="shared" si="119"/>
        <v>0</v>
      </c>
      <c r="M346" s="51">
        <v>0</v>
      </c>
      <c r="N346" s="44">
        <f t="shared" si="110"/>
        <v>0</v>
      </c>
      <c r="O346" s="35">
        <f t="shared" si="120"/>
        <v>0</v>
      </c>
      <c r="P346" s="35">
        <f t="shared" si="127"/>
        <v>0</v>
      </c>
      <c r="R346" s="35">
        <f t="shared" si="128"/>
        <v>0</v>
      </c>
      <c r="S346" s="35">
        <f t="shared" si="128"/>
        <v>0</v>
      </c>
      <c r="T346" s="35">
        <f t="shared" si="128"/>
        <v>0</v>
      </c>
      <c r="U346" s="35">
        <f t="shared" si="128"/>
        <v>0</v>
      </c>
      <c r="V346" s="35">
        <f t="shared" si="128"/>
        <v>0</v>
      </c>
      <c r="W346" s="35">
        <f t="shared" si="128"/>
        <v>0</v>
      </c>
      <c r="X346" s="35">
        <f t="shared" si="128"/>
        <v>0</v>
      </c>
      <c r="Z346" s="35">
        <f t="shared" si="122"/>
        <v>0</v>
      </c>
      <c r="AA346" s="35">
        <f t="shared" si="122"/>
        <v>0</v>
      </c>
      <c r="AB346" s="35">
        <f t="shared" si="122"/>
        <v>0</v>
      </c>
      <c r="AC346" s="35">
        <f t="shared" si="122"/>
        <v>0</v>
      </c>
      <c r="AE346" s="47">
        <f t="shared" si="111"/>
        <v>0</v>
      </c>
      <c r="AF346" s="6"/>
    </row>
    <row r="347" ht="15" spans="1:32">
      <c r="A347" s="45" t="s">
        <v>11152</v>
      </c>
      <c r="B347" s="33">
        <f t="shared" si="116"/>
        <v>0</v>
      </c>
      <c r="C347" s="41" t="s">
        <v>11153</v>
      </c>
      <c r="D347" s="26">
        <f t="shared" si="123"/>
        <v>0</v>
      </c>
      <c r="E347" s="35">
        <f t="shared" si="117"/>
        <v>0</v>
      </c>
      <c r="F347" s="36">
        <f t="shared" si="124"/>
        <v>0</v>
      </c>
      <c r="G347" s="37">
        <f t="shared" si="109"/>
        <v>0</v>
      </c>
      <c r="H347" s="42">
        <v>0</v>
      </c>
      <c r="I347" s="35">
        <f t="shared" si="118"/>
        <v>0</v>
      </c>
      <c r="J347" s="26">
        <f t="shared" si="125"/>
        <v>0</v>
      </c>
      <c r="K347" s="35">
        <f t="shared" si="126"/>
        <v>0</v>
      </c>
      <c r="L347" s="46">
        <f t="shared" si="119"/>
        <v>0</v>
      </c>
      <c r="M347" s="51">
        <v>0</v>
      </c>
      <c r="N347" s="44">
        <f t="shared" si="110"/>
        <v>0</v>
      </c>
      <c r="O347" s="35">
        <f t="shared" si="120"/>
        <v>0</v>
      </c>
      <c r="P347" s="35">
        <f t="shared" si="127"/>
        <v>0</v>
      </c>
      <c r="R347" s="35">
        <f t="shared" si="128"/>
        <v>0</v>
      </c>
      <c r="S347" s="35">
        <f t="shared" si="128"/>
        <v>0</v>
      </c>
      <c r="T347" s="35">
        <f t="shared" si="128"/>
        <v>0</v>
      </c>
      <c r="U347" s="35">
        <f t="shared" si="128"/>
        <v>0</v>
      </c>
      <c r="V347" s="35">
        <f t="shared" si="128"/>
        <v>0</v>
      </c>
      <c r="W347" s="35">
        <f t="shared" si="128"/>
        <v>0</v>
      </c>
      <c r="X347" s="35">
        <f t="shared" si="128"/>
        <v>0</v>
      </c>
      <c r="Z347" s="35">
        <f t="shared" si="122"/>
        <v>0</v>
      </c>
      <c r="AA347" s="35">
        <f t="shared" si="122"/>
        <v>0</v>
      </c>
      <c r="AB347" s="35">
        <f t="shared" si="122"/>
        <v>0</v>
      </c>
      <c r="AC347" s="35">
        <f t="shared" si="122"/>
        <v>0</v>
      </c>
      <c r="AE347" s="47">
        <f t="shared" si="111"/>
        <v>0</v>
      </c>
      <c r="AF347" s="6"/>
    </row>
    <row r="348" ht="15" spans="1:32">
      <c r="A348" s="45" t="s">
        <v>11154</v>
      </c>
      <c r="B348" s="33">
        <f t="shared" si="116"/>
        <v>0</v>
      </c>
      <c r="C348" s="41" t="s">
        <v>11155</v>
      </c>
      <c r="D348" s="26">
        <f t="shared" si="123"/>
        <v>0</v>
      </c>
      <c r="E348" s="35">
        <f t="shared" si="117"/>
        <v>0</v>
      </c>
      <c r="F348" s="36">
        <f t="shared" si="124"/>
        <v>0</v>
      </c>
      <c r="G348" s="37">
        <f t="shared" si="109"/>
        <v>0</v>
      </c>
      <c r="H348" s="42">
        <v>0</v>
      </c>
      <c r="I348" s="35">
        <f t="shared" si="118"/>
        <v>0</v>
      </c>
      <c r="J348" s="26">
        <f t="shared" si="125"/>
        <v>0</v>
      </c>
      <c r="K348" s="35">
        <f t="shared" si="126"/>
        <v>0</v>
      </c>
      <c r="L348" s="46">
        <f t="shared" si="119"/>
        <v>0</v>
      </c>
      <c r="M348" s="51">
        <v>0</v>
      </c>
      <c r="N348" s="44">
        <f t="shared" si="110"/>
        <v>0</v>
      </c>
      <c r="O348" s="35">
        <f t="shared" si="120"/>
        <v>0</v>
      </c>
      <c r="P348" s="35">
        <f t="shared" si="127"/>
        <v>0</v>
      </c>
      <c r="R348" s="35">
        <f t="shared" ref="R348:X357" si="129">SUMPRODUCT(R$374:R$599*(LEFT($A$374:$A$599,LEN($A348))=$A348))</f>
        <v>0</v>
      </c>
      <c r="S348" s="35">
        <f t="shared" si="129"/>
        <v>0</v>
      </c>
      <c r="T348" s="35">
        <f t="shared" si="129"/>
        <v>0</v>
      </c>
      <c r="U348" s="35">
        <f t="shared" si="129"/>
        <v>0</v>
      </c>
      <c r="V348" s="35">
        <f t="shared" si="129"/>
        <v>0</v>
      </c>
      <c r="W348" s="35">
        <f t="shared" si="129"/>
        <v>0</v>
      </c>
      <c r="X348" s="35">
        <f t="shared" si="129"/>
        <v>0</v>
      </c>
      <c r="Z348" s="35">
        <f t="shared" ref="Z348:AC367" si="130">SUMPRODUCT(Z$374:Z$599*(LEFT($A$374:$A$599,LEN($A348))=$A348))</f>
        <v>0</v>
      </c>
      <c r="AA348" s="35">
        <f t="shared" si="130"/>
        <v>0</v>
      </c>
      <c r="AB348" s="35">
        <f t="shared" si="130"/>
        <v>0</v>
      </c>
      <c r="AC348" s="35">
        <f t="shared" si="130"/>
        <v>0</v>
      </c>
      <c r="AE348" s="47">
        <f t="shared" si="111"/>
        <v>0</v>
      </c>
      <c r="AF348" s="18"/>
    </row>
    <row r="349" ht="15" spans="1:32">
      <c r="A349" s="45" t="s">
        <v>11156</v>
      </c>
      <c r="B349" s="33">
        <f t="shared" si="116"/>
        <v>0</v>
      </c>
      <c r="C349" s="41" t="s">
        <v>11157</v>
      </c>
      <c r="D349" s="26">
        <f t="shared" si="123"/>
        <v>0</v>
      </c>
      <c r="E349" s="35">
        <f t="shared" si="117"/>
        <v>0</v>
      </c>
      <c r="F349" s="36">
        <f t="shared" si="124"/>
        <v>0</v>
      </c>
      <c r="G349" s="37">
        <f t="shared" si="109"/>
        <v>0</v>
      </c>
      <c r="H349" s="42">
        <v>0</v>
      </c>
      <c r="I349" s="35">
        <f t="shared" si="118"/>
        <v>0</v>
      </c>
      <c r="J349" s="26">
        <f t="shared" si="125"/>
        <v>0</v>
      </c>
      <c r="K349" s="35">
        <f t="shared" si="126"/>
        <v>0</v>
      </c>
      <c r="L349" s="46">
        <f t="shared" si="119"/>
        <v>0</v>
      </c>
      <c r="M349" s="51">
        <v>0</v>
      </c>
      <c r="N349" s="44">
        <f t="shared" si="110"/>
        <v>0</v>
      </c>
      <c r="O349" s="35">
        <f t="shared" si="120"/>
        <v>0</v>
      </c>
      <c r="P349" s="35">
        <f t="shared" si="127"/>
        <v>0</v>
      </c>
      <c r="R349" s="35">
        <f t="shared" si="129"/>
        <v>0</v>
      </c>
      <c r="S349" s="35">
        <f t="shared" si="129"/>
        <v>0</v>
      </c>
      <c r="T349" s="35">
        <f t="shared" si="129"/>
        <v>0</v>
      </c>
      <c r="U349" s="35">
        <f t="shared" si="129"/>
        <v>0</v>
      </c>
      <c r="V349" s="35">
        <f t="shared" si="129"/>
        <v>0</v>
      </c>
      <c r="W349" s="35">
        <f t="shared" si="129"/>
        <v>0</v>
      </c>
      <c r="X349" s="35">
        <f t="shared" si="129"/>
        <v>0</v>
      </c>
      <c r="Z349" s="35">
        <f t="shared" si="130"/>
        <v>0</v>
      </c>
      <c r="AA349" s="35">
        <f t="shared" si="130"/>
        <v>0</v>
      </c>
      <c r="AB349" s="35">
        <f t="shared" si="130"/>
        <v>0</v>
      </c>
      <c r="AC349" s="35">
        <f t="shared" si="130"/>
        <v>0</v>
      </c>
      <c r="AE349" s="47">
        <f t="shared" si="111"/>
        <v>0</v>
      </c>
      <c r="AF349" s="18"/>
    </row>
    <row r="350" ht="15" spans="1:32">
      <c r="A350" s="45" t="s">
        <v>11158</v>
      </c>
      <c r="B350" s="33">
        <f t="shared" si="116"/>
        <v>0</v>
      </c>
      <c r="C350" s="41" t="s">
        <v>11159</v>
      </c>
      <c r="D350" s="26">
        <f t="shared" si="123"/>
        <v>0</v>
      </c>
      <c r="E350" s="35">
        <f t="shared" si="117"/>
        <v>0</v>
      </c>
      <c r="F350" s="36">
        <f t="shared" si="124"/>
        <v>0</v>
      </c>
      <c r="G350" s="37">
        <f t="shared" si="109"/>
        <v>0</v>
      </c>
      <c r="H350" s="42">
        <v>0</v>
      </c>
      <c r="I350" s="35">
        <f t="shared" si="118"/>
        <v>0</v>
      </c>
      <c r="J350" s="26">
        <f t="shared" si="125"/>
        <v>0</v>
      </c>
      <c r="K350" s="35">
        <f t="shared" si="126"/>
        <v>0</v>
      </c>
      <c r="L350" s="46">
        <f t="shared" si="119"/>
        <v>0</v>
      </c>
      <c r="M350" s="51">
        <v>0</v>
      </c>
      <c r="N350" s="44">
        <f t="shared" si="110"/>
        <v>0</v>
      </c>
      <c r="O350" s="35">
        <f t="shared" si="120"/>
        <v>0</v>
      </c>
      <c r="P350" s="35">
        <f t="shared" si="127"/>
        <v>0</v>
      </c>
      <c r="R350" s="35">
        <f t="shared" si="129"/>
        <v>0</v>
      </c>
      <c r="S350" s="35">
        <f t="shared" si="129"/>
        <v>0</v>
      </c>
      <c r="T350" s="35">
        <f t="shared" si="129"/>
        <v>0</v>
      </c>
      <c r="U350" s="35">
        <f t="shared" si="129"/>
        <v>0</v>
      </c>
      <c r="V350" s="35">
        <f t="shared" si="129"/>
        <v>0</v>
      </c>
      <c r="W350" s="35">
        <f t="shared" si="129"/>
        <v>0</v>
      </c>
      <c r="X350" s="35">
        <f t="shared" si="129"/>
        <v>0</v>
      </c>
      <c r="Z350" s="35">
        <f t="shared" si="130"/>
        <v>0</v>
      </c>
      <c r="AA350" s="35">
        <f t="shared" si="130"/>
        <v>0</v>
      </c>
      <c r="AB350" s="35">
        <f t="shared" si="130"/>
        <v>0</v>
      </c>
      <c r="AC350" s="35">
        <f t="shared" si="130"/>
        <v>0</v>
      </c>
      <c r="AE350" s="47">
        <f t="shared" si="111"/>
        <v>0</v>
      </c>
      <c r="AF350" s="6"/>
    </row>
    <row r="351" ht="15" spans="1:32">
      <c r="A351" s="45" t="s">
        <v>11160</v>
      </c>
      <c r="B351" s="33">
        <f t="shared" si="116"/>
        <v>0</v>
      </c>
      <c r="C351" s="41" t="s">
        <v>11161</v>
      </c>
      <c r="D351" s="26">
        <f t="shared" si="123"/>
        <v>0</v>
      </c>
      <c r="E351" s="35">
        <f t="shared" si="117"/>
        <v>0</v>
      </c>
      <c r="F351" s="36">
        <f t="shared" si="124"/>
        <v>0</v>
      </c>
      <c r="G351" s="37">
        <f t="shared" si="109"/>
        <v>0</v>
      </c>
      <c r="H351" s="42">
        <v>0</v>
      </c>
      <c r="I351" s="35">
        <f t="shared" si="118"/>
        <v>0</v>
      </c>
      <c r="J351" s="26">
        <f t="shared" si="125"/>
        <v>0</v>
      </c>
      <c r="K351" s="35">
        <f t="shared" si="126"/>
        <v>0</v>
      </c>
      <c r="L351" s="46">
        <f t="shared" si="119"/>
        <v>0</v>
      </c>
      <c r="M351" s="51">
        <v>0</v>
      </c>
      <c r="N351" s="44">
        <f t="shared" si="110"/>
        <v>0</v>
      </c>
      <c r="O351" s="35">
        <f t="shared" si="120"/>
        <v>0</v>
      </c>
      <c r="P351" s="35">
        <f t="shared" si="127"/>
        <v>0</v>
      </c>
      <c r="R351" s="35">
        <f t="shared" si="129"/>
        <v>0</v>
      </c>
      <c r="S351" s="35">
        <f t="shared" si="129"/>
        <v>0</v>
      </c>
      <c r="T351" s="35">
        <f t="shared" si="129"/>
        <v>0</v>
      </c>
      <c r="U351" s="35">
        <f t="shared" si="129"/>
        <v>0</v>
      </c>
      <c r="V351" s="35">
        <f t="shared" si="129"/>
        <v>0</v>
      </c>
      <c r="W351" s="35">
        <f t="shared" si="129"/>
        <v>0</v>
      </c>
      <c r="X351" s="35">
        <f t="shared" si="129"/>
        <v>0</v>
      </c>
      <c r="Z351" s="35">
        <f t="shared" si="130"/>
        <v>0</v>
      </c>
      <c r="AA351" s="35">
        <f t="shared" si="130"/>
        <v>0</v>
      </c>
      <c r="AB351" s="35">
        <f t="shared" si="130"/>
        <v>0</v>
      </c>
      <c r="AC351" s="35">
        <f t="shared" si="130"/>
        <v>0</v>
      </c>
      <c r="AE351" s="47">
        <f t="shared" si="111"/>
        <v>0</v>
      </c>
      <c r="AF351" s="6"/>
    </row>
    <row r="352" ht="15" spans="1:32">
      <c r="A352" s="45" t="s">
        <v>11162</v>
      </c>
      <c r="B352" s="33">
        <f t="shared" si="116"/>
        <v>0</v>
      </c>
      <c r="C352" s="41" t="s">
        <v>11163</v>
      </c>
      <c r="D352" s="26">
        <f t="shared" si="123"/>
        <v>0</v>
      </c>
      <c r="E352" s="35">
        <f t="shared" si="117"/>
        <v>0</v>
      </c>
      <c r="F352" s="36">
        <f t="shared" si="124"/>
        <v>0</v>
      </c>
      <c r="G352" s="37">
        <f t="shared" si="109"/>
        <v>0</v>
      </c>
      <c r="H352" s="42">
        <v>0</v>
      </c>
      <c r="I352" s="35">
        <f t="shared" si="118"/>
        <v>0</v>
      </c>
      <c r="J352" s="26">
        <f t="shared" si="125"/>
        <v>0</v>
      </c>
      <c r="K352" s="35">
        <f t="shared" si="126"/>
        <v>0</v>
      </c>
      <c r="L352" s="46">
        <f t="shared" si="119"/>
        <v>0</v>
      </c>
      <c r="M352" s="51">
        <v>0</v>
      </c>
      <c r="N352" s="44">
        <f t="shared" si="110"/>
        <v>0</v>
      </c>
      <c r="O352" s="35">
        <f t="shared" si="120"/>
        <v>0</v>
      </c>
      <c r="P352" s="35">
        <f t="shared" si="127"/>
        <v>0</v>
      </c>
      <c r="R352" s="35">
        <f t="shared" si="129"/>
        <v>0</v>
      </c>
      <c r="S352" s="35">
        <f t="shared" si="129"/>
        <v>0</v>
      </c>
      <c r="T352" s="35">
        <f t="shared" si="129"/>
        <v>0</v>
      </c>
      <c r="U352" s="35">
        <f t="shared" si="129"/>
        <v>0</v>
      </c>
      <c r="V352" s="35">
        <f t="shared" si="129"/>
        <v>0</v>
      </c>
      <c r="W352" s="35">
        <f t="shared" si="129"/>
        <v>0</v>
      </c>
      <c r="X352" s="35">
        <f t="shared" si="129"/>
        <v>0</v>
      </c>
      <c r="Z352" s="35">
        <f t="shared" si="130"/>
        <v>0</v>
      </c>
      <c r="AA352" s="35">
        <f t="shared" si="130"/>
        <v>0</v>
      </c>
      <c r="AB352" s="35">
        <f t="shared" si="130"/>
        <v>0</v>
      </c>
      <c r="AC352" s="35">
        <f t="shared" si="130"/>
        <v>0</v>
      </c>
      <c r="AE352" s="47">
        <f t="shared" si="111"/>
        <v>0</v>
      </c>
      <c r="AF352" s="18"/>
    </row>
    <row r="353" ht="15" spans="1:32">
      <c r="A353" s="45" t="s">
        <v>11164</v>
      </c>
      <c r="B353" s="33">
        <f t="shared" si="116"/>
        <v>0</v>
      </c>
      <c r="C353" s="41" t="s">
        <v>11165</v>
      </c>
      <c r="D353" s="26">
        <f t="shared" si="123"/>
        <v>0</v>
      </c>
      <c r="E353" s="35">
        <f t="shared" si="117"/>
        <v>0</v>
      </c>
      <c r="F353" s="36">
        <f t="shared" si="124"/>
        <v>0</v>
      </c>
      <c r="G353" s="37">
        <f t="shared" si="109"/>
        <v>0</v>
      </c>
      <c r="H353" s="42">
        <v>0</v>
      </c>
      <c r="I353" s="35">
        <f t="shared" si="118"/>
        <v>0</v>
      </c>
      <c r="J353" s="26">
        <f t="shared" si="125"/>
        <v>0</v>
      </c>
      <c r="K353" s="35">
        <f t="shared" si="126"/>
        <v>0</v>
      </c>
      <c r="L353" s="46">
        <f t="shared" si="119"/>
        <v>0</v>
      </c>
      <c r="M353" s="51">
        <v>0</v>
      </c>
      <c r="N353" s="44">
        <f t="shared" si="110"/>
        <v>0</v>
      </c>
      <c r="O353" s="35">
        <f t="shared" si="120"/>
        <v>0</v>
      </c>
      <c r="P353" s="35">
        <f t="shared" si="127"/>
        <v>0</v>
      </c>
      <c r="R353" s="35">
        <f t="shared" si="129"/>
        <v>0</v>
      </c>
      <c r="S353" s="35">
        <f t="shared" si="129"/>
        <v>0</v>
      </c>
      <c r="T353" s="35">
        <f t="shared" si="129"/>
        <v>0</v>
      </c>
      <c r="U353" s="35">
        <f t="shared" si="129"/>
        <v>0</v>
      </c>
      <c r="V353" s="35">
        <f t="shared" si="129"/>
        <v>0</v>
      </c>
      <c r="W353" s="35">
        <f t="shared" si="129"/>
        <v>0</v>
      </c>
      <c r="X353" s="35">
        <f t="shared" si="129"/>
        <v>0</v>
      </c>
      <c r="Z353" s="35">
        <f t="shared" si="130"/>
        <v>0</v>
      </c>
      <c r="AA353" s="35">
        <f t="shared" si="130"/>
        <v>0</v>
      </c>
      <c r="AB353" s="35">
        <f t="shared" si="130"/>
        <v>0</v>
      </c>
      <c r="AC353" s="35">
        <f t="shared" si="130"/>
        <v>0</v>
      </c>
      <c r="AE353" s="47">
        <f t="shared" si="111"/>
        <v>0</v>
      </c>
      <c r="AF353" s="18"/>
    </row>
    <row r="354" ht="15" spans="1:32">
      <c r="A354" s="45" t="s">
        <v>11166</v>
      </c>
      <c r="B354" s="33">
        <f t="shared" si="116"/>
        <v>0</v>
      </c>
      <c r="C354" s="41" t="s">
        <v>11167</v>
      </c>
      <c r="D354" s="26">
        <f t="shared" si="123"/>
        <v>0</v>
      </c>
      <c r="E354" s="35">
        <f t="shared" si="117"/>
        <v>0</v>
      </c>
      <c r="F354" s="36">
        <f t="shared" si="124"/>
        <v>0</v>
      </c>
      <c r="G354" s="37">
        <f t="shared" si="109"/>
        <v>0</v>
      </c>
      <c r="H354" s="42">
        <v>0</v>
      </c>
      <c r="I354" s="35">
        <f t="shared" si="118"/>
        <v>0</v>
      </c>
      <c r="J354" s="26">
        <f t="shared" si="125"/>
        <v>0</v>
      </c>
      <c r="K354" s="35">
        <f t="shared" si="126"/>
        <v>0</v>
      </c>
      <c r="L354" s="46">
        <f t="shared" si="119"/>
        <v>0</v>
      </c>
      <c r="M354" s="51">
        <v>0</v>
      </c>
      <c r="N354" s="44">
        <f t="shared" si="110"/>
        <v>0</v>
      </c>
      <c r="O354" s="35">
        <f t="shared" si="120"/>
        <v>0</v>
      </c>
      <c r="P354" s="35">
        <f t="shared" si="127"/>
        <v>0</v>
      </c>
      <c r="R354" s="35">
        <f t="shared" si="129"/>
        <v>0</v>
      </c>
      <c r="S354" s="35">
        <f t="shared" si="129"/>
        <v>0</v>
      </c>
      <c r="T354" s="35">
        <f t="shared" si="129"/>
        <v>0</v>
      </c>
      <c r="U354" s="35">
        <f t="shared" si="129"/>
        <v>0</v>
      </c>
      <c r="V354" s="35">
        <f t="shared" si="129"/>
        <v>0</v>
      </c>
      <c r="W354" s="35">
        <f t="shared" si="129"/>
        <v>0</v>
      </c>
      <c r="X354" s="35">
        <f t="shared" si="129"/>
        <v>0</v>
      </c>
      <c r="Z354" s="35">
        <f t="shared" si="130"/>
        <v>0</v>
      </c>
      <c r="AA354" s="35">
        <f t="shared" si="130"/>
        <v>0</v>
      </c>
      <c r="AB354" s="35">
        <f t="shared" si="130"/>
        <v>0</v>
      </c>
      <c r="AC354" s="35">
        <f t="shared" si="130"/>
        <v>0</v>
      </c>
      <c r="AE354" s="47">
        <f t="shared" si="111"/>
        <v>0</v>
      </c>
      <c r="AF354" s="6"/>
    </row>
    <row r="355" ht="15" spans="1:32">
      <c r="A355" s="45" t="s">
        <v>11168</v>
      </c>
      <c r="B355" s="33">
        <f t="shared" si="116"/>
        <v>0</v>
      </c>
      <c r="C355" s="41" t="s">
        <v>11169</v>
      </c>
      <c r="D355" s="26">
        <f t="shared" si="123"/>
        <v>0</v>
      </c>
      <c r="E355" s="35">
        <f t="shared" si="117"/>
        <v>0</v>
      </c>
      <c r="F355" s="36">
        <f t="shared" si="124"/>
        <v>0</v>
      </c>
      <c r="G355" s="37">
        <f t="shared" si="109"/>
        <v>0</v>
      </c>
      <c r="H355" s="42">
        <v>0</v>
      </c>
      <c r="I355" s="35">
        <f t="shared" si="118"/>
        <v>0</v>
      </c>
      <c r="J355" s="26">
        <f t="shared" si="125"/>
        <v>0</v>
      </c>
      <c r="K355" s="35">
        <f t="shared" si="126"/>
        <v>0</v>
      </c>
      <c r="L355" s="46">
        <f t="shared" si="119"/>
        <v>0</v>
      </c>
      <c r="M355" s="51">
        <v>0</v>
      </c>
      <c r="N355" s="44">
        <f t="shared" si="110"/>
        <v>0</v>
      </c>
      <c r="O355" s="35">
        <f t="shared" si="120"/>
        <v>0</v>
      </c>
      <c r="P355" s="35">
        <f t="shared" si="127"/>
        <v>0</v>
      </c>
      <c r="R355" s="35">
        <f t="shared" si="129"/>
        <v>0</v>
      </c>
      <c r="S355" s="35">
        <f t="shared" si="129"/>
        <v>0</v>
      </c>
      <c r="T355" s="35">
        <f t="shared" si="129"/>
        <v>0</v>
      </c>
      <c r="U355" s="35">
        <f t="shared" si="129"/>
        <v>0</v>
      </c>
      <c r="V355" s="35">
        <f t="shared" si="129"/>
        <v>0</v>
      </c>
      <c r="W355" s="35">
        <f t="shared" si="129"/>
        <v>0</v>
      </c>
      <c r="X355" s="35">
        <f t="shared" si="129"/>
        <v>0</v>
      </c>
      <c r="Z355" s="35">
        <f t="shared" si="130"/>
        <v>0</v>
      </c>
      <c r="AA355" s="35">
        <f t="shared" si="130"/>
        <v>0</v>
      </c>
      <c r="AB355" s="35">
        <f t="shared" si="130"/>
        <v>0</v>
      </c>
      <c r="AC355" s="35">
        <f t="shared" si="130"/>
        <v>0</v>
      </c>
      <c r="AE355" s="47">
        <f t="shared" si="111"/>
        <v>0</v>
      </c>
      <c r="AF355" s="6"/>
    </row>
    <row r="356" ht="15" spans="1:32">
      <c r="A356" s="45" t="s">
        <v>11170</v>
      </c>
      <c r="B356" s="33">
        <f t="shared" si="116"/>
        <v>0</v>
      </c>
      <c r="C356" s="41" t="s">
        <v>11171</v>
      </c>
      <c r="D356" s="26">
        <f t="shared" si="123"/>
        <v>0</v>
      </c>
      <c r="E356" s="35">
        <f t="shared" si="117"/>
        <v>0</v>
      </c>
      <c r="F356" s="36">
        <f t="shared" si="124"/>
        <v>0</v>
      </c>
      <c r="G356" s="37">
        <f t="shared" si="109"/>
        <v>0</v>
      </c>
      <c r="H356" s="42">
        <v>0</v>
      </c>
      <c r="I356" s="35">
        <f t="shared" si="118"/>
        <v>0</v>
      </c>
      <c r="J356" s="26">
        <f t="shared" si="125"/>
        <v>0</v>
      </c>
      <c r="K356" s="35">
        <f t="shared" si="126"/>
        <v>0</v>
      </c>
      <c r="L356" s="46">
        <f t="shared" si="119"/>
        <v>0</v>
      </c>
      <c r="M356" s="51">
        <v>0</v>
      </c>
      <c r="N356" s="44">
        <f t="shared" si="110"/>
        <v>0</v>
      </c>
      <c r="O356" s="35">
        <f t="shared" si="120"/>
        <v>0</v>
      </c>
      <c r="P356" s="35">
        <f t="shared" si="127"/>
        <v>0</v>
      </c>
      <c r="R356" s="35">
        <f t="shared" si="129"/>
        <v>0</v>
      </c>
      <c r="S356" s="35">
        <f t="shared" si="129"/>
        <v>0</v>
      </c>
      <c r="T356" s="35">
        <f t="shared" si="129"/>
        <v>0</v>
      </c>
      <c r="U356" s="35">
        <f t="shared" si="129"/>
        <v>0</v>
      </c>
      <c r="V356" s="35">
        <f t="shared" si="129"/>
        <v>0</v>
      </c>
      <c r="W356" s="35">
        <f t="shared" si="129"/>
        <v>0</v>
      </c>
      <c r="X356" s="35">
        <f t="shared" si="129"/>
        <v>0</v>
      </c>
      <c r="Z356" s="35">
        <f t="shared" si="130"/>
        <v>0</v>
      </c>
      <c r="AA356" s="35">
        <f t="shared" si="130"/>
        <v>0</v>
      </c>
      <c r="AB356" s="35">
        <f t="shared" si="130"/>
        <v>0</v>
      </c>
      <c r="AC356" s="35">
        <f t="shared" si="130"/>
        <v>0</v>
      </c>
      <c r="AE356" s="47">
        <f t="shared" si="111"/>
        <v>0</v>
      </c>
      <c r="AF356" s="18"/>
    </row>
    <row r="357" ht="15" spans="1:32">
      <c r="A357" s="45" t="s">
        <v>11172</v>
      </c>
      <c r="B357" s="33">
        <f t="shared" si="116"/>
        <v>0</v>
      </c>
      <c r="C357" s="41" t="s">
        <v>11173</v>
      </c>
      <c r="D357" s="26">
        <f t="shared" si="123"/>
        <v>0</v>
      </c>
      <c r="E357" s="35">
        <f t="shared" si="117"/>
        <v>0</v>
      </c>
      <c r="F357" s="36">
        <f t="shared" si="124"/>
        <v>0</v>
      </c>
      <c r="G357" s="37">
        <f t="shared" si="109"/>
        <v>0</v>
      </c>
      <c r="H357" s="42">
        <v>0</v>
      </c>
      <c r="I357" s="35">
        <f t="shared" si="118"/>
        <v>0</v>
      </c>
      <c r="J357" s="26">
        <f t="shared" si="125"/>
        <v>0</v>
      </c>
      <c r="K357" s="35">
        <f t="shared" si="126"/>
        <v>0</v>
      </c>
      <c r="L357" s="46">
        <f t="shared" si="119"/>
        <v>0</v>
      </c>
      <c r="M357" s="51">
        <v>0</v>
      </c>
      <c r="N357" s="44">
        <f t="shared" si="110"/>
        <v>0</v>
      </c>
      <c r="O357" s="35">
        <f t="shared" si="120"/>
        <v>0</v>
      </c>
      <c r="P357" s="35">
        <f t="shared" si="127"/>
        <v>0</v>
      </c>
      <c r="R357" s="35">
        <f t="shared" si="129"/>
        <v>0</v>
      </c>
      <c r="S357" s="35">
        <f t="shared" si="129"/>
        <v>0</v>
      </c>
      <c r="T357" s="35">
        <f t="shared" si="129"/>
        <v>0</v>
      </c>
      <c r="U357" s="35">
        <f t="shared" si="129"/>
        <v>0</v>
      </c>
      <c r="V357" s="35">
        <f t="shared" si="129"/>
        <v>0</v>
      </c>
      <c r="W357" s="35">
        <f t="shared" si="129"/>
        <v>0</v>
      </c>
      <c r="X357" s="35">
        <f t="shared" si="129"/>
        <v>0</v>
      </c>
      <c r="Z357" s="35">
        <f t="shared" si="130"/>
        <v>0</v>
      </c>
      <c r="AA357" s="35">
        <f t="shared" si="130"/>
        <v>0</v>
      </c>
      <c r="AB357" s="35">
        <f t="shared" si="130"/>
        <v>0</v>
      </c>
      <c r="AC357" s="35">
        <f t="shared" si="130"/>
        <v>0</v>
      </c>
      <c r="AE357" s="47">
        <f t="shared" si="111"/>
        <v>0</v>
      </c>
      <c r="AF357" s="18"/>
    </row>
    <row r="358" ht="15" spans="1:32">
      <c r="A358" s="45" t="s">
        <v>11174</v>
      </c>
      <c r="B358" s="33">
        <f t="shared" si="116"/>
        <v>0</v>
      </c>
      <c r="C358" s="41" t="s">
        <v>11175</v>
      </c>
      <c r="D358" s="26">
        <f t="shared" si="123"/>
        <v>0</v>
      </c>
      <c r="E358" s="35">
        <f t="shared" si="117"/>
        <v>0</v>
      </c>
      <c r="F358" s="36">
        <f t="shared" si="124"/>
        <v>0</v>
      </c>
      <c r="G358" s="37">
        <f t="shared" si="109"/>
        <v>0</v>
      </c>
      <c r="H358" s="42">
        <v>0</v>
      </c>
      <c r="I358" s="35">
        <f t="shared" si="118"/>
        <v>0</v>
      </c>
      <c r="J358" s="26">
        <f t="shared" si="125"/>
        <v>0</v>
      </c>
      <c r="K358" s="35">
        <f t="shared" si="126"/>
        <v>0</v>
      </c>
      <c r="L358" s="46">
        <f t="shared" si="119"/>
        <v>0</v>
      </c>
      <c r="M358" s="51">
        <v>0</v>
      </c>
      <c r="N358" s="44">
        <f t="shared" si="110"/>
        <v>0</v>
      </c>
      <c r="O358" s="35">
        <f t="shared" si="120"/>
        <v>0</v>
      </c>
      <c r="P358" s="35">
        <f t="shared" si="127"/>
        <v>0</v>
      </c>
      <c r="R358" s="35">
        <f t="shared" ref="R358:X367" si="131">SUMPRODUCT(R$374:R$599*(LEFT($A$374:$A$599,LEN($A358))=$A358))</f>
        <v>0</v>
      </c>
      <c r="S358" s="35">
        <f t="shared" si="131"/>
        <v>0</v>
      </c>
      <c r="T358" s="35">
        <f t="shared" si="131"/>
        <v>0</v>
      </c>
      <c r="U358" s="35">
        <f t="shared" si="131"/>
        <v>0</v>
      </c>
      <c r="V358" s="35">
        <f t="shared" si="131"/>
        <v>0</v>
      </c>
      <c r="W358" s="35">
        <f t="shared" si="131"/>
        <v>0</v>
      </c>
      <c r="X358" s="35">
        <f t="shared" si="131"/>
        <v>0</v>
      </c>
      <c r="Z358" s="35">
        <f t="shared" si="130"/>
        <v>0</v>
      </c>
      <c r="AA358" s="35">
        <f t="shared" si="130"/>
        <v>0</v>
      </c>
      <c r="AB358" s="35">
        <f t="shared" si="130"/>
        <v>0</v>
      </c>
      <c r="AC358" s="35">
        <f t="shared" si="130"/>
        <v>0</v>
      </c>
      <c r="AE358" s="47">
        <f t="shared" si="111"/>
        <v>0</v>
      </c>
      <c r="AF358" s="6"/>
    </row>
    <row r="359" ht="15" spans="1:32">
      <c r="A359" s="45" t="s">
        <v>11176</v>
      </c>
      <c r="B359" s="33">
        <f t="shared" si="116"/>
        <v>0</v>
      </c>
      <c r="C359" s="41" t="s">
        <v>11177</v>
      </c>
      <c r="D359" s="26">
        <f t="shared" si="123"/>
        <v>0</v>
      </c>
      <c r="E359" s="35">
        <f t="shared" si="117"/>
        <v>0</v>
      </c>
      <c r="F359" s="36">
        <f t="shared" si="124"/>
        <v>0</v>
      </c>
      <c r="G359" s="37">
        <f t="shared" si="109"/>
        <v>0</v>
      </c>
      <c r="H359" s="42">
        <v>0</v>
      </c>
      <c r="I359" s="35">
        <f t="shared" si="118"/>
        <v>0</v>
      </c>
      <c r="J359" s="26">
        <f t="shared" si="125"/>
        <v>0</v>
      </c>
      <c r="K359" s="35">
        <f t="shared" si="126"/>
        <v>0</v>
      </c>
      <c r="L359" s="46">
        <f t="shared" si="119"/>
        <v>0</v>
      </c>
      <c r="M359" s="51">
        <v>0</v>
      </c>
      <c r="N359" s="44">
        <f t="shared" si="110"/>
        <v>0</v>
      </c>
      <c r="O359" s="35">
        <f t="shared" si="120"/>
        <v>0</v>
      </c>
      <c r="P359" s="35">
        <f t="shared" si="127"/>
        <v>0</v>
      </c>
      <c r="R359" s="35">
        <f t="shared" si="131"/>
        <v>0</v>
      </c>
      <c r="S359" s="35">
        <f t="shared" si="131"/>
        <v>0</v>
      </c>
      <c r="T359" s="35">
        <f t="shared" si="131"/>
        <v>0</v>
      </c>
      <c r="U359" s="35">
        <f t="shared" si="131"/>
        <v>0</v>
      </c>
      <c r="V359" s="35">
        <f t="shared" si="131"/>
        <v>0</v>
      </c>
      <c r="W359" s="35">
        <f t="shared" si="131"/>
        <v>0</v>
      </c>
      <c r="X359" s="35">
        <f t="shared" si="131"/>
        <v>0</v>
      </c>
      <c r="Z359" s="35">
        <f t="shared" si="130"/>
        <v>0</v>
      </c>
      <c r="AA359" s="35">
        <f t="shared" si="130"/>
        <v>0</v>
      </c>
      <c r="AB359" s="35">
        <f t="shared" si="130"/>
        <v>0</v>
      </c>
      <c r="AC359" s="35">
        <f t="shared" si="130"/>
        <v>0</v>
      </c>
      <c r="AE359" s="47">
        <f t="shared" si="111"/>
        <v>0</v>
      </c>
      <c r="AF359" s="6"/>
    </row>
    <row r="360" ht="15" spans="1:32">
      <c r="A360" s="45" t="s">
        <v>11178</v>
      </c>
      <c r="B360" s="33">
        <f t="shared" si="116"/>
        <v>0</v>
      </c>
      <c r="C360" s="41" t="s">
        <v>11179</v>
      </c>
      <c r="D360" s="26">
        <f t="shared" si="123"/>
        <v>0</v>
      </c>
      <c r="E360" s="35">
        <f t="shared" si="117"/>
        <v>0</v>
      </c>
      <c r="F360" s="36">
        <f t="shared" si="124"/>
        <v>0</v>
      </c>
      <c r="G360" s="37">
        <f t="shared" si="109"/>
        <v>0</v>
      </c>
      <c r="H360" s="42">
        <v>0</v>
      </c>
      <c r="I360" s="35">
        <f t="shared" si="118"/>
        <v>0</v>
      </c>
      <c r="J360" s="26">
        <f t="shared" si="125"/>
        <v>0</v>
      </c>
      <c r="K360" s="35">
        <f t="shared" si="126"/>
        <v>0</v>
      </c>
      <c r="L360" s="46">
        <f t="shared" si="119"/>
        <v>0</v>
      </c>
      <c r="M360" s="51">
        <v>0</v>
      </c>
      <c r="N360" s="44">
        <f t="shared" si="110"/>
        <v>0</v>
      </c>
      <c r="O360" s="35">
        <f t="shared" si="120"/>
        <v>0</v>
      </c>
      <c r="P360" s="35">
        <f t="shared" si="127"/>
        <v>0</v>
      </c>
      <c r="R360" s="35">
        <f t="shared" si="131"/>
        <v>0</v>
      </c>
      <c r="S360" s="35">
        <f t="shared" si="131"/>
        <v>0</v>
      </c>
      <c r="T360" s="35">
        <f t="shared" si="131"/>
        <v>0</v>
      </c>
      <c r="U360" s="35">
        <f t="shared" si="131"/>
        <v>0</v>
      </c>
      <c r="V360" s="35">
        <f t="shared" si="131"/>
        <v>0</v>
      </c>
      <c r="W360" s="35">
        <f t="shared" si="131"/>
        <v>0</v>
      </c>
      <c r="X360" s="35">
        <f t="shared" si="131"/>
        <v>0</v>
      </c>
      <c r="Z360" s="35">
        <f t="shared" si="130"/>
        <v>0</v>
      </c>
      <c r="AA360" s="35">
        <f t="shared" si="130"/>
        <v>0</v>
      </c>
      <c r="AB360" s="35">
        <f t="shared" si="130"/>
        <v>0</v>
      </c>
      <c r="AC360" s="35">
        <f t="shared" si="130"/>
        <v>0</v>
      </c>
      <c r="AE360" s="47">
        <f t="shared" si="111"/>
        <v>0</v>
      </c>
      <c r="AF360" s="18"/>
    </row>
    <row r="361" ht="15" spans="1:32">
      <c r="A361" s="45" t="s">
        <v>11180</v>
      </c>
      <c r="B361" s="33">
        <f t="shared" si="116"/>
        <v>0</v>
      </c>
      <c r="C361" s="41" t="s">
        <v>11181</v>
      </c>
      <c r="D361" s="26">
        <f t="shared" si="123"/>
        <v>0</v>
      </c>
      <c r="E361" s="35">
        <f t="shared" si="117"/>
        <v>0</v>
      </c>
      <c r="F361" s="36">
        <f t="shared" si="124"/>
        <v>0</v>
      </c>
      <c r="G361" s="37">
        <f t="shared" ref="G361:G373" si="132">U361+S361</f>
        <v>0</v>
      </c>
      <c r="H361" s="42">
        <v>0</v>
      </c>
      <c r="I361" s="35">
        <f t="shared" si="118"/>
        <v>0</v>
      </c>
      <c r="J361" s="26">
        <f t="shared" si="125"/>
        <v>0</v>
      </c>
      <c r="K361" s="35">
        <f t="shared" si="126"/>
        <v>0</v>
      </c>
      <c r="L361" s="46">
        <f t="shared" si="119"/>
        <v>0</v>
      </c>
      <c r="M361" s="51">
        <v>0</v>
      </c>
      <c r="N361" s="44">
        <f t="shared" ref="N361:N373" si="133">V361+X361</f>
        <v>0</v>
      </c>
      <c r="O361" s="35">
        <f t="shared" si="120"/>
        <v>0</v>
      </c>
      <c r="P361" s="35">
        <f t="shared" si="127"/>
        <v>0</v>
      </c>
      <c r="R361" s="35">
        <f t="shared" si="131"/>
        <v>0</v>
      </c>
      <c r="S361" s="35">
        <f t="shared" si="131"/>
        <v>0</v>
      </c>
      <c r="T361" s="35">
        <f t="shared" si="131"/>
        <v>0</v>
      </c>
      <c r="U361" s="35">
        <f t="shared" si="131"/>
        <v>0</v>
      </c>
      <c r="V361" s="35">
        <f t="shared" si="131"/>
        <v>0</v>
      </c>
      <c r="W361" s="35">
        <f t="shared" si="131"/>
        <v>0</v>
      </c>
      <c r="X361" s="35">
        <f t="shared" si="131"/>
        <v>0</v>
      </c>
      <c r="Z361" s="35">
        <f t="shared" si="130"/>
        <v>0</v>
      </c>
      <c r="AA361" s="35">
        <f t="shared" si="130"/>
        <v>0</v>
      </c>
      <c r="AB361" s="35">
        <f t="shared" si="130"/>
        <v>0</v>
      </c>
      <c r="AC361" s="35">
        <f t="shared" si="130"/>
        <v>0</v>
      </c>
      <c r="AE361" s="47">
        <f t="shared" ref="AE361:AE373" si="134">+(AC361-T361)+(W361-AA361)</f>
        <v>0</v>
      </c>
      <c r="AF361" s="18"/>
    </row>
    <row r="362" ht="15" spans="1:32">
      <c r="A362" s="45" t="s">
        <v>11182</v>
      </c>
      <c r="B362" s="33">
        <f t="shared" si="116"/>
        <v>0</v>
      </c>
      <c r="C362" s="41" t="s">
        <v>11183</v>
      </c>
      <c r="D362" s="26">
        <f t="shared" si="123"/>
        <v>0</v>
      </c>
      <c r="E362" s="35">
        <f t="shared" si="117"/>
        <v>0</v>
      </c>
      <c r="F362" s="36">
        <f t="shared" si="124"/>
        <v>0</v>
      </c>
      <c r="G362" s="37">
        <f t="shared" si="132"/>
        <v>0</v>
      </c>
      <c r="H362" s="42">
        <v>0</v>
      </c>
      <c r="I362" s="35">
        <f t="shared" si="118"/>
        <v>0</v>
      </c>
      <c r="J362" s="26">
        <f t="shared" si="125"/>
        <v>0</v>
      </c>
      <c r="K362" s="35">
        <f t="shared" si="126"/>
        <v>0</v>
      </c>
      <c r="L362" s="46">
        <f t="shared" si="119"/>
        <v>0</v>
      </c>
      <c r="M362" s="51">
        <v>0</v>
      </c>
      <c r="N362" s="44">
        <f t="shared" si="133"/>
        <v>0</v>
      </c>
      <c r="O362" s="35">
        <f t="shared" si="120"/>
        <v>0</v>
      </c>
      <c r="P362" s="35">
        <f t="shared" si="127"/>
        <v>0</v>
      </c>
      <c r="R362" s="35">
        <f t="shared" si="131"/>
        <v>0</v>
      </c>
      <c r="S362" s="35">
        <f t="shared" si="131"/>
        <v>0</v>
      </c>
      <c r="T362" s="35">
        <f t="shared" si="131"/>
        <v>0</v>
      </c>
      <c r="U362" s="35">
        <f t="shared" si="131"/>
        <v>0</v>
      </c>
      <c r="V362" s="35">
        <f t="shared" si="131"/>
        <v>0</v>
      </c>
      <c r="W362" s="35">
        <f t="shared" si="131"/>
        <v>0</v>
      </c>
      <c r="X362" s="35">
        <f t="shared" si="131"/>
        <v>0</v>
      </c>
      <c r="Z362" s="35">
        <f t="shared" si="130"/>
        <v>0</v>
      </c>
      <c r="AA362" s="35">
        <f t="shared" si="130"/>
        <v>0</v>
      </c>
      <c r="AB362" s="35">
        <f t="shared" si="130"/>
        <v>0</v>
      </c>
      <c r="AC362" s="35">
        <f t="shared" si="130"/>
        <v>0</v>
      </c>
      <c r="AE362" s="47">
        <f t="shared" si="134"/>
        <v>0</v>
      </c>
      <c r="AF362" s="6"/>
    </row>
    <row r="363" ht="15" spans="1:32">
      <c r="A363" s="45" t="s">
        <v>11184</v>
      </c>
      <c r="B363" s="33">
        <f t="shared" si="116"/>
        <v>0</v>
      </c>
      <c r="C363" s="41" t="s">
        <v>11185</v>
      </c>
      <c r="D363" s="26">
        <f t="shared" si="123"/>
        <v>0</v>
      </c>
      <c r="E363" s="35">
        <f t="shared" si="117"/>
        <v>0</v>
      </c>
      <c r="F363" s="36">
        <f t="shared" si="124"/>
        <v>0</v>
      </c>
      <c r="G363" s="37">
        <f t="shared" si="132"/>
        <v>0</v>
      </c>
      <c r="H363" s="38">
        <v>0</v>
      </c>
      <c r="I363" s="35">
        <f t="shared" si="118"/>
        <v>0</v>
      </c>
      <c r="J363" s="26">
        <f t="shared" si="125"/>
        <v>0</v>
      </c>
      <c r="K363" s="35">
        <f t="shared" si="126"/>
        <v>0</v>
      </c>
      <c r="L363" s="46">
        <f t="shared" si="119"/>
        <v>0</v>
      </c>
      <c r="M363" s="51">
        <v>0</v>
      </c>
      <c r="N363" s="44">
        <f t="shared" si="133"/>
        <v>0</v>
      </c>
      <c r="O363" s="35">
        <f t="shared" si="120"/>
        <v>0</v>
      </c>
      <c r="P363" s="35">
        <f t="shared" si="127"/>
        <v>0</v>
      </c>
      <c r="R363" s="35">
        <f t="shared" si="131"/>
        <v>0</v>
      </c>
      <c r="S363" s="35">
        <f t="shared" si="131"/>
        <v>0</v>
      </c>
      <c r="T363" s="35">
        <f t="shared" si="131"/>
        <v>0</v>
      </c>
      <c r="U363" s="35">
        <f t="shared" si="131"/>
        <v>0</v>
      </c>
      <c r="V363" s="35">
        <f t="shared" si="131"/>
        <v>0</v>
      </c>
      <c r="W363" s="35">
        <f t="shared" si="131"/>
        <v>0</v>
      </c>
      <c r="X363" s="35">
        <f t="shared" si="131"/>
        <v>0</v>
      </c>
      <c r="Z363" s="35">
        <f t="shared" si="130"/>
        <v>0</v>
      </c>
      <c r="AA363" s="35">
        <f t="shared" si="130"/>
        <v>0</v>
      </c>
      <c r="AB363" s="35">
        <f t="shared" si="130"/>
        <v>0</v>
      </c>
      <c r="AC363" s="35">
        <f t="shared" si="130"/>
        <v>0</v>
      </c>
      <c r="AE363" s="47">
        <f t="shared" si="134"/>
        <v>0</v>
      </c>
      <c r="AF363" s="6"/>
    </row>
    <row r="364" ht="15" spans="1:32">
      <c r="A364" s="45" t="s">
        <v>11186</v>
      </c>
      <c r="B364" s="33">
        <f t="shared" si="116"/>
        <v>0</v>
      </c>
      <c r="C364" s="41" t="s">
        <v>11187</v>
      </c>
      <c r="D364" s="26">
        <f t="shared" si="123"/>
        <v>0</v>
      </c>
      <c r="E364" s="35">
        <f t="shared" si="117"/>
        <v>0</v>
      </c>
      <c r="F364" s="36">
        <f t="shared" si="124"/>
        <v>0</v>
      </c>
      <c r="G364" s="37">
        <f t="shared" si="132"/>
        <v>0</v>
      </c>
      <c r="H364" s="42">
        <v>0</v>
      </c>
      <c r="I364" s="35">
        <f t="shared" si="118"/>
        <v>0</v>
      </c>
      <c r="J364" s="26">
        <f t="shared" si="125"/>
        <v>0</v>
      </c>
      <c r="K364" s="35">
        <f t="shared" si="126"/>
        <v>0</v>
      </c>
      <c r="L364" s="46">
        <f t="shared" si="119"/>
        <v>0</v>
      </c>
      <c r="M364" s="51">
        <v>0</v>
      </c>
      <c r="N364" s="44">
        <f t="shared" si="133"/>
        <v>0</v>
      </c>
      <c r="O364" s="35">
        <f t="shared" si="120"/>
        <v>0</v>
      </c>
      <c r="P364" s="35">
        <f t="shared" si="127"/>
        <v>0</v>
      </c>
      <c r="R364" s="35">
        <f t="shared" si="131"/>
        <v>0</v>
      </c>
      <c r="S364" s="35">
        <f t="shared" si="131"/>
        <v>0</v>
      </c>
      <c r="T364" s="35">
        <f t="shared" si="131"/>
        <v>0</v>
      </c>
      <c r="U364" s="35">
        <f t="shared" si="131"/>
        <v>0</v>
      </c>
      <c r="V364" s="35">
        <f t="shared" si="131"/>
        <v>0</v>
      </c>
      <c r="W364" s="35">
        <f t="shared" si="131"/>
        <v>0</v>
      </c>
      <c r="X364" s="35">
        <f t="shared" si="131"/>
        <v>0</v>
      </c>
      <c r="Z364" s="35">
        <f t="shared" si="130"/>
        <v>0</v>
      </c>
      <c r="AA364" s="35">
        <f t="shared" si="130"/>
        <v>0</v>
      </c>
      <c r="AB364" s="35">
        <f t="shared" si="130"/>
        <v>0</v>
      </c>
      <c r="AC364" s="35">
        <f t="shared" si="130"/>
        <v>0</v>
      </c>
      <c r="AE364" s="47">
        <f t="shared" si="134"/>
        <v>0</v>
      </c>
      <c r="AF364" s="18"/>
    </row>
    <row r="365" ht="15" spans="1:32">
      <c r="A365" s="45" t="s">
        <v>11188</v>
      </c>
      <c r="B365" s="33">
        <f t="shared" si="116"/>
        <v>0</v>
      </c>
      <c r="C365" s="41" t="s">
        <v>11189</v>
      </c>
      <c r="D365" s="26">
        <f t="shared" si="123"/>
        <v>0</v>
      </c>
      <c r="E365" s="35">
        <f t="shared" si="117"/>
        <v>0</v>
      </c>
      <c r="F365" s="36">
        <f t="shared" si="124"/>
        <v>0</v>
      </c>
      <c r="G365" s="37">
        <f t="shared" si="132"/>
        <v>0</v>
      </c>
      <c r="H365" s="42">
        <v>0</v>
      </c>
      <c r="I365" s="35">
        <f t="shared" si="118"/>
        <v>0</v>
      </c>
      <c r="J365" s="26">
        <f t="shared" si="125"/>
        <v>0</v>
      </c>
      <c r="K365" s="35">
        <f t="shared" si="126"/>
        <v>0</v>
      </c>
      <c r="L365" s="46">
        <f t="shared" si="119"/>
        <v>0</v>
      </c>
      <c r="M365" s="51">
        <v>0</v>
      </c>
      <c r="N365" s="44">
        <f t="shared" si="133"/>
        <v>0</v>
      </c>
      <c r="O365" s="35">
        <f t="shared" si="120"/>
        <v>0</v>
      </c>
      <c r="P365" s="35">
        <f t="shared" si="127"/>
        <v>0</v>
      </c>
      <c r="R365" s="35">
        <f t="shared" si="131"/>
        <v>0</v>
      </c>
      <c r="S365" s="35">
        <f t="shared" si="131"/>
        <v>0</v>
      </c>
      <c r="T365" s="35">
        <f t="shared" si="131"/>
        <v>0</v>
      </c>
      <c r="U365" s="35">
        <f t="shared" si="131"/>
        <v>0</v>
      </c>
      <c r="V365" s="35">
        <f t="shared" si="131"/>
        <v>0</v>
      </c>
      <c r="W365" s="35">
        <f t="shared" si="131"/>
        <v>0</v>
      </c>
      <c r="X365" s="35">
        <f t="shared" si="131"/>
        <v>0</v>
      </c>
      <c r="Z365" s="35">
        <f t="shared" si="130"/>
        <v>0</v>
      </c>
      <c r="AA365" s="35">
        <f t="shared" si="130"/>
        <v>0</v>
      </c>
      <c r="AB365" s="35">
        <f t="shared" si="130"/>
        <v>0</v>
      </c>
      <c r="AC365" s="35">
        <f t="shared" si="130"/>
        <v>0</v>
      </c>
      <c r="AE365" s="47">
        <f t="shared" si="134"/>
        <v>0</v>
      </c>
      <c r="AF365" s="18"/>
    </row>
    <row r="366" ht="15" spans="1:32">
      <c r="A366" s="45" t="s">
        <v>11190</v>
      </c>
      <c r="B366" s="33">
        <f t="shared" si="116"/>
        <v>0</v>
      </c>
      <c r="C366" s="41" t="s">
        <v>11191</v>
      </c>
      <c r="D366" s="26">
        <f t="shared" si="123"/>
        <v>0</v>
      </c>
      <c r="E366" s="35">
        <f t="shared" si="117"/>
        <v>0</v>
      </c>
      <c r="F366" s="36">
        <f t="shared" si="124"/>
        <v>0</v>
      </c>
      <c r="G366" s="37">
        <f t="shared" si="132"/>
        <v>0</v>
      </c>
      <c r="H366" s="42">
        <v>0</v>
      </c>
      <c r="I366" s="35">
        <f t="shared" si="118"/>
        <v>0</v>
      </c>
      <c r="J366" s="26">
        <f t="shared" si="125"/>
        <v>0</v>
      </c>
      <c r="K366" s="35">
        <f t="shared" si="126"/>
        <v>0</v>
      </c>
      <c r="L366" s="46">
        <f t="shared" si="119"/>
        <v>0</v>
      </c>
      <c r="M366" s="51">
        <v>0</v>
      </c>
      <c r="N366" s="44">
        <f t="shared" si="133"/>
        <v>0</v>
      </c>
      <c r="O366" s="35">
        <f t="shared" si="120"/>
        <v>0</v>
      </c>
      <c r="P366" s="35">
        <f t="shared" si="127"/>
        <v>0</v>
      </c>
      <c r="R366" s="35">
        <f t="shared" si="131"/>
        <v>0</v>
      </c>
      <c r="S366" s="35">
        <f t="shared" si="131"/>
        <v>0</v>
      </c>
      <c r="T366" s="35">
        <f t="shared" si="131"/>
        <v>0</v>
      </c>
      <c r="U366" s="35">
        <f t="shared" si="131"/>
        <v>0</v>
      </c>
      <c r="V366" s="35">
        <f t="shared" si="131"/>
        <v>0</v>
      </c>
      <c r="W366" s="35">
        <f t="shared" si="131"/>
        <v>0</v>
      </c>
      <c r="X366" s="35">
        <f t="shared" si="131"/>
        <v>0</v>
      </c>
      <c r="Z366" s="35">
        <f t="shared" si="130"/>
        <v>0</v>
      </c>
      <c r="AA366" s="35">
        <f t="shared" si="130"/>
        <v>0</v>
      </c>
      <c r="AB366" s="35">
        <f t="shared" si="130"/>
        <v>0</v>
      </c>
      <c r="AC366" s="35">
        <f t="shared" si="130"/>
        <v>0</v>
      </c>
      <c r="AE366" s="47">
        <f t="shared" si="134"/>
        <v>0</v>
      </c>
      <c r="AF366" s="6"/>
    </row>
    <row r="367" ht="15" spans="1:32">
      <c r="A367" s="45" t="s">
        <v>11192</v>
      </c>
      <c r="B367" s="33">
        <f t="shared" si="116"/>
        <v>0</v>
      </c>
      <c r="C367" s="41" t="s">
        <v>11193</v>
      </c>
      <c r="D367" s="26">
        <f t="shared" si="123"/>
        <v>0</v>
      </c>
      <c r="E367" s="35">
        <f t="shared" si="117"/>
        <v>0</v>
      </c>
      <c r="F367" s="36">
        <f t="shared" si="124"/>
        <v>0</v>
      </c>
      <c r="G367" s="37">
        <f t="shared" si="132"/>
        <v>0</v>
      </c>
      <c r="H367" s="42">
        <v>0</v>
      </c>
      <c r="I367" s="35">
        <f t="shared" si="118"/>
        <v>0</v>
      </c>
      <c r="J367" s="26">
        <f t="shared" si="125"/>
        <v>0</v>
      </c>
      <c r="K367" s="35">
        <f t="shared" si="126"/>
        <v>0</v>
      </c>
      <c r="L367" s="46">
        <f t="shared" si="119"/>
        <v>0</v>
      </c>
      <c r="M367" s="51">
        <v>0</v>
      </c>
      <c r="N367" s="44">
        <f t="shared" si="133"/>
        <v>0</v>
      </c>
      <c r="O367" s="35">
        <f t="shared" si="120"/>
        <v>0</v>
      </c>
      <c r="P367" s="35">
        <f t="shared" si="127"/>
        <v>0</v>
      </c>
      <c r="R367" s="35">
        <f t="shared" si="131"/>
        <v>0</v>
      </c>
      <c r="S367" s="35">
        <f t="shared" si="131"/>
        <v>0</v>
      </c>
      <c r="T367" s="35">
        <f t="shared" si="131"/>
        <v>0</v>
      </c>
      <c r="U367" s="35">
        <f t="shared" si="131"/>
        <v>0</v>
      </c>
      <c r="V367" s="35">
        <f t="shared" si="131"/>
        <v>0</v>
      </c>
      <c r="W367" s="35">
        <f t="shared" si="131"/>
        <v>0</v>
      </c>
      <c r="X367" s="35">
        <f t="shared" si="131"/>
        <v>0</v>
      </c>
      <c r="Z367" s="35">
        <f t="shared" si="130"/>
        <v>0</v>
      </c>
      <c r="AA367" s="35">
        <f t="shared" si="130"/>
        <v>0</v>
      </c>
      <c r="AB367" s="35">
        <f t="shared" si="130"/>
        <v>0</v>
      </c>
      <c r="AC367" s="35">
        <f t="shared" si="130"/>
        <v>0</v>
      </c>
      <c r="AE367" s="47">
        <f t="shared" si="134"/>
        <v>0</v>
      </c>
      <c r="AF367" s="6"/>
    </row>
    <row r="368" ht="15" spans="1:32">
      <c r="A368" s="45" t="s">
        <v>11194</v>
      </c>
      <c r="B368" s="33">
        <f t="shared" si="116"/>
        <v>0</v>
      </c>
      <c r="C368" s="41" t="s">
        <v>11195</v>
      </c>
      <c r="D368" s="26">
        <f t="shared" si="123"/>
        <v>0</v>
      </c>
      <c r="E368" s="35">
        <f t="shared" si="117"/>
        <v>0</v>
      </c>
      <c r="F368" s="36">
        <f t="shared" si="124"/>
        <v>0</v>
      </c>
      <c r="G368" s="37">
        <f t="shared" si="132"/>
        <v>0</v>
      </c>
      <c r="H368" s="42">
        <v>0</v>
      </c>
      <c r="I368" s="35">
        <f t="shared" si="118"/>
        <v>0</v>
      </c>
      <c r="J368" s="26">
        <f t="shared" si="125"/>
        <v>0</v>
      </c>
      <c r="K368" s="35">
        <f t="shared" si="126"/>
        <v>0</v>
      </c>
      <c r="L368" s="46">
        <f t="shared" si="119"/>
        <v>0</v>
      </c>
      <c r="M368" s="51">
        <v>0</v>
      </c>
      <c r="N368" s="44">
        <f t="shared" si="133"/>
        <v>0</v>
      </c>
      <c r="O368" s="35">
        <f t="shared" si="120"/>
        <v>0</v>
      </c>
      <c r="P368" s="35">
        <f t="shared" si="127"/>
        <v>0</v>
      </c>
      <c r="R368" s="35">
        <f t="shared" ref="R368:X373" si="135">SUMPRODUCT(R$374:R$599*(LEFT($A$374:$A$599,LEN($A368))=$A368))</f>
        <v>0</v>
      </c>
      <c r="S368" s="35">
        <f t="shared" si="135"/>
        <v>0</v>
      </c>
      <c r="T368" s="35">
        <f t="shared" si="135"/>
        <v>0</v>
      </c>
      <c r="U368" s="35">
        <f t="shared" si="135"/>
        <v>0</v>
      </c>
      <c r="V368" s="35">
        <f t="shared" si="135"/>
        <v>0</v>
      </c>
      <c r="W368" s="35">
        <f t="shared" si="135"/>
        <v>0</v>
      </c>
      <c r="X368" s="35">
        <f t="shared" si="135"/>
        <v>0</v>
      </c>
      <c r="Z368" s="35">
        <f t="shared" ref="Z368:AC373" si="136">SUMPRODUCT(Z$374:Z$599*(LEFT($A$374:$A$599,LEN($A368))=$A368))</f>
        <v>0</v>
      </c>
      <c r="AA368" s="35">
        <f t="shared" si="136"/>
        <v>0</v>
      </c>
      <c r="AB368" s="35">
        <f t="shared" si="136"/>
        <v>0</v>
      </c>
      <c r="AC368" s="35">
        <f t="shared" si="136"/>
        <v>0</v>
      </c>
      <c r="AE368" s="47">
        <f t="shared" si="134"/>
        <v>0</v>
      </c>
      <c r="AF368" s="18"/>
    </row>
    <row r="369" ht="15" spans="1:32">
      <c r="A369" s="45" t="s">
        <v>11196</v>
      </c>
      <c r="B369" s="33">
        <f t="shared" si="116"/>
        <v>0</v>
      </c>
      <c r="C369" s="41" t="s">
        <v>11197</v>
      </c>
      <c r="D369" s="26">
        <f t="shared" si="123"/>
        <v>0</v>
      </c>
      <c r="E369" s="35">
        <f t="shared" si="117"/>
        <v>0</v>
      </c>
      <c r="F369" s="36">
        <f t="shared" si="124"/>
        <v>0</v>
      </c>
      <c r="G369" s="37">
        <f t="shared" si="132"/>
        <v>0</v>
      </c>
      <c r="H369" s="42">
        <v>0</v>
      </c>
      <c r="I369" s="35">
        <f t="shared" si="118"/>
        <v>0</v>
      </c>
      <c r="J369" s="26">
        <f t="shared" si="125"/>
        <v>0</v>
      </c>
      <c r="K369" s="35">
        <f t="shared" si="126"/>
        <v>0</v>
      </c>
      <c r="L369" s="46">
        <f t="shared" si="119"/>
        <v>0</v>
      </c>
      <c r="M369" s="51">
        <v>0</v>
      </c>
      <c r="N369" s="44">
        <f t="shared" si="133"/>
        <v>0</v>
      </c>
      <c r="O369" s="35">
        <f t="shared" si="120"/>
        <v>0</v>
      </c>
      <c r="P369" s="35">
        <f t="shared" si="127"/>
        <v>0</v>
      </c>
      <c r="R369" s="35">
        <f t="shared" si="135"/>
        <v>0</v>
      </c>
      <c r="S369" s="35">
        <f t="shared" si="135"/>
        <v>0</v>
      </c>
      <c r="T369" s="35">
        <f t="shared" si="135"/>
        <v>0</v>
      </c>
      <c r="U369" s="35">
        <f t="shared" si="135"/>
        <v>0</v>
      </c>
      <c r="V369" s="35">
        <f t="shared" si="135"/>
        <v>0</v>
      </c>
      <c r="W369" s="35">
        <f t="shared" si="135"/>
        <v>0</v>
      </c>
      <c r="X369" s="35">
        <f t="shared" si="135"/>
        <v>0</v>
      </c>
      <c r="Z369" s="35">
        <f t="shared" si="136"/>
        <v>0</v>
      </c>
      <c r="AA369" s="35">
        <f t="shared" si="136"/>
        <v>0</v>
      </c>
      <c r="AB369" s="35">
        <f t="shared" si="136"/>
        <v>0</v>
      </c>
      <c r="AC369" s="35">
        <f t="shared" si="136"/>
        <v>0</v>
      </c>
      <c r="AE369" s="47">
        <f t="shared" si="134"/>
        <v>0</v>
      </c>
      <c r="AF369" s="18"/>
    </row>
    <row r="370" ht="15" spans="1:32">
      <c r="A370" s="45" t="s">
        <v>11198</v>
      </c>
      <c r="B370" s="33">
        <f t="shared" si="116"/>
        <v>0</v>
      </c>
      <c r="C370" s="41" t="s">
        <v>11199</v>
      </c>
      <c r="D370" s="26">
        <f t="shared" si="123"/>
        <v>0</v>
      </c>
      <c r="E370" s="35">
        <f t="shared" si="117"/>
        <v>0</v>
      </c>
      <c r="F370" s="36">
        <f t="shared" si="124"/>
        <v>0</v>
      </c>
      <c r="G370" s="37">
        <f t="shared" si="132"/>
        <v>0</v>
      </c>
      <c r="H370" s="42">
        <v>0</v>
      </c>
      <c r="I370" s="35">
        <f t="shared" si="118"/>
        <v>0</v>
      </c>
      <c r="J370" s="26">
        <f t="shared" si="125"/>
        <v>0</v>
      </c>
      <c r="K370" s="35">
        <f t="shared" si="126"/>
        <v>0</v>
      </c>
      <c r="L370" s="46">
        <f t="shared" si="119"/>
        <v>0</v>
      </c>
      <c r="M370" s="51">
        <v>0</v>
      </c>
      <c r="N370" s="44">
        <f t="shared" si="133"/>
        <v>0</v>
      </c>
      <c r="O370" s="35">
        <f t="shared" si="120"/>
        <v>0</v>
      </c>
      <c r="P370" s="35">
        <f t="shared" si="127"/>
        <v>0</v>
      </c>
      <c r="R370" s="35">
        <f t="shared" si="135"/>
        <v>0</v>
      </c>
      <c r="S370" s="35">
        <f t="shared" si="135"/>
        <v>0</v>
      </c>
      <c r="T370" s="35">
        <f t="shared" si="135"/>
        <v>0</v>
      </c>
      <c r="U370" s="35">
        <f t="shared" si="135"/>
        <v>0</v>
      </c>
      <c r="V370" s="35">
        <f t="shared" si="135"/>
        <v>0</v>
      </c>
      <c r="W370" s="35">
        <f t="shared" si="135"/>
        <v>0</v>
      </c>
      <c r="X370" s="35">
        <f t="shared" si="135"/>
        <v>0</v>
      </c>
      <c r="Z370" s="35">
        <f t="shared" si="136"/>
        <v>0</v>
      </c>
      <c r="AA370" s="35">
        <f t="shared" si="136"/>
        <v>0</v>
      </c>
      <c r="AB370" s="35">
        <f t="shared" si="136"/>
        <v>0</v>
      </c>
      <c r="AC370" s="35">
        <f t="shared" si="136"/>
        <v>0</v>
      </c>
      <c r="AE370" s="47">
        <f t="shared" si="134"/>
        <v>0</v>
      </c>
      <c r="AF370" s="6"/>
    </row>
    <row r="371" ht="15" spans="1:32">
      <c r="A371" s="45" t="s">
        <v>11200</v>
      </c>
      <c r="B371" s="33">
        <f t="shared" si="116"/>
        <v>0</v>
      </c>
      <c r="C371" s="41" t="s">
        <v>11201</v>
      </c>
      <c r="D371" s="26">
        <f t="shared" si="123"/>
        <v>0</v>
      </c>
      <c r="E371" s="35">
        <f t="shared" si="117"/>
        <v>0</v>
      </c>
      <c r="F371" s="36">
        <f t="shared" si="124"/>
        <v>0</v>
      </c>
      <c r="G371" s="37">
        <f t="shared" si="132"/>
        <v>0</v>
      </c>
      <c r="H371" s="42">
        <v>0</v>
      </c>
      <c r="I371" s="35">
        <f t="shared" si="118"/>
        <v>0</v>
      </c>
      <c r="J371" s="26">
        <f t="shared" si="125"/>
        <v>0</v>
      </c>
      <c r="K371" s="35">
        <f t="shared" si="126"/>
        <v>0</v>
      </c>
      <c r="L371" s="46">
        <f t="shared" si="119"/>
        <v>0</v>
      </c>
      <c r="M371" s="51">
        <v>0</v>
      </c>
      <c r="N371" s="44">
        <f t="shared" si="133"/>
        <v>0</v>
      </c>
      <c r="O371" s="35">
        <f t="shared" si="120"/>
        <v>0</v>
      </c>
      <c r="P371" s="35">
        <f t="shared" si="127"/>
        <v>0</v>
      </c>
      <c r="R371" s="35">
        <f t="shared" si="135"/>
        <v>0</v>
      </c>
      <c r="S371" s="35">
        <f t="shared" si="135"/>
        <v>0</v>
      </c>
      <c r="T371" s="35">
        <f t="shared" si="135"/>
        <v>0</v>
      </c>
      <c r="U371" s="35">
        <f t="shared" si="135"/>
        <v>0</v>
      </c>
      <c r="V371" s="35">
        <f t="shared" si="135"/>
        <v>0</v>
      </c>
      <c r="W371" s="35">
        <f t="shared" si="135"/>
        <v>0</v>
      </c>
      <c r="X371" s="35">
        <f t="shared" si="135"/>
        <v>0</v>
      </c>
      <c r="Z371" s="35">
        <f t="shared" si="136"/>
        <v>0</v>
      </c>
      <c r="AA371" s="35">
        <f t="shared" si="136"/>
        <v>0</v>
      </c>
      <c r="AB371" s="35">
        <f t="shared" si="136"/>
        <v>0</v>
      </c>
      <c r="AC371" s="35">
        <f t="shared" si="136"/>
        <v>0</v>
      </c>
      <c r="AE371" s="47">
        <f t="shared" si="134"/>
        <v>0</v>
      </c>
      <c r="AF371" s="6"/>
    </row>
    <row r="372" ht="15" spans="1:32">
      <c r="A372" s="45" t="s">
        <v>11202</v>
      </c>
      <c r="B372" s="33">
        <f t="shared" si="116"/>
        <v>0</v>
      </c>
      <c r="C372" s="41" t="s">
        <v>11203</v>
      </c>
      <c r="D372" s="26">
        <f t="shared" si="123"/>
        <v>0</v>
      </c>
      <c r="E372" s="35">
        <f t="shared" si="117"/>
        <v>0</v>
      </c>
      <c r="F372" s="36">
        <f t="shared" si="124"/>
        <v>0</v>
      </c>
      <c r="G372" s="37">
        <f t="shared" si="132"/>
        <v>0</v>
      </c>
      <c r="H372" s="42">
        <v>0</v>
      </c>
      <c r="I372" s="35">
        <f t="shared" si="118"/>
        <v>0</v>
      </c>
      <c r="J372" s="26">
        <f t="shared" si="125"/>
        <v>0</v>
      </c>
      <c r="K372" s="35">
        <f t="shared" si="126"/>
        <v>0</v>
      </c>
      <c r="L372" s="46">
        <f t="shared" si="119"/>
        <v>0</v>
      </c>
      <c r="M372" s="51">
        <v>0</v>
      </c>
      <c r="N372" s="44">
        <f t="shared" si="133"/>
        <v>0</v>
      </c>
      <c r="O372" s="35">
        <f t="shared" si="120"/>
        <v>0</v>
      </c>
      <c r="P372" s="35">
        <f t="shared" si="127"/>
        <v>0</v>
      </c>
      <c r="R372" s="35">
        <f t="shared" si="135"/>
        <v>0</v>
      </c>
      <c r="S372" s="35">
        <f t="shared" si="135"/>
        <v>0</v>
      </c>
      <c r="T372" s="35">
        <f t="shared" si="135"/>
        <v>0</v>
      </c>
      <c r="U372" s="35">
        <f t="shared" si="135"/>
        <v>0</v>
      </c>
      <c r="V372" s="35">
        <f t="shared" si="135"/>
        <v>0</v>
      </c>
      <c r="W372" s="35">
        <f t="shared" si="135"/>
        <v>0</v>
      </c>
      <c r="X372" s="35">
        <f t="shared" si="135"/>
        <v>0</v>
      </c>
      <c r="Z372" s="35">
        <f t="shared" si="136"/>
        <v>0</v>
      </c>
      <c r="AA372" s="35">
        <f t="shared" si="136"/>
        <v>0</v>
      </c>
      <c r="AB372" s="35">
        <f t="shared" si="136"/>
        <v>0</v>
      </c>
      <c r="AC372" s="35">
        <f t="shared" si="136"/>
        <v>0</v>
      </c>
      <c r="AE372" s="47">
        <f t="shared" si="134"/>
        <v>0</v>
      </c>
      <c r="AF372" s="18"/>
    </row>
    <row r="373" ht="15" spans="1:32">
      <c r="A373" s="45" t="s">
        <v>11204</v>
      </c>
      <c r="B373" s="33">
        <f t="shared" si="116"/>
        <v>0</v>
      </c>
      <c r="C373" s="41" t="s">
        <v>11205</v>
      </c>
      <c r="D373" s="26">
        <f t="shared" si="123"/>
        <v>0</v>
      </c>
      <c r="E373" s="35">
        <f t="shared" si="117"/>
        <v>0</v>
      </c>
      <c r="F373" s="36">
        <f t="shared" si="124"/>
        <v>0</v>
      </c>
      <c r="G373" s="37">
        <f t="shared" si="132"/>
        <v>0</v>
      </c>
      <c r="H373" s="42">
        <v>0</v>
      </c>
      <c r="I373" s="35">
        <f t="shared" si="118"/>
        <v>0</v>
      </c>
      <c r="J373" s="26">
        <f t="shared" si="125"/>
        <v>0</v>
      </c>
      <c r="K373" s="35">
        <f t="shared" si="126"/>
        <v>0</v>
      </c>
      <c r="L373" s="46">
        <f t="shared" si="119"/>
        <v>0</v>
      </c>
      <c r="M373" s="51">
        <v>0</v>
      </c>
      <c r="N373" s="44">
        <f t="shared" si="133"/>
        <v>0</v>
      </c>
      <c r="O373" s="35">
        <f t="shared" si="120"/>
        <v>0</v>
      </c>
      <c r="P373" s="35">
        <f t="shared" si="127"/>
        <v>0</v>
      </c>
      <c r="R373" s="35">
        <f t="shared" si="135"/>
        <v>0</v>
      </c>
      <c r="S373" s="35">
        <f t="shared" si="135"/>
        <v>0</v>
      </c>
      <c r="T373" s="35">
        <f t="shared" si="135"/>
        <v>0</v>
      </c>
      <c r="U373" s="35">
        <f t="shared" si="135"/>
        <v>0</v>
      </c>
      <c r="V373" s="35">
        <f t="shared" si="135"/>
        <v>0</v>
      </c>
      <c r="W373" s="35">
        <f t="shared" si="135"/>
        <v>0</v>
      </c>
      <c r="X373" s="35">
        <f t="shared" si="135"/>
        <v>0</v>
      </c>
      <c r="Z373" s="35">
        <f t="shared" si="136"/>
        <v>0</v>
      </c>
      <c r="AA373" s="35">
        <f t="shared" si="136"/>
        <v>0</v>
      </c>
      <c r="AB373" s="35">
        <f t="shared" si="136"/>
        <v>0</v>
      </c>
      <c r="AC373" s="35">
        <f t="shared" si="136"/>
        <v>0</v>
      </c>
      <c r="AE373" s="47">
        <f t="shared" si="134"/>
        <v>0</v>
      </c>
      <c r="AF373" s="18"/>
    </row>
    <row r="374" s="1" customFormat="1" ht="15" spans="1:32">
      <c r="A374" s="53"/>
      <c r="B374" s="54"/>
      <c r="C374" s="54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6"/>
      <c r="R374" s="55"/>
      <c r="S374" s="55"/>
      <c r="T374" s="55"/>
      <c r="U374" s="55"/>
      <c r="V374" s="55"/>
      <c r="W374" s="55"/>
      <c r="X374" s="55"/>
      <c r="Y374" s="56"/>
      <c r="Z374" s="55"/>
      <c r="AA374" s="55"/>
      <c r="AB374" s="55"/>
      <c r="AC374" s="55"/>
      <c r="AF374" s="6"/>
    </row>
    <row r="375" s="1" customFormat="1" ht="15" spans="1:32">
      <c r="A375" s="53"/>
      <c r="B375" s="54"/>
      <c r="C375" s="54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6"/>
      <c r="R375" s="55"/>
      <c r="S375" s="55"/>
      <c r="T375" s="55"/>
      <c r="U375" s="55"/>
      <c r="V375" s="55"/>
      <c r="W375" s="55"/>
      <c r="X375" s="55"/>
      <c r="Y375" s="56"/>
      <c r="Z375" s="55"/>
      <c r="AA375" s="55"/>
      <c r="AB375" s="55"/>
      <c r="AC375" s="55"/>
      <c r="AF375" s="6"/>
    </row>
    <row r="376" s="1" customFormat="1" ht="15" spans="1:32">
      <c r="A376" s="53"/>
      <c r="B376" s="54"/>
      <c r="C376" s="54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6"/>
      <c r="R376" s="55"/>
      <c r="S376" s="55"/>
      <c r="T376" s="55"/>
      <c r="U376" s="55"/>
      <c r="V376" s="55"/>
      <c r="W376" s="55"/>
      <c r="X376" s="55"/>
      <c r="Y376" s="56"/>
      <c r="Z376" s="55"/>
      <c r="AA376" s="55"/>
      <c r="AB376" s="55"/>
      <c r="AC376" s="55"/>
      <c r="AF376" s="18"/>
    </row>
    <row r="377" s="1" customFormat="1" ht="15" spans="1:32">
      <c r="A377" s="53"/>
      <c r="B377" s="54"/>
      <c r="C377" s="54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6"/>
      <c r="R377" s="55"/>
      <c r="S377" s="55"/>
      <c r="T377" s="55"/>
      <c r="U377" s="55"/>
      <c r="V377" s="55"/>
      <c r="W377" s="55"/>
      <c r="X377" s="55"/>
      <c r="Y377" s="56"/>
      <c r="Z377" s="55"/>
      <c r="AA377" s="55"/>
      <c r="AB377" s="55"/>
      <c r="AC377" s="55"/>
      <c r="AF377" s="18"/>
    </row>
    <row r="378" s="1" customFormat="1" ht="15" spans="1:32">
      <c r="A378" s="53"/>
      <c r="B378" s="54"/>
      <c r="C378" s="54"/>
      <c r="D378" s="55"/>
      <c r="E378" s="55"/>
      <c r="F378" s="55"/>
      <c r="G378" s="55"/>
      <c r="H378" s="57"/>
      <c r="I378" s="55"/>
      <c r="J378" s="55"/>
      <c r="K378" s="55"/>
      <c r="L378" s="55"/>
      <c r="M378" s="57"/>
      <c r="N378" s="57"/>
      <c r="O378" s="55"/>
      <c r="P378" s="55"/>
      <c r="Q378" s="56"/>
      <c r="R378" s="55"/>
      <c r="S378" s="55"/>
      <c r="T378" s="55"/>
      <c r="U378" s="55"/>
      <c r="V378" s="55"/>
      <c r="W378" s="55"/>
      <c r="X378" s="55"/>
      <c r="Y378" s="56"/>
      <c r="Z378" s="55"/>
      <c r="AA378" s="55"/>
      <c r="AB378" s="55"/>
      <c r="AC378" s="55"/>
      <c r="AF378" s="6"/>
    </row>
    <row r="379" s="1" customFormat="1" ht="15" spans="1:32">
      <c r="A379" s="53"/>
      <c r="B379" s="54"/>
      <c r="C379" s="54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6"/>
      <c r="R379" s="55"/>
      <c r="S379" s="55"/>
      <c r="T379" s="55"/>
      <c r="U379" s="55"/>
      <c r="V379" s="55"/>
      <c r="W379" s="55"/>
      <c r="X379" s="55"/>
      <c r="Y379" s="56"/>
      <c r="Z379" s="55"/>
      <c r="AA379" s="55"/>
      <c r="AB379" s="55"/>
      <c r="AC379" s="55"/>
      <c r="AF379" s="6"/>
    </row>
    <row r="380" s="1" customFormat="1" ht="15" spans="1:32">
      <c r="A380" s="53"/>
      <c r="B380" s="54"/>
      <c r="C380" s="54"/>
      <c r="D380" s="55"/>
      <c r="E380" s="55"/>
      <c r="F380" s="55"/>
      <c r="G380" s="55"/>
      <c r="H380" s="57"/>
      <c r="I380" s="55"/>
      <c r="J380" s="55"/>
      <c r="K380" s="55"/>
      <c r="L380" s="55"/>
      <c r="M380" s="55"/>
      <c r="N380" s="55"/>
      <c r="O380" s="55"/>
      <c r="P380" s="55"/>
      <c r="Q380" s="56"/>
      <c r="R380" s="55"/>
      <c r="S380" s="55"/>
      <c r="T380" s="55"/>
      <c r="U380" s="55"/>
      <c r="V380" s="55"/>
      <c r="W380" s="55"/>
      <c r="X380" s="55"/>
      <c r="Y380" s="56"/>
      <c r="Z380" s="55"/>
      <c r="AA380" s="55"/>
      <c r="AB380" s="55"/>
      <c r="AC380" s="55"/>
      <c r="AF380" s="18"/>
    </row>
    <row r="381" s="1" customFormat="1" ht="15" spans="1:32">
      <c r="A381" s="53"/>
      <c r="B381" s="54"/>
      <c r="C381" s="54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6"/>
      <c r="R381" s="55"/>
      <c r="S381" s="55"/>
      <c r="T381" s="55"/>
      <c r="U381" s="55"/>
      <c r="V381" s="55"/>
      <c r="W381" s="55"/>
      <c r="X381" s="55"/>
      <c r="Y381" s="56"/>
      <c r="Z381" s="55"/>
      <c r="AA381" s="55"/>
      <c r="AB381" s="55"/>
      <c r="AC381" s="55"/>
      <c r="AF381" s="18"/>
    </row>
    <row r="382" s="1" customFormat="1" ht="15" spans="1:32">
      <c r="A382" s="53"/>
      <c r="B382" s="54"/>
      <c r="C382" s="54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6"/>
      <c r="R382" s="55"/>
      <c r="S382" s="55"/>
      <c r="T382" s="55"/>
      <c r="U382" s="55"/>
      <c r="V382" s="55"/>
      <c r="W382" s="55"/>
      <c r="X382" s="55"/>
      <c r="Y382" s="56"/>
      <c r="Z382" s="55"/>
      <c r="AA382" s="55"/>
      <c r="AB382" s="55"/>
      <c r="AC382" s="55"/>
      <c r="AF382" s="6"/>
    </row>
    <row r="383" s="1" customFormat="1" ht="15" spans="1:32">
      <c r="A383" s="53"/>
      <c r="B383" s="54"/>
      <c r="C383" s="54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6"/>
      <c r="R383" s="55"/>
      <c r="S383" s="55"/>
      <c r="T383" s="55"/>
      <c r="U383" s="55"/>
      <c r="V383" s="55"/>
      <c r="W383" s="55"/>
      <c r="X383" s="55"/>
      <c r="Y383" s="56"/>
      <c r="Z383" s="55"/>
      <c r="AA383" s="55"/>
      <c r="AB383" s="55"/>
      <c r="AC383" s="55"/>
      <c r="AF383" s="6"/>
    </row>
    <row r="384" s="1" customFormat="1" ht="15" spans="1:32">
      <c r="A384" s="53"/>
      <c r="B384" s="54"/>
      <c r="C384" s="54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6"/>
      <c r="R384" s="55"/>
      <c r="S384" s="55"/>
      <c r="T384" s="55"/>
      <c r="U384" s="55"/>
      <c r="V384" s="55"/>
      <c r="W384" s="55"/>
      <c r="X384" s="55"/>
      <c r="Y384" s="56"/>
      <c r="Z384" s="55"/>
      <c r="AA384" s="55"/>
      <c r="AB384" s="55"/>
      <c r="AC384" s="55"/>
      <c r="AF384" s="18"/>
    </row>
    <row r="385" s="1" customFormat="1" ht="15" spans="1:32">
      <c r="A385" s="53"/>
      <c r="B385" s="54"/>
      <c r="C385" s="54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6"/>
      <c r="R385" s="55"/>
      <c r="S385" s="55"/>
      <c r="T385" s="55"/>
      <c r="U385" s="55"/>
      <c r="V385" s="55"/>
      <c r="W385" s="55"/>
      <c r="X385" s="55"/>
      <c r="Y385" s="56"/>
      <c r="Z385" s="55"/>
      <c r="AA385" s="55"/>
      <c r="AB385" s="55"/>
      <c r="AC385" s="55"/>
      <c r="AF385" s="18"/>
    </row>
    <row r="386" s="1" customFormat="1" ht="15" spans="1:32">
      <c r="A386" s="53"/>
      <c r="B386" s="54"/>
      <c r="C386" s="54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6"/>
      <c r="R386" s="55"/>
      <c r="S386" s="55"/>
      <c r="T386" s="55"/>
      <c r="U386" s="55"/>
      <c r="V386" s="55"/>
      <c r="W386" s="55"/>
      <c r="X386" s="55"/>
      <c r="Y386" s="56"/>
      <c r="Z386" s="55"/>
      <c r="AA386" s="55"/>
      <c r="AB386" s="55"/>
      <c r="AC386" s="55"/>
      <c r="AF386" s="6"/>
    </row>
    <row r="387" s="1" customFormat="1" ht="15" spans="1:32">
      <c r="A387" s="53"/>
      <c r="B387" s="54"/>
      <c r="C387" s="54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6"/>
      <c r="R387" s="55"/>
      <c r="S387" s="55"/>
      <c r="T387" s="55"/>
      <c r="U387" s="55"/>
      <c r="V387" s="55"/>
      <c r="W387" s="55"/>
      <c r="X387" s="55"/>
      <c r="Y387" s="56"/>
      <c r="Z387" s="55"/>
      <c r="AA387" s="55"/>
      <c r="AB387" s="55"/>
      <c r="AC387" s="55"/>
      <c r="AF387" s="6"/>
    </row>
    <row r="388" s="1" customFormat="1" ht="15" spans="1:32">
      <c r="A388" s="53"/>
      <c r="B388" s="54"/>
      <c r="C388" s="54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6"/>
      <c r="R388" s="55"/>
      <c r="S388" s="55"/>
      <c r="T388" s="55"/>
      <c r="U388" s="55"/>
      <c r="V388" s="55"/>
      <c r="W388" s="55"/>
      <c r="X388" s="55"/>
      <c r="Y388" s="56"/>
      <c r="Z388" s="55"/>
      <c r="AA388" s="55"/>
      <c r="AB388" s="55"/>
      <c r="AC388" s="55"/>
      <c r="AF388" s="18"/>
    </row>
    <row r="389" s="1" customFormat="1" ht="15" spans="1:32">
      <c r="A389" s="53"/>
      <c r="B389" s="54"/>
      <c r="C389" s="54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6"/>
      <c r="R389" s="55"/>
      <c r="S389" s="55"/>
      <c r="T389" s="55"/>
      <c r="U389" s="55"/>
      <c r="V389" s="55"/>
      <c r="W389" s="55"/>
      <c r="X389" s="55"/>
      <c r="Y389" s="56"/>
      <c r="Z389" s="55"/>
      <c r="AA389" s="55"/>
      <c r="AB389" s="55"/>
      <c r="AC389" s="55"/>
      <c r="AF389" s="18"/>
    </row>
    <row r="390" s="1" customFormat="1" ht="15" spans="1:32">
      <c r="A390" s="53"/>
      <c r="B390" s="54"/>
      <c r="C390" s="54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6"/>
      <c r="R390" s="55"/>
      <c r="S390" s="55"/>
      <c r="T390" s="55"/>
      <c r="U390" s="55"/>
      <c r="V390" s="55"/>
      <c r="W390" s="55"/>
      <c r="X390" s="55"/>
      <c r="Y390" s="56"/>
      <c r="Z390" s="55"/>
      <c r="AA390" s="55"/>
      <c r="AB390" s="55"/>
      <c r="AC390" s="55"/>
      <c r="AF390" s="6"/>
    </row>
    <row r="391" s="1" customFormat="1" ht="15" spans="1:32">
      <c r="A391" s="53"/>
      <c r="B391" s="54"/>
      <c r="C391" s="54"/>
      <c r="D391" s="55"/>
      <c r="E391" s="55"/>
      <c r="F391" s="55"/>
      <c r="G391" s="55"/>
      <c r="H391" s="57"/>
      <c r="I391" s="55"/>
      <c r="J391" s="55"/>
      <c r="K391" s="55"/>
      <c r="L391" s="55"/>
      <c r="M391" s="55"/>
      <c r="N391" s="55"/>
      <c r="O391" s="55"/>
      <c r="P391" s="55"/>
      <c r="Q391" s="56"/>
      <c r="R391" s="55"/>
      <c r="S391" s="55"/>
      <c r="T391" s="55"/>
      <c r="U391" s="55"/>
      <c r="V391" s="55"/>
      <c r="W391" s="55"/>
      <c r="X391" s="55"/>
      <c r="Y391" s="56"/>
      <c r="Z391" s="55"/>
      <c r="AA391" s="55"/>
      <c r="AB391" s="55"/>
      <c r="AC391" s="55"/>
      <c r="AF391" s="6"/>
    </row>
    <row r="392" s="1" customFormat="1" ht="15" spans="1:32">
      <c r="A392" s="53"/>
      <c r="B392" s="54"/>
      <c r="C392" s="54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6"/>
      <c r="R392" s="55"/>
      <c r="S392" s="55"/>
      <c r="T392" s="55"/>
      <c r="U392" s="55"/>
      <c r="V392" s="55"/>
      <c r="W392" s="55"/>
      <c r="X392" s="55"/>
      <c r="Y392" s="56"/>
      <c r="Z392" s="55"/>
      <c r="AA392" s="55"/>
      <c r="AB392" s="55"/>
      <c r="AC392" s="55"/>
      <c r="AF392" s="18"/>
    </row>
    <row r="393" s="1" customFormat="1" ht="15" spans="1:32">
      <c r="A393" s="53"/>
      <c r="B393" s="54"/>
      <c r="C393" s="54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6"/>
      <c r="R393" s="55"/>
      <c r="S393" s="55"/>
      <c r="T393" s="55"/>
      <c r="U393" s="55"/>
      <c r="V393" s="55"/>
      <c r="W393" s="55"/>
      <c r="X393" s="55"/>
      <c r="Y393" s="56"/>
      <c r="Z393" s="55"/>
      <c r="AA393" s="55"/>
      <c r="AB393" s="55"/>
      <c r="AC393" s="55"/>
      <c r="AF393" s="18"/>
    </row>
    <row r="394" s="1" customFormat="1" ht="15" spans="1:32">
      <c r="A394" s="53"/>
      <c r="B394" s="54"/>
      <c r="C394" s="54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6"/>
      <c r="R394" s="55"/>
      <c r="S394" s="55"/>
      <c r="T394" s="55"/>
      <c r="U394" s="55"/>
      <c r="V394" s="55"/>
      <c r="W394" s="55"/>
      <c r="X394" s="55"/>
      <c r="Y394" s="56"/>
      <c r="Z394" s="55"/>
      <c r="AA394" s="55"/>
      <c r="AB394" s="55"/>
      <c r="AC394" s="55"/>
      <c r="AF394" s="6"/>
    </row>
    <row r="395" s="1" customFormat="1" ht="15" spans="1:32">
      <c r="A395" s="58"/>
      <c r="B395" s="54"/>
      <c r="C395" s="54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6"/>
      <c r="R395" s="55"/>
      <c r="S395" s="55"/>
      <c r="T395" s="55"/>
      <c r="U395" s="55"/>
      <c r="V395" s="55"/>
      <c r="W395" s="55"/>
      <c r="X395" s="55"/>
      <c r="Y395" s="56"/>
      <c r="Z395" s="55"/>
      <c r="AA395" s="55"/>
      <c r="AB395" s="55"/>
      <c r="AC395" s="55"/>
      <c r="AF395" s="6"/>
    </row>
    <row r="396" s="1" customFormat="1" ht="15" spans="1:32">
      <c r="A396" s="53"/>
      <c r="B396" s="54"/>
      <c r="C396" s="54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6"/>
      <c r="R396" s="55"/>
      <c r="S396" s="55"/>
      <c r="T396" s="55"/>
      <c r="U396" s="55"/>
      <c r="V396" s="55"/>
      <c r="W396" s="55"/>
      <c r="X396" s="55"/>
      <c r="Y396" s="56"/>
      <c r="Z396" s="55"/>
      <c r="AA396" s="55"/>
      <c r="AB396" s="55"/>
      <c r="AC396" s="55"/>
      <c r="AF396" s="18"/>
    </row>
    <row r="397" s="1" customFormat="1" ht="15" spans="1:32">
      <c r="A397" s="58"/>
      <c r="B397" s="54"/>
      <c r="C397" s="54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6"/>
      <c r="R397" s="55"/>
      <c r="S397" s="55"/>
      <c r="T397" s="55"/>
      <c r="U397" s="55"/>
      <c r="V397" s="55"/>
      <c r="W397" s="55"/>
      <c r="X397" s="55"/>
      <c r="Y397" s="56"/>
      <c r="Z397" s="55"/>
      <c r="AA397" s="55"/>
      <c r="AB397" s="55"/>
      <c r="AC397" s="55"/>
      <c r="AF397" s="18"/>
    </row>
    <row r="398" s="1" customFormat="1" ht="15" spans="1:32">
      <c r="A398" s="58"/>
      <c r="B398" s="54"/>
      <c r="C398" s="54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6"/>
      <c r="R398" s="55"/>
      <c r="S398" s="55"/>
      <c r="T398" s="55"/>
      <c r="U398" s="55"/>
      <c r="V398" s="55"/>
      <c r="W398" s="55"/>
      <c r="X398" s="55"/>
      <c r="Y398" s="56"/>
      <c r="Z398" s="55"/>
      <c r="AA398" s="55"/>
      <c r="AB398" s="55"/>
      <c r="AC398" s="55"/>
      <c r="AF398" s="6"/>
    </row>
    <row r="399" s="1" customFormat="1" ht="15" spans="1:32">
      <c r="A399" s="58"/>
      <c r="B399" s="54"/>
      <c r="C399" s="54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6"/>
      <c r="R399" s="55"/>
      <c r="S399" s="55"/>
      <c r="T399" s="55"/>
      <c r="U399" s="55"/>
      <c r="V399" s="55"/>
      <c r="W399" s="55"/>
      <c r="X399" s="55"/>
      <c r="Y399" s="56"/>
      <c r="Z399" s="55"/>
      <c r="AA399" s="55"/>
      <c r="AB399" s="55"/>
      <c r="AC399" s="55"/>
      <c r="AF399" s="6"/>
    </row>
    <row r="400" s="1" customFormat="1" ht="15" spans="1:32">
      <c r="A400" s="58"/>
      <c r="B400" s="54"/>
      <c r="C400" s="54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6"/>
      <c r="R400" s="55"/>
      <c r="S400" s="55"/>
      <c r="T400" s="55"/>
      <c r="U400" s="55"/>
      <c r="V400" s="55"/>
      <c r="W400" s="55"/>
      <c r="X400" s="55"/>
      <c r="Y400" s="56"/>
      <c r="Z400" s="55"/>
      <c r="AA400" s="55"/>
      <c r="AB400" s="55"/>
      <c r="AC400" s="55"/>
      <c r="AF400" s="18"/>
    </row>
    <row r="401" s="1" customFormat="1" ht="15" spans="1:32">
      <c r="A401" s="58"/>
      <c r="B401" s="54"/>
      <c r="C401" s="54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6"/>
      <c r="R401" s="55"/>
      <c r="S401" s="55"/>
      <c r="T401" s="55"/>
      <c r="U401" s="55"/>
      <c r="V401" s="55"/>
      <c r="W401" s="55"/>
      <c r="X401" s="55"/>
      <c r="Y401" s="56"/>
      <c r="Z401" s="55"/>
      <c r="AA401" s="55"/>
      <c r="AB401" s="55"/>
      <c r="AC401" s="55"/>
      <c r="AF401" s="18"/>
    </row>
    <row r="402" s="1" customFormat="1" ht="15" spans="1:32">
      <c r="A402" s="58"/>
      <c r="B402" s="54"/>
      <c r="C402" s="54"/>
      <c r="D402" s="55"/>
      <c r="E402" s="55"/>
      <c r="F402" s="55"/>
      <c r="G402" s="55"/>
      <c r="H402" s="57"/>
      <c r="I402" s="55"/>
      <c r="J402" s="55"/>
      <c r="K402" s="55"/>
      <c r="L402" s="55"/>
      <c r="M402" s="55"/>
      <c r="N402" s="55"/>
      <c r="O402" s="55"/>
      <c r="P402" s="55"/>
      <c r="Q402" s="56"/>
      <c r="R402" s="55"/>
      <c r="S402" s="55"/>
      <c r="T402" s="55"/>
      <c r="U402" s="55"/>
      <c r="V402" s="55"/>
      <c r="W402" s="55"/>
      <c r="X402" s="55"/>
      <c r="Y402" s="56"/>
      <c r="Z402" s="55"/>
      <c r="AA402" s="55"/>
      <c r="AB402" s="55"/>
      <c r="AC402" s="55"/>
      <c r="AF402" s="6"/>
    </row>
    <row r="403" s="1" customFormat="1" ht="15" spans="1:32">
      <c r="A403" s="53"/>
      <c r="B403" s="54"/>
      <c r="C403" s="54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6"/>
      <c r="R403" s="55"/>
      <c r="S403" s="55"/>
      <c r="T403" s="55"/>
      <c r="U403" s="55"/>
      <c r="V403" s="55"/>
      <c r="W403" s="55"/>
      <c r="X403" s="55"/>
      <c r="Y403" s="56"/>
      <c r="Z403" s="55"/>
      <c r="AA403" s="55"/>
      <c r="AB403" s="55"/>
      <c r="AC403" s="55"/>
      <c r="AF403" s="6"/>
    </row>
    <row r="404" s="1" customFormat="1" ht="15" spans="1:32">
      <c r="A404" s="53"/>
      <c r="B404" s="54"/>
      <c r="C404" s="54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6"/>
      <c r="R404" s="55"/>
      <c r="S404" s="55"/>
      <c r="T404" s="55"/>
      <c r="U404" s="55"/>
      <c r="V404" s="55"/>
      <c r="W404" s="55"/>
      <c r="X404" s="55"/>
      <c r="Y404" s="56"/>
      <c r="Z404" s="55"/>
      <c r="AA404" s="55"/>
      <c r="AB404" s="55"/>
      <c r="AC404" s="55"/>
      <c r="AF404" s="18"/>
    </row>
    <row r="405" s="1" customFormat="1" ht="15" spans="1:32">
      <c r="A405" s="53"/>
      <c r="B405" s="54"/>
      <c r="C405" s="54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6"/>
      <c r="R405" s="55"/>
      <c r="S405" s="55"/>
      <c r="T405" s="55"/>
      <c r="U405" s="55"/>
      <c r="V405" s="55"/>
      <c r="W405" s="55"/>
      <c r="X405" s="55"/>
      <c r="Y405" s="56"/>
      <c r="Z405" s="55"/>
      <c r="AA405" s="55"/>
      <c r="AB405" s="55"/>
      <c r="AC405" s="55"/>
      <c r="AF405" s="18"/>
    </row>
    <row r="406" s="1" customFormat="1" ht="15" spans="1:32">
      <c r="A406" s="53"/>
      <c r="B406" s="54"/>
      <c r="C406" s="54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6"/>
      <c r="R406" s="55"/>
      <c r="S406" s="55"/>
      <c r="T406" s="55"/>
      <c r="U406" s="55"/>
      <c r="V406" s="55"/>
      <c r="W406" s="55"/>
      <c r="X406" s="55"/>
      <c r="Y406" s="56"/>
      <c r="Z406" s="55"/>
      <c r="AA406" s="55"/>
      <c r="AB406" s="55"/>
      <c r="AC406" s="55"/>
      <c r="AF406" s="6"/>
    </row>
    <row r="407" s="1" customFormat="1" ht="15" spans="1:32">
      <c r="A407" s="53"/>
      <c r="B407" s="54"/>
      <c r="C407" s="54"/>
      <c r="D407" s="55"/>
      <c r="E407" s="55"/>
      <c r="F407" s="55"/>
      <c r="G407" s="55"/>
      <c r="H407" s="57"/>
      <c r="I407" s="55"/>
      <c r="J407" s="55"/>
      <c r="K407" s="55"/>
      <c r="L407" s="55"/>
      <c r="M407" s="55"/>
      <c r="N407" s="55"/>
      <c r="O407" s="55"/>
      <c r="P407" s="55"/>
      <c r="Q407" s="56"/>
      <c r="R407" s="55"/>
      <c r="S407" s="55"/>
      <c r="T407" s="55"/>
      <c r="U407" s="55"/>
      <c r="V407" s="55"/>
      <c r="W407" s="55"/>
      <c r="X407" s="55"/>
      <c r="Y407" s="56"/>
      <c r="Z407" s="55"/>
      <c r="AA407" s="55"/>
      <c r="AB407" s="55"/>
      <c r="AC407" s="55"/>
      <c r="AF407" s="6"/>
    </row>
    <row r="408" s="1" customFormat="1" ht="15" spans="1:32">
      <c r="A408" s="53"/>
      <c r="B408" s="54"/>
      <c r="C408" s="54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6"/>
      <c r="R408" s="55"/>
      <c r="S408" s="55"/>
      <c r="T408" s="55"/>
      <c r="U408" s="55"/>
      <c r="V408" s="55"/>
      <c r="W408" s="55"/>
      <c r="X408" s="55"/>
      <c r="Y408" s="56"/>
      <c r="Z408" s="55"/>
      <c r="AA408" s="55"/>
      <c r="AB408" s="55"/>
      <c r="AC408" s="55"/>
      <c r="AF408" s="18"/>
    </row>
    <row r="409" s="1" customFormat="1" ht="15" spans="1:32">
      <c r="A409" s="53"/>
      <c r="B409" s="54"/>
      <c r="C409" s="54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6"/>
      <c r="R409" s="55"/>
      <c r="S409" s="55"/>
      <c r="T409" s="55"/>
      <c r="U409" s="55"/>
      <c r="V409" s="55"/>
      <c r="W409" s="55"/>
      <c r="X409" s="55"/>
      <c r="Y409" s="56"/>
      <c r="Z409" s="55"/>
      <c r="AA409" s="55"/>
      <c r="AB409" s="55"/>
      <c r="AC409" s="55"/>
      <c r="AF409" s="18"/>
    </row>
    <row r="410" s="1" customFormat="1" ht="15" spans="1:32">
      <c r="A410" s="53"/>
      <c r="B410" s="54"/>
      <c r="C410" s="54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6"/>
      <c r="R410" s="55"/>
      <c r="S410" s="55"/>
      <c r="T410" s="55"/>
      <c r="U410" s="55"/>
      <c r="V410" s="55"/>
      <c r="W410" s="55"/>
      <c r="X410" s="55"/>
      <c r="Y410" s="56"/>
      <c r="Z410" s="55"/>
      <c r="AA410" s="55"/>
      <c r="AB410" s="55"/>
      <c r="AC410" s="55"/>
      <c r="AF410" s="6"/>
    </row>
    <row r="411" s="1" customFormat="1" ht="15" spans="1:32">
      <c r="A411" s="53"/>
      <c r="B411" s="54"/>
      <c r="C411" s="54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6"/>
      <c r="R411" s="55"/>
      <c r="S411" s="55"/>
      <c r="T411" s="55"/>
      <c r="U411" s="55"/>
      <c r="V411" s="55"/>
      <c r="W411" s="55"/>
      <c r="X411" s="55"/>
      <c r="Y411" s="56"/>
      <c r="Z411" s="55"/>
      <c r="AA411" s="55"/>
      <c r="AB411" s="55"/>
      <c r="AC411" s="55"/>
      <c r="AF411" s="6"/>
    </row>
    <row r="412" s="1" customFormat="1" ht="15" spans="1:32">
      <c r="A412" s="53"/>
      <c r="B412" s="54"/>
      <c r="C412" s="54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6"/>
      <c r="R412" s="55"/>
      <c r="S412" s="55"/>
      <c r="T412" s="55"/>
      <c r="U412" s="55"/>
      <c r="V412" s="55"/>
      <c r="W412" s="55"/>
      <c r="X412" s="55"/>
      <c r="Y412" s="56"/>
      <c r="Z412" s="55"/>
      <c r="AA412" s="55"/>
      <c r="AB412" s="55"/>
      <c r="AC412" s="55"/>
      <c r="AF412" s="18"/>
    </row>
    <row r="413" s="1" customFormat="1" ht="15" spans="1:32">
      <c r="A413" s="53"/>
      <c r="B413" s="54"/>
      <c r="C413" s="54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6"/>
      <c r="R413" s="55"/>
      <c r="S413" s="55"/>
      <c r="T413" s="55"/>
      <c r="U413" s="55"/>
      <c r="V413" s="55"/>
      <c r="W413" s="55"/>
      <c r="X413" s="55"/>
      <c r="Y413" s="56"/>
      <c r="Z413" s="55"/>
      <c r="AA413" s="55"/>
      <c r="AB413" s="55"/>
      <c r="AC413" s="55"/>
      <c r="AF413" s="18"/>
    </row>
    <row r="414" s="1" customFormat="1" ht="15" spans="1:32">
      <c r="A414" s="53"/>
      <c r="B414" s="54"/>
      <c r="C414" s="54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6"/>
      <c r="R414" s="55"/>
      <c r="S414" s="55"/>
      <c r="T414" s="55"/>
      <c r="U414" s="55"/>
      <c r="V414" s="55"/>
      <c r="W414" s="55"/>
      <c r="X414" s="55"/>
      <c r="Y414" s="56"/>
      <c r="Z414" s="55"/>
      <c r="AA414" s="55"/>
      <c r="AB414" s="55"/>
      <c r="AC414" s="55"/>
      <c r="AF414" s="6"/>
    </row>
    <row r="415" s="1" customFormat="1" ht="15" spans="1:32">
      <c r="A415" s="53"/>
      <c r="B415" s="54"/>
      <c r="C415" s="54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6"/>
      <c r="R415" s="55"/>
      <c r="S415" s="55"/>
      <c r="T415" s="55"/>
      <c r="U415" s="55"/>
      <c r="V415" s="55"/>
      <c r="W415" s="55"/>
      <c r="X415" s="55"/>
      <c r="Y415" s="56"/>
      <c r="Z415" s="55"/>
      <c r="AA415" s="55"/>
      <c r="AB415" s="55"/>
      <c r="AC415" s="55"/>
      <c r="AF415" s="6"/>
    </row>
    <row r="416" s="1" customFormat="1" ht="15" spans="1:32">
      <c r="A416" s="53"/>
      <c r="B416" s="54"/>
      <c r="C416" s="54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6"/>
      <c r="R416" s="55"/>
      <c r="S416" s="55"/>
      <c r="T416" s="55"/>
      <c r="U416" s="55"/>
      <c r="V416" s="55"/>
      <c r="W416" s="55"/>
      <c r="X416" s="55"/>
      <c r="Y416" s="56"/>
      <c r="Z416" s="55"/>
      <c r="AA416" s="55"/>
      <c r="AB416" s="55"/>
      <c r="AC416" s="55"/>
      <c r="AF416" s="18"/>
    </row>
    <row r="417" s="1" customFormat="1" ht="15" spans="1:32">
      <c r="A417" s="53"/>
      <c r="B417" s="54"/>
      <c r="C417" s="54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6"/>
      <c r="R417" s="55"/>
      <c r="S417" s="55"/>
      <c r="T417" s="55"/>
      <c r="U417" s="55"/>
      <c r="V417" s="55"/>
      <c r="W417" s="55"/>
      <c r="X417" s="55"/>
      <c r="Y417" s="56"/>
      <c r="Z417" s="55"/>
      <c r="AA417" s="55"/>
      <c r="AB417" s="55"/>
      <c r="AC417" s="55"/>
      <c r="AF417" s="18"/>
    </row>
    <row r="418" s="1" customFormat="1" ht="15" spans="1:32">
      <c r="A418" s="53"/>
      <c r="B418" s="54"/>
      <c r="C418" s="54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6"/>
      <c r="R418" s="55"/>
      <c r="S418" s="55"/>
      <c r="T418" s="55"/>
      <c r="U418" s="55"/>
      <c r="V418" s="55"/>
      <c r="W418" s="55"/>
      <c r="X418" s="55"/>
      <c r="Y418" s="56"/>
      <c r="Z418" s="55"/>
      <c r="AA418" s="55"/>
      <c r="AB418" s="55"/>
      <c r="AC418" s="55"/>
      <c r="AF418" s="6"/>
    </row>
    <row r="419" s="1" customFormat="1" ht="15" spans="1:32">
      <c r="A419" s="53"/>
      <c r="B419" s="54"/>
      <c r="C419" s="54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6"/>
      <c r="R419" s="55"/>
      <c r="S419" s="55"/>
      <c r="T419" s="55"/>
      <c r="U419" s="55"/>
      <c r="V419" s="55"/>
      <c r="W419" s="55"/>
      <c r="X419" s="55"/>
      <c r="Y419" s="56"/>
      <c r="Z419" s="55"/>
      <c r="AA419" s="55"/>
      <c r="AB419" s="55"/>
      <c r="AC419" s="55"/>
      <c r="AF419" s="6"/>
    </row>
    <row r="420" s="1" customFormat="1" ht="15" spans="1:32">
      <c r="A420" s="53"/>
      <c r="B420" s="54"/>
      <c r="C420" s="54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6"/>
      <c r="R420" s="55"/>
      <c r="S420" s="55"/>
      <c r="T420" s="55"/>
      <c r="U420" s="55"/>
      <c r="V420" s="55"/>
      <c r="W420" s="55"/>
      <c r="X420" s="55"/>
      <c r="Y420" s="56"/>
      <c r="Z420" s="55"/>
      <c r="AA420" s="55"/>
      <c r="AB420" s="55"/>
      <c r="AC420" s="55"/>
      <c r="AF420" s="18"/>
    </row>
    <row r="421" s="1" customFormat="1" ht="15" spans="1:32">
      <c r="A421" s="58"/>
      <c r="B421" s="54"/>
      <c r="C421" s="54"/>
      <c r="D421" s="55"/>
      <c r="E421" s="55"/>
      <c r="F421" s="55"/>
      <c r="G421" s="55"/>
      <c r="H421" s="57"/>
      <c r="I421" s="55"/>
      <c r="J421" s="55"/>
      <c r="K421" s="55"/>
      <c r="L421" s="55"/>
      <c r="M421" s="55"/>
      <c r="N421" s="55"/>
      <c r="O421" s="55"/>
      <c r="P421" s="55"/>
      <c r="Q421" s="56"/>
      <c r="R421" s="55"/>
      <c r="S421" s="55"/>
      <c r="T421" s="55"/>
      <c r="U421" s="55"/>
      <c r="V421" s="55"/>
      <c r="W421" s="55"/>
      <c r="X421" s="55"/>
      <c r="Y421" s="56"/>
      <c r="Z421" s="55"/>
      <c r="AA421" s="55"/>
      <c r="AB421" s="55"/>
      <c r="AC421" s="55"/>
      <c r="AF421" s="18"/>
    </row>
    <row r="422" s="1" customFormat="1" ht="15" spans="1:32">
      <c r="A422" s="53"/>
      <c r="B422" s="54"/>
      <c r="C422" s="54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6"/>
      <c r="R422" s="55"/>
      <c r="S422" s="55"/>
      <c r="T422" s="55"/>
      <c r="U422" s="55"/>
      <c r="V422" s="55"/>
      <c r="W422" s="55"/>
      <c r="X422" s="55"/>
      <c r="Y422" s="56"/>
      <c r="Z422" s="55"/>
      <c r="AA422" s="55"/>
      <c r="AB422" s="55"/>
      <c r="AC422" s="55"/>
      <c r="AF422" s="6"/>
    </row>
    <row r="423" s="1" customFormat="1" ht="15" spans="1:32">
      <c r="A423" s="58"/>
      <c r="B423" s="54"/>
      <c r="C423" s="54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6"/>
      <c r="R423" s="55"/>
      <c r="S423" s="55"/>
      <c r="T423" s="55"/>
      <c r="U423" s="55"/>
      <c r="V423" s="55"/>
      <c r="W423" s="55"/>
      <c r="X423" s="55"/>
      <c r="Y423" s="56"/>
      <c r="Z423" s="55"/>
      <c r="AA423" s="55"/>
      <c r="AB423" s="55"/>
      <c r="AC423" s="55"/>
      <c r="AF423" s="6"/>
    </row>
    <row r="424" s="1" customFormat="1" ht="15" spans="1:32">
      <c r="A424" s="58"/>
      <c r="B424" s="54"/>
      <c r="C424" s="54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6"/>
      <c r="R424" s="55"/>
      <c r="S424" s="55"/>
      <c r="T424" s="55"/>
      <c r="U424" s="55"/>
      <c r="V424" s="55"/>
      <c r="W424" s="55"/>
      <c r="X424" s="55"/>
      <c r="Y424" s="56"/>
      <c r="Z424" s="55"/>
      <c r="AA424" s="55"/>
      <c r="AB424" s="55"/>
      <c r="AC424" s="55"/>
      <c r="AF424" s="18"/>
    </row>
    <row r="425" s="1" customFormat="1" ht="15" spans="1:32">
      <c r="A425" s="58"/>
      <c r="B425" s="54"/>
      <c r="C425" s="54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6"/>
      <c r="R425" s="55"/>
      <c r="S425" s="55"/>
      <c r="T425" s="55"/>
      <c r="U425" s="55"/>
      <c r="V425" s="55"/>
      <c r="W425" s="55"/>
      <c r="X425" s="55"/>
      <c r="Y425" s="56"/>
      <c r="Z425" s="55"/>
      <c r="AA425" s="55"/>
      <c r="AB425" s="55"/>
      <c r="AC425" s="55"/>
      <c r="AF425" s="18"/>
    </row>
    <row r="426" s="1" customFormat="1" ht="15" spans="1:32">
      <c r="A426" s="53"/>
      <c r="B426" s="54"/>
      <c r="C426" s="54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6"/>
      <c r="R426" s="55"/>
      <c r="S426" s="55"/>
      <c r="T426" s="55"/>
      <c r="U426" s="55"/>
      <c r="V426" s="55"/>
      <c r="W426" s="55"/>
      <c r="X426" s="55"/>
      <c r="Y426" s="56"/>
      <c r="Z426" s="55"/>
      <c r="AA426" s="55"/>
      <c r="AB426" s="55"/>
      <c r="AC426" s="55"/>
      <c r="AF426" s="6"/>
    </row>
    <row r="427" s="1" customFormat="1" ht="15" spans="1:32">
      <c r="A427" s="53"/>
      <c r="B427" s="54"/>
      <c r="C427" s="54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6"/>
      <c r="R427" s="55"/>
      <c r="S427" s="55"/>
      <c r="T427" s="55"/>
      <c r="U427" s="55"/>
      <c r="V427" s="55"/>
      <c r="W427" s="55"/>
      <c r="X427" s="55"/>
      <c r="Y427" s="56"/>
      <c r="Z427" s="55"/>
      <c r="AA427" s="55"/>
      <c r="AB427" s="55"/>
      <c r="AC427" s="55"/>
      <c r="AF427" s="6"/>
    </row>
    <row r="428" s="1" customFormat="1" ht="15" spans="1:32">
      <c r="A428" s="53"/>
      <c r="B428" s="54"/>
      <c r="C428" s="54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6"/>
      <c r="R428" s="55"/>
      <c r="S428" s="55"/>
      <c r="T428" s="55"/>
      <c r="U428" s="55"/>
      <c r="V428" s="55"/>
      <c r="W428" s="55"/>
      <c r="X428" s="55"/>
      <c r="Y428" s="56"/>
      <c r="Z428" s="55"/>
      <c r="AA428" s="55"/>
      <c r="AB428" s="55"/>
      <c r="AC428" s="55"/>
      <c r="AF428" s="18"/>
    </row>
    <row r="429" s="1" customFormat="1" ht="15" spans="1:32">
      <c r="A429" s="53"/>
      <c r="B429" s="54"/>
      <c r="C429" s="54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6"/>
      <c r="R429" s="55"/>
      <c r="S429" s="55"/>
      <c r="T429" s="55"/>
      <c r="U429" s="55"/>
      <c r="V429" s="55"/>
      <c r="W429" s="55"/>
      <c r="X429" s="55"/>
      <c r="Y429" s="56"/>
      <c r="Z429" s="55"/>
      <c r="AA429" s="55"/>
      <c r="AB429" s="55"/>
      <c r="AC429" s="55"/>
      <c r="AF429" s="18"/>
    </row>
    <row r="430" s="1" customFormat="1" ht="15" spans="1:32">
      <c r="A430" s="53"/>
      <c r="B430" s="54"/>
      <c r="C430" s="54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6"/>
      <c r="R430" s="55"/>
      <c r="S430" s="55"/>
      <c r="T430" s="55"/>
      <c r="U430" s="55"/>
      <c r="V430" s="55"/>
      <c r="W430" s="55"/>
      <c r="X430" s="55"/>
      <c r="Y430" s="56"/>
      <c r="Z430" s="55"/>
      <c r="AA430" s="55"/>
      <c r="AB430" s="55"/>
      <c r="AC430" s="55"/>
      <c r="AF430" s="6"/>
    </row>
    <row r="431" s="1" customFormat="1" ht="15" spans="1:32">
      <c r="A431" s="53"/>
      <c r="B431" s="54"/>
      <c r="C431" s="54"/>
      <c r="D431" s="55"/>
      <c r="E431" s="55"/>
      <c r="F431" s="55"/>
      <c r="G431" s="55"/>
      <c r="H431" s="57"/>
      <c r="I431" s="55"/>
      <c r="J431" s="55"/>
      <c r="K431" s="55"/>
      <c r="L431" s="55"/>
      <c r="M431" s="55"/>
      <c r="N431" s="55"/>
      <c r="O431" s="55"/>
      <c r="P431" s="55"/>
      <c r="Q431" s="56"/>
      <c r="R431" s="55"/>
      <c r="S431" s="55"/>
      <c r="T431" s="55"/>
      <c r="U431" s="55"/>
      <c r="V431" s="55"/>
      <c r="W431" s="55"/>
      <c r="X431" s="55"/>
      <c r="Y431" s="56"/>
      <c r="Z431" s="55"/>
      <c r="AA431" s="55"/>
      <c r="AB431" s="55"/>
      <c r="AC431" s="55"/>
      <c r="AF431" s="6"/>
    </row>
    <row r="432" s="1" customFormat="1" ht="15" spans="1:32">
      <c r="A432" s="53"/>
      <c r="B432" s="54"/>
      <c r="C432" s="54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6"/>
      <c r="R432" s="55"/>
      <c r="S432" s="55"/>
      <c r="T432" s="55"/>
      <c r="U432" s="55"/>
      <c r="V432" s="55"/>
      <c r="W432" s="55"/>
      <c r="X432" s="55"/>
      <c r="Y432" s="56"/>
      <c r="Z432" s="55"/>
      <c r="AA432" s="55"/>
      <c r="AB432" s="55"/>
      <c r="AC432" s="55"/>
      <c r="AF432" s="18"/>
    </row>
    <row r="433" s="1" customFormat="1" ht="15" spans="1:32">
      <c r="A433" s="53"/>
      <c r="B433" s="54"/>
      <c r="C433" s="54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6"/>
      <c r="R433" s="55"/>
      <c r="S433" s="55"/>
      <c r="T433" s="55"/>
      <c r="U433" s="55"/>
      <c r="V433" s="55"/>
      <c r="W433" s="55"/>
      <c r="X433" s="55"/>
      <c r="Y433" s="56"/>
      <c r="Z433" s="55"/>
      <c r="AA433" s="55"/>
      <c r="AB433" s="55"/>
      <c r="AC433" s="55"/>
      <c r="AF433" s="18"/>
    </row>
    <row r="434" s="1" customFormat="1" ht="15" spans="1:32">
      <c r="A434" s="53"/>
      <c r="B434" s="54"/>
      <c r="C434" s="54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6"/>
      <c r="R434" s="55"/>
      <c r="S434" s="55"/>
      <c r="T434" s="55"/>
      <c r="U434" s="55"/>
      <c r="V434" s="55"/>
      <c r="W434" s="55"/>
      <c r="X434" s="55"/>
      <c r="Y434" s="56"/>
      <c r="Z434" s="55"/>
      <c r="AA434" s="55"/>
      <c r="AB434" s="55"/>
      <c r="AC434" s="55"/>
      <c r="AF434" s="6"/>
    </row>
    <row r="435" s="1" customFormat="1" ht="15" spans="1:32">
      <c r="A435" s="53"/>
      <c r="B435" s="54"/>
      <c r="C435" s="54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6"/>
      <c r="R435" s="55"/>
      <c r="S435" s="55"/>
      <c r="T435" s="55"/>
      <c r="U435" s="55"/>
      <c r="V435" s="55"/>
      <c r="W435" s="55"/>
      <c r="X435" s="55"/>
      <c r="Y435" s="56"/>
      <c r="Z435" s="55"/>
      <c r="AA435" s="55"/>
      <c r="AB435" s="55"/>
      <c r="AC435" s="55"/>
      <c r="AF435" s="6"/>
    </row>
    <row r="436" s="1" customFormat="1" ht="15" spans="1:32">
      <c r="A436" s="53"/>
      <c r="B436" s="54"/>
      <c r="C436" s="54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6"/>
      <c r="R436" s="55"/>
      <c r="S436" s="55"/>
      <c r="T436" s="55"/>
      <c r="U436" s="55"/>
      <c r="V436" s="55"/>
      <c r="W436" s="55"/>
      <c r="X436" s="55"/>
      <c r="Y436" s="56"/>
      <c r="Z436" s="55"/>
      <c r="AA436" s="55"/>
      <c r="AB436" s="55"/>
      <c r="AC436" s="55"/>
      <c r="AF436" s="18"/>
    </row>
    <row r="437" s="1" customFormat="1" ht="15" spans="1:32">
      <c r="A437" s="53"/>
      <c r="B437" s="54"/>
      <c r="C437" s="54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6"/>
      <c r="R437" s="55"/>
      <c r="S437" s="55"/>
      <c r="T437" s="55"/>
      <c r="U437" s="55"/>
      <c r="V437" s="55"/>
      <c r="W437" s="55"/>
      <c r="X437" s="55"/>
      <c r="Y437" s="56"/>
      <c r="Z437" s="55"/>
      <c r="AA437" s="55"/>
      <c r="AB437" s="55"/>
      <c r="AC437" s="55"/>
      <c r="AF437" s="18"/>
    </row>
    <row r="438" s="1" customFormat="1" ht="15" spans="1:32">
      <c r="A438" s="53"/>
      <c r="B438" s="54"/>
      <c r="C438" s="54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6"/>
      <c r="R438" s="55"/>
      <c r="S438" s="55"/>
      <c r="T438" s="55"/>
      <c r="U438" s="55"/>
      <c r="V438" s="55"/>
      <c r="W438" s="55"/>
      <c r="X438" s="55"/>
      <c r="Y438" s="56"/>
      <c r="Z438" s="55"/>
      <c r="AA438" s="55"/>
      <c r="AB438" s="55"/>
      <c r="AC438" s="55"/>
      <c r="AF438" s="6"/>
    </row>
    <row r="439" s="1" customFormat="1" ht="15" spans="1:32">
      <c r="A439" s="53"/>
      <c r="B439" s="54"/>
      <c r="C439" s="54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6"/>
      <c r="R439" s="55"/>
      <c r="S439" s="55"/>
      <c r="T439" s="55"/>
      <c r="U439" s="55"/>
      <c r="V439" s="55"/>
      <c r="W439" s="55"/>
      <c r="X439" s="55"/>
      <c r="Y439" s="56"/>
      <c r="Z439" s="55"/>
      <c r="AA439" s="55"/>
      <c r="AB439" s="55"/>
      <c r="AC439" s="55"/>
      <c r="AF439" s="6"/>
    </row>
    <row r="440" s="1" customFormat="1" ht="15" spans="1:32">
      <c r="A440" s="53"/>
      <c r="B440" s="54"/>
      <c r="C440" s="54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6"/>
      <c r="R440" s="55"/>
      <c r="S440" s="55"/>
      <c r="T440" s="55"/>
      <c r="U440" s="55"/>
      <c r="V440" s="55"/>
      <c r="W440" s="55"/>
      <c r="X440" s="55"/>
      <c r="Y440" s="56"/>
      <c r="Z440" s="55"/>
      <c r="AA440" s="55"/>
      <c r="AB440" s="55"/>
      <c r="AC440" s="55"/>
      <c r="AF440" s="18"/>
    </row>
    <row r="441" s="1" customFormat="1" ht="15" spans="1:32">
      <c r="A441" s="53"/>
      <c r="B441" s="54"/>
      <c r="C441" s="54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6"/>
      <c r="R441" s="55"/>
      <c r="S441" s="55"/>
      <c r="T441" s="55"/>
      <c r="U441" s="55"/>
      <c r="V441" s="55"/>
      <c r="W441" s="55"/>
      <c r="X441" s="55"/>
      <c r="Y441" s="56"/>
      <c r="Z441" s="55"/>
      <c r="AA441" s="55"/>
      <c r="AB441" s="55"/>
      <c r="AC441" s="55"/>
      <c r="AF441" s="18"/>
    </row>
    <row r="442" s="1" customFormat="1" ht="15" spans="1:32">
      <c r="A442" s="53"/>
      <c r="B442" s="54"/>
      <c r="C442" s="54"/>
      <c r="D442" s="55"/>
      <c r="E442" s="55"/>
      <c r="F442" s="55"/>
      <c r="G442" s="55"/>
      <c r="H442" s="57"/>
      <c r="I442" s="55"/>
      <c r="J442" s="55"/>
      <c r="K442" s="55"/>
      <c r="L442" s="55"/>
      <c r="M442" s="55"/>
      <c r="N442" s="55"/>
      <c r="O442" s="55"/>
      <c r="P442" s="55"/>
      <c r="Q442" s="56"/>
      <c r="R442" s="55"/>
      <c r="S442" s="55"/>
      <c r="T442" s="55"/>
      <c r="U442" s="55"/>
      <c r="V442" s="55"/>
      <c r="W442" s="55"/>
      <c r="X442" s="55"/>
      <c r="Y442" s="56"/>
      <c r="Z442" s="55"/>
      <c r="AA442" s="55"/>
      <c r="AB442" s="55"/>
      <c r="AC442" s="55"/>
      <c r="AF442" s="6"/>
    </row>
    <row r="443" s="1" customFormat="1" ht="15" spans="1:32">
      <c r="A443" s="53"/>
      <c r="B443" s="54"/>
      <c r="C443" s="54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6"/>
      <c r="R443" s="55"/>
      <c r="S443" s="55"/>
      <c r="T443" s="55"/>
      <c r="U443" s="55"/>
      <c r="V443" s="55"/>
      <c r="W443" s="55"/>
      <c r="X443" s="55"/>
      <c r="Y443" s="56"/>
      <c r="Z443" s="55"/>
      <c r="AA443" s="55"/>
      <c r="AB443" s="55"/>
      <c r="AC443" s="55"/>
      <c r="AF443" s="6"/>
    </row>
    <row r="444" s="1" customFormat="1" ht="15" spans="1:32">
      <c r="A444" s="53"/>
      <c r="B444" s="54"/>
      <c r="C444" s="54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6"/>
      <c r="R444" s="55"/>
      <c r="S444" s="55"/>
      <c r="T444" s="55"/>
      <c r="U444" s="55"/>
      <c r="V444" s="55"/>
      <c r="W444" s="55"/>
      <c r="X444" s="55"/>
      <c r="Y444" s="56"/>
      <c r="Z444" s="55"/>
      <c r="AA444" s="55"/>
      <c r="AB444" s="55"/>
      <c r="AC444" s="55"/>
      <c r="AF444" s="18"/>
    </row>
    <row r="445" s="1" customFormat="1" ht="15" spans="1:32">
      <c r="A445" s="53"/>
      <c r="B445" s="54"/>
      <c r="C445" s="54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6"/>
      <c r="R445" s="55"/>
      <c r="S445" s="55"/>
      <c r="T445" s="55"/>
      <c r="U445" s="55"/>
      <c r="V445" s="55"/>
      <c r="W445" s="55"/>
      <c r="X445" s="55"/>
      <c r="Y445" s="56"/>
      <c r="Z445" s="55"/>
      <c r="AA445" s="55"/>
      <c r="AB445" s="55"/>
      <c r="AC445" s="55"/>
      <c r="AF445" s="18"/>
    </row>
    <row r="446" s="1" customFormat="1" ht="15" spans="1:32">
      <c r="A446" s="58"/>
      <c r="B446" s="54"/>
      <c r="C446" s="54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6"/>
      <c r="R446" s="55"/>
      <c r="S446" s="55"/>
      <c r="T446" s="55"/>
      <c r="U446" s="55"/>
      <c r="V446" s="55"/>
      <c r="W446" s="55"/>
      <c r="X446" s="55"/>
      <c r="Y446" s="56"/>
      <c r="Z446" s="55"/>
      <c r="AA446" s="55"/>
      <c r="AB446" s="55"/>
      <c r="AC446" s="55"/>
      <c r="AF446" s="6"/>
    </row>
    <row r="447" s="1" customFormat="1" ht="15" spans="1:32">
      <c r="A447" s="53"/>
      <c r="B447" s="54"/>
      <c r="C447" s="54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6"/>
      <c r="R447" s="55"/>
      <c r="S447" s="55"/>
      <c r="T447" s="55"/>
      <c r="U447" s="55"/>
      <c r="V447" s="55"/>
      <c r="W447" s="55"/>
      <c r="X447" s="55"/>
      <c r="Y447" s="56"/>
      <c r="Z447" s="55"/>
      <c r="AA447" s="55"/>
      <c r="AB447" s="55"/>
      <c r="AC447" s="55"/>
      <c r="AF447" s="6"/>
    </row>
    <row r="448" s="1" customFormat="1" ht="15" spans="1:32">
      <c r="A448" s="53"/>
      <c r="B448" s="54"/>
      <c r="C448" s="54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6"/>
      <c r="R448" s="55"/>
      <c r="S448" s="55"/>
      <c r="T448" s="55"/>
      <c r="U448" s="55"/>
      <c r="V448" s="55"/>
      <c r="W448" s="55"/>
      <c r="X448" s="55"/>
      <c r="Y448" s="56"/>
      <c r="Z448" s="55"/>
      <c r="AA448" s="55"/>
      <c r="AB448" s="55"/>
      <c r="AC448" s="55"/>
      <c r="AF448" s="18"/>
    </row>
    <row r="449" s="1" customFormat="1" ht="15" spans="1:32">
      <c r="A449" s="53"/>
      <c r="B449" s="54"/>
      <c r="C449" s="54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6"/>
      <c r="R449" s="55"/>
      <c r="S449" s="55"/>
      <c r="T449" s="55"/>
      <c r="U449" s="55"/>
      <c r="V449" s="55"/>
      <c r="W449" s="55"/>
      <c r="X449" s="55"/>
      <c r="Y449" s="56"/>
      <c r="Z449" s="55"/>
      <c r="AA449" s="55"/>
      <c r="AB449" s="55"/>
      <c r="AC449" s="55"/>
      <c r="AF449" s="18"/>
    </row>
    <row r="450" s="1" customFormat="1" ht="15" spans="1:32">
      <c r="A450" s="53"/>
      <c r="B450" s="54"/>
      <c r="C450" s="54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6"/>
      <c r="R450" s="55"/>
      <c r="S450" s="55"/>
      <c r="T450" s="55"/>
      <c r="U450" s="55"/>
      <c r="V450" s="55"/>
      <c r="W450" s="55"/>
      <c r="X450" s="55"/>
      <c r="Y450" s="56"/>
      <c r="Z450" s="55"/>
      <c r="AA450" s="55"/>
      <c r="AB450" s="55"/>
      <c r="AC450" s="55"/>
      <c r="AF450" s="6"/>
    </row>
    <row r="451" s="1" customFormat="1" ht="15" spans="1:32">
      <c r="A451" s="53"/>
      <c r="B451" s="54"/>
      <c r="C451" s="54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6"/>
      <c r="R451" s="55"/>
      <c r="S451" s="55"/>
      <c r="T451" s="55"/>
      <c r="U451" s="55"/>
      <c r="V451" s="55"/>
      <c r="W451" s="55"/>
      <c r="X451" s="55"/>
      <c r="Y451" s="56"/>
      <c r="Z451" s="55"/>
      <c r="AA451" s="55"/>
      <c r="AB451" s="55"/>
      <c r="AC451" s="55"/>
      <c r="AF451" s="6"/>
    </row>
    <row r="452" s="1" customFormat="1" ht="15" spans="1:32">
      <c r="A452" s="53"/>
      <c r="B452" s="54"/>
      <c r="C452" s="54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6"/>
      <c r="R452" s="55"/>
      <c r="S452" s="55"/>
      <c r="T452" s="55"/>
      <c r="U452" s="55"/>
      <c r="V452" s="55"/>
      <c r="W452" s="55"/>
      <c r="X452" s="55"/>
      <c r="Y452" s="56"/>
      <c r="Z452" s="55"/>
      <c r="AA452" s="55"/>
      <c r="AB452" s="55"/>
      <c r="AC452" s="55"/>
      <c r="AF452" s="18"/>
    </row>
    <row r="453" s="1" customFormat="1" ht="15" spans="1:32">
      <c r="A453" s="53"/>
      <c r="B453" s="54"/>
      <c r="C453" s="54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6"/>
      <c r="R453" s="55"/>
      <c r="S453" s="55"/>
      <c r="T453" s="55"/>
      <c r="U453" s="55"/>
      <c r="V453" s="55"/>
      <c r="W453" s="55"/>
      <c r="X453" s="55"/>
      <c r="Y453" s="56"/>
      <c r="Z453" s="55"/>
      <c r="AA453" s="55"/>
      <c r="AB453" s="55"/>
      <c r="AC453" s="55"/>
      <c r="AF453" s="18"/>
    </row>
    <row r="454" s="1" customFormat="1" ht="15" spans="1:32">
      <c r="A454" s="53"/>
      <c r="B454" s="54"/>
      <c r="C454" s="54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6"/>
      <c r="R454" s="55"/>
      <c r="S454" s="55"/>
      <c r="T454" s="55"/>
      <c r="U454" s="55"/>
      <c r="V454" s="55"/>
      <c r="W454" s="55"/>
      <c r="X454" s="55"/>
      <c r="Y454" s="56"/>
      <c r="Z454" s="55"/>
      <c r="AA454" s="55"/>
      <c r="AB454" s="55"/>
      <c r="AC454" s="55"/>
      <c r="AF454" s="6"/>
    </row>
    <row r="455" s="1" customFormat="1" ht="15" spans="1:32">
      <c r="A455" s="53"/>
      <c r="B455" s="54"/>
      <c r="C455" s="54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6"/>
      <c r="R455" s="55"/>
      <c r="S455" s="55"/>
      <c r="T455" s="55"/>
      <c r="U455" s="55"/>
      <c r="V455" s="55"/>
      <c r="W455" s="55"/>
      <c r="X455" s="55"/>
      <c r="Y455" s="56"/>
      <c r="Z455" s="55"/>
      <c r="AA455" s="55"/>
      <c r="AB455" s="55"/>
      <c r="AC455" s="55"/>
      <c r="AF455" s="6"/>
    </row>
    <row r="456" s="1" customFormat="1" ht="15" spans="1:32">
      <c r="A456" s="53"/>
      <c r="B456" s="54"/>
      <c r="C456" s="54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6"/>
      <c r="R456" s="55"/>
      <c r="S456" s="55"/>
      <c r="T456" s="55"/>
      <c r="U456" s="55"/>
      <c r="V456" s="55"/>
      <c r="W456" s="55"/>
      <c r="X456" s="55"/>
      <c r="Y456" s="56"/>
      <c r="Z456" s="55"/>
      <c r="AA456" s="55"/>
      <c r="AB456" s="55"/>
      <c r="AC456" s="55"/>
      <c r="AF456" s="18"/>
    </row>
    <row r="457" s="1" customFormat="1" ht="15" spans="1:32">
      <c r="A457" s="53"/>
      <c r="B457" s="54"/>
      <c r="C457" s="54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6"/>
      <c r="R457" s="55"/>
      <c r="S457" s="55"/>
      <c r="T457" s="55"/>
      <c r="U457" s="55"/>
      <c r="V457" s="55"/>
      <c r="W457" s="55"/>
      <c r="X457" s="55"/>
      <c r="Y457" s="56"/>
      <c r="Z457" s="55"/>
      <c r="AA457" s="55"/>
      <c r="AB457" s="55"/>
      <c r="AC457" s="55"/>
      <c r="AF457" s="18"/>
    </row>
    <row r="458" s="1" customFormat="1" ht="15" spans="1:32">
      <c r="A458" s="53"/>
      <c r="B458" s="54"/>
      <c r="C458" s="54"/>
      <c r="D458" s="55"/>
      <c r="E458" s="55"/>
      <c r="F458" s="55"/>
      <c r="G458" s="55"/>
      <c r="H458" s="57"/>
      <c r="I458" s="55"/>
      <c r="J458" s="55"/>
      <c r="K458" s="55"/>
      <c r="L458" s="55"/>
      <c r="M458" s="55"/>
      <c r="N458" s="55"/>
      <c r="O458" s="55"/>
      <c r="P458" s="55"/>
      <c r="Q458" s="56"/>
      <c r="R458" s="55"/>
      <c r="S458" s="55"/>
      <c r="T458" s="55"/>
      <c r="U458" s="55"/>
      <c r="V458" s="55"/>
      <c r="W458" s="55"/>
      <c r="X458" s="55"/>
      <c r="Y458" s="56"/>
      <c r="Z458" s="55"/>
      <c r="AA458" s="55"/>
      <c r="AB458" s="55"/>
      <c r="AC458" s="55"/>
      <c r="AF458" s="6"/>
    </row>
    <row r="459" s="1" customFormat="1" ht="15" spans="1:32">
      <c r="A459" s="53"/>
      <c r="B459" s="54"/>
      <c r="C459" s="54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6"/>
      <c r="R459" s="55"/>
      <c r="S459" s="55"/>
      <c r="T459" s="55"/>
      <c r="U459" s="55"/>
      <c r="V459" s="55"/>
      <c r="W459" s="55"/>
      <c r="X459" s="55"/>
      <c r="Y459" s="56"/>
      <c r="Z459" s="55"/>
      <c r="AA459" s="55"/>
      <c r="AB459" s="55"/>
      <c r="AC459" s="55"/>
      <c r="AF459" s="6"/>
    </row>
    <row r="460" s="1" customFormat="1" ht="15" spans="1:32">
      <c r="A460" s="53"/>
      <c r="B460" s="54"/>
      <c r="C460" s="54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6"/>
      <c r="R460" s="55"/>
      <c r="S460" s="55"/>
      <c r="T460" s="55"/>
      <c r="U460" s="55"/>
      <c r="V460" s="55"/>
      <c r="W460" s="55"/>
      <c r="X460" s="55"/>
      <c r="Y460" s="56"/>
      <c r="Z460" s="55"/>
      <c r="AA460" s="55"/>
      <c r="AB460" s="55"/>
      <c r="AC460" s="55"/>
      <c r="AF460" s="18"/>
    </row>
    <row r="461" s="1" customFormat="1" ht="15" spans="1:32">
      <c r="A461" s="59"/>
      <c r="B461" s="60"/>
      <c r="C461" s="61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6"/>
      <c r="R461" s="55"/>
      <c r="S461" s="55"/>
      <c r="T461" s="55"/>
      <c r="U461" s="55"/>
      <c r="V461" s="55"/>
      <c r="W461" s="55"/>
      <c r="X461" s="55"/>
      <c r="Y461" s="56"/>
      <c r="Z461" s="55"/>
      <c r="AA461" s="55"/>
      <c r="AB461" s="55"/>
      <c r="AC461" s="55"/>
      <c r="AF461" s="18"/>
    </row>
    <row r="462" s="1" customFormat="1" ht="15" spans="1:32">
      <c r="A462" s="53"/>
      <c r="B462" s="54"/>
      <c r="C462" s="54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6"/>
      <c r="R462" s="55"/>
      <c r="S462" s="55"/>
      <c r="T462" s="55"/>
      <c r="U462" s="55"/>
      <c r="V462" s="55"/>
      <c r="W462" s="55"/>
      <c r="X462" s="55"/>
      <c r="Y462" s="56"/>
      <c r="Z462" s="55"/>
      <c r="AA462" s="55"/>
      <c r="AB462" s="55"/>
      <c r="AC462" s="55"/>
      <c r="AF462" s="6"/>
    </row>
    <row r="463" s="1" customFormat="1" ht="15" spans="1:32">
      <c r="A463" s="53"/>
      <c r="B463" s="54"/>
      <c r="C463" s="54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6"/>
      <c r="R463" s="55"/>
      <c r="S463" s="55"/>
      <c r="T463" s="55"/>
      <c r="U463" s="55"/>
      <c r="V463" s="55"/>
      <c r="W463" s="55"/>
      <c r="X463" s="55"/>
      <c r="Y463" s="56"/>
      <c r="Z463" s="55"/>
      <c r="AA463" s="55"/>
      <c r="AB463" s="55"/>
      <c r="AC463" s="55"/>
      <c r="AF463" s="6"/>
    </row>
    <row r="464" s="1" customFormat="1" ht="15" spans="1:32">
      <c r="A464" s="53"/>
      <c r="B464" s="54"/>
      <c r="C464" s="54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6"/>
      <c r="R464" s="55"/>
      <c r="S464" s="55"/>
      <c r="T464" s="55"/>
      <c r="U464" s="55"/>
      <c r="V464" s="55"/>
      <c r="W464" s="55"/>
      <c r="X464" s="55"/>
      <c r="Y464" s="56"/>
      <c r="Z464" s="55"/>
      <c r="AA464" s="55"/>
      <c r="AB464" s="55"/>
      <c r="AC464" s="55"/>
      <c r="AF464" s="18"/>
    </row>
    <row r="465" s="1" customFormat="1" ht="15" spans="1:32">
      <c r="A465" s="53"/>
      <c r="B465" s="54"/>
      <c r="C465" s="54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6"/>
      <c r="R465" s="55"/>
      <c r="S465" s="55"/>
      <c r="T465" s="55"/>
      <c r="U465" s="55"/>
      <c r="V465" s="55"/>
      <c r="W465" s="55"/>
      <c r="X465" s="55"/>
      <c r="Y465" s="56"/>
      <c r="Z465" s="55"/>
      <c r="AA465" s="55"/>
      <c r="AB465" s="55"/>
      <c r="AC465" s="55"/>
      <c r="AF465" s="18"/>
    </row>
    <row r="466" s="1" customFormat="1" ht="15" spans="1:32">
      <c r="A466" s="53"/>
      <c r="B466" s="54"/>
      <c r="C466" s="54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6"/>
      <c r="R466" s="55"/>
      <c r="S466" s="55"/>
      <c r="T466" s="55"/>
      <c r="U466" s="55"/>
      <c r="V466" s="55"/>
      <c r="W466" s="55"/>
      <c r="X466" s="55"/>
      <c r="Y466" s="56"/>
      <c r="Z466" s="55"/>
      <c r="AA466" s="55"/>
      <c r="AB466" s="55"/>
      <c r="AC466" s="55"/>
      <c r="AF466" s="6"/>
    </row>
    <row r="467" s="1" customFormat="1" ht="15" spans="1:32">
      <c r="A467" s="62"/>
      <c r="B467" s="63"/>
      <c r="C467" s="63"/>
      <c r="D467" s="55"/>
      <c r="E467" s="55"/>
      <c r="F467" s="55"/>
      <c r="G467" s="55"/>
      <c r="H467" s="57"/>
      <c r="I467" s="55"/>
      <c r="J467" s="55"/>
      <c r="K467" s="55"/>
      <c r="L467" s="55"/>
      <c r="M467" s="55"/>
      <c r="N467" s="55"/>
      <c r="O467" s="55"/>
      <c r="P467" s="55"/>
      <c r="Q467" s="56"/>
      <c r="R467" s="55"/>
      <c r="S467" s="55"/>
      <c r="T467" s="55"/>
      <c r="U467" s="55"/>
      <c r="V467" s="55"/>
      <c r="W467" s="55"/>
      <c r="X467" s="55"/>
      <c r="Y467" s="56"/>
      <c r="Z467" s="55"/>
      <c r="AA467" s="55"/>
      <c r="AB467" s="55"/>
      <c r="AC467" s="55"/>
      <c r="AF467" s="6"/>
    </row>
    <row r="468" s="1" customFormat="1" ht="15" spans="1:32">
      <c r="A468" s="64"/>
      <c r="B468" s="65"/>
      <c r="C468" s="66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6"/>
      <c r="R468" s="55"/>
      <c r="S468" s="55"/>
      <c r="T468" s="55"/>
      <c r="U468" s="55"/>
      <c r="V468" s="55"/>
      <c r="W468" s="55"/>
      <c r="X468" s="55"/>
      <c r="Y468" s="56"/>
      <c r="Z468" s="55"/>
      <c r="AA468" s="55"/>
      <c r="AB468" s="55"/>
      <c r="AC468" s="55"/>
      <c r="AF468" s="18"/>
    </row>
    <row r="469" s="1" customFormat="1" ht="15" spans="1:32">
      <c r="A469" s="67"/>
      <c r="B469" s="68"/>
      <c r="C469" s="69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6"/>
      <c r="R469" s="55"/>
      <c r="S469" s="55"/>
      <c r="T469" s="55"/>
      <c r="U469" s="55"/>
      <c r="V469" s="55"/>
      <c r="W469" s="55"/>
      <c r="X469" s="55"/>
      <c r="Y469" s="56"/>
      <c r="Z469" s="55"/>
      <c r="AA469" s="55"/>
      <c r="AB469" s="55"/>
      <c r="AC469" s="55"/>
      <c r="AF469" s="18"/>
    </row>
    <row r="470" s="1" customFormat="1" ht="15" spans="1:32">
      <c r="A470" s="70"/>
      <c r="B470" s="71"/>
      <c r="C470" s="72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6"/>
      <c r="R470" s="55"/>
      <c r="S470" s="55"/>
      <c r="T470" s="55"/>
      <c r="U470" s="55"/>
      <c r="V470" s="55"/>
      <c r="W470" s="55"/>
      <c r="X470" s="55"/>
      <c r="Y470" s="56"/>
      <c r="Z470" s="55"/>
      <c r="AA470" s="55"/>
      <c r="AB470" s="55"/>
      <c r="AC470" s="55"/>
      <c r="AF470" s="6"/>
    </row>
    <row r="471" s="1" customFormat="1" ht="15" spans="1:32">
      <c r="A471" s="53"/>
      <c r="B471" s="54"/>
      <c r="C471" s="54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6"/>
      <c r="R471" s="55"/>
      <c r="S471" s="55"/>
      <c r="T471" s="55"/>
      <c r="U471" s="55"/>
      <c r="V471" s="55"/>
      <c r="W471" s="55"/>
      <c r="X471" s="55"/>
      <c r="Y471" s="56"/>
      <c r="Z471" s="55"/>
      <c r="AA471" s="55"/>
      <c r="AB471" s="55"/>
      <c r="AC471" s="55"/>
      <c r="AF471" s="6"/>
    </row>
    <row r="472" s="1" customFormat="1" ht="15" spans="1:32">
      <c r="A472" s="53"/>
      <c r="B472" s="54"/>
      <c r="C472" s="54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6"/>
      <c r="R472" s="55"/>
      <c r="S472" s="55"/>
      <c r="T472" s="55"/>
      <c r="U472" s="55"/>
      <c r="V472" s="55"/>
      <c r="W472" s="55"/>
      <c r="X472" s="55"/>
      <c r="Y472" s="56"/>
      <c r="Z472" s="55"/>
      <c r="AA472" s="55"/>
      <c r="AB472" s="55"/>
      <c r="AC472" s="55"/>
      <c r="AF472" s="18"/>
    </row>
    <row r="473" s="1" customFormat="1" ht="15" spans="1:32">
      <c r="A473" s="73"/>
      <c r="B473" s="74"/>
      <c r="C473" s="7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6"/>
      <c r="R473" s="55"/>
      <c r="S473" s="55"/>
      <c r="T473" s="55"/>
      <c r="U473" s="55"/>
      <c r="V473" s="55"/>
      <c r="W473" s="55"/>
      <c r="X473" s="55"/>
      <c r="Y473" s="56"/>
      <c r="Z473" s="55"/>
      <c r="AA473" s="55"/>
      <c r="AB473" s="55"/>
      <c r="AC473" s="55"/>
      <c r="AF473" s="18"/>
    </row>
    <row r="474" s="1" customFormat="1" ht="15" spans="1:32">
      <c r="A474" s="53"/>
      <c r="B474" s="54"/>
      <c r="C474" s="54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6"/>
      <c r="R474" s="55"/>
      <c r="S474" s="55"/>
      <c r="T474" s="55"/>
      <c r="U474" s="55"/>
      <c r="V474" s="55"/>
      <c r="W474" s="55"/>
      <c r="X474" s="55"/>
      <c r="Y474" s="56"/>
      <c r="Z474" s="55"/>
      <c r="AA474" s="55"/>
      <c r="AB474" s="55"/>
      <c r="AC474" s="55"/>
      <c r="AF474" s="6"/>
    </row>
    <row r="475" s="1" customFormat="1" ht="15" spans="1:32">
      <c r="A475" s="53"/>
      <c r="B475" s="54"/>
      <c r="C475" s="54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6"/>
      <c r="R475" s="55"/>
      <c r="S475" s="55"/>
      <c r="T475" s="55"/>
      <c r="U475" s="55"/>
      <c r="V475" s="55"/>
      <c r="W475" s="55"/>
      <c r="X475" s="55"/>
      <c r="Y475" s="56"/>
      <c r="Z475" s="55"/>
      <c r="AA475" s="55"/>
      <c r="AB475" s="55"/>
      <c r="AC475" s="55"/>
      <c r="AF475" s="6"/>
    </row>
    <row r="476" s="1" customFormat="1" ht="15" spans="1:32">
      <c r="A476" s="76"/>
      <c r="B476" s="77"/>
      <c r="C476" s="78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6"/>
      <c r="R476" s="55"/>
      <c r="S476" s="55"/>
      <c r="T476" s="55"/>
      <c r="U476" s="55"/>
      <c r="V476" s="55"/>
      <c r="W476" s="55"/>
      <c r="X476" s="55"/>
      <c r="Y476" s="56"/>
      <c r="Z476" s="55"/>
      <c r="AA476" s="55"/>
      <c r="AB476" s="55"/>
      <c r="AC476" s="55"/>
      <c r="AF476" s="18"/>
    </row>
    <row r="477" s="1" customFormat="1" ht="15" spans="1:32">
      <c r="A477" s="79"/>
      <c r="B477" s="80"/>
      <c r="C477" s="80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6"/>
      <c r="R477" s="55"/>
      <c r="S477" s="55"/>
      <c r="T477" s="55"/>
      <c r="U477" s="55"/>
      <c r="V477" s="55"/>
      <c r="W477" s="55"/>
      <c r="X477" s="55"/>
      <c r="Y477" s="56"/>
      <c r="Z477" s="55"/>
      <c r="AA477" s="55"/>
      <c r="AB477" s="55"/>
      <c r="AC477" s="55"/>
      <c r="AF477" s="18"/>
    </row>
    <row r="478" s="1" customFormat="1" ht="15" spans="1:32">
      <c r="A478" s="53"/>
      <c r="B478" s="54"/>
      <c r="C478" s="54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6"/>
      <c r="R478" s="55"/>
      <c r="S478" s="55"/>
      <c r="T478" s="55"/>
      <c r="U478" s="55"/>
      <c r="V478" s="55"/>
      <c r="W478" s="55"/>
      <c r="X478" s="55"/>
      <c r="Y478" s="56"/>
      <c r="Z478" s="55"/>
      <c r="AA478" s="55"/>
      <c r="AB478" s="55"/>
      <c r="AC478" s="55"/>
      <c r="AF478" s="6"/>
    </row>
    <row r="479" s="1" customFormat="1" ht="15" spans="1:32">
      <c r="A479" s="53"/>
      <c r="B479" s="54"/>
      <c r="C479" s="54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6"/>
      <c r="R479" s="55"/>
      <c r="S479" s="55"/>
      <c r="T479" s="55"/>
      <c r="U479" s="55"/>
      <c r="V479" s="55"/>
      <c r="W479" s="55"/>
      <c r="X479" s="55"/>
      <c r="Y479" s="56"/>
      <c r="Z479" s="55"/>
      <c r="AA479" s="55"/>
      <c r="AB479" s="55"/>
      <c r="AC479" s="55"/>
      <c r="AF479" s="6"/>
    </row>
    <row r="480" s="1" customFormat="1" ht="15" spans="1:32">
      <c r="A480" s="53"/>
      <c r="B480" s="54"/>
      <c r="C480" s="54"/>
      <c r="D480" s="55"/>
      <c r="E480" s="55"/>
      <c r="F480" s="55"/>
      <c r="G480" s="55"/>
      <c r="H480" s="57"/>
      <c r="I480" s="55"/>
      <c r="J480" s="55"/>
      <c r="K480" s="55"/>
      <c r="L480" s="55"/>
      <c r="M480" s="55"/>
      <c r="N480" s="55"/>
      <c r="O480" s="55"/>
      <c r="P480" s="55"/>
      <c r="Q480" s="56"/>
      <c r="R480" s="55"/>
      <c r="S480" s="55"/>
      <c r="T480" s="55"/>
      <c r="U480" s="55"/>
      <c r="V480" s="55"/>
      <c r="W480" s="55"/>
      <c r="X480" s="55"/>
      <c r="Y480" s="56"/>
      <c r="Z480" s="55"/>
      <c r="AA480" s="55"/>
      <c r="AB480" s="55"/>
      <c r="AC480" s="55"/>
      <c r="AF480" s="18"/>
    </row>
    <row r="481" s="1" customFormat="1" ht="15" spans="1:32">
      <c r="A481" s="53"/>
      <c r="B481" s="54"/>
      <c r="C481" s="54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56"/>
      <c r="R481" s="81"/>
      <c r="S481" s="81"/>
      <c r="T481" s="81"/>
      <c r="U481" s="81"/>
      <c r="V481" s="81"/>
      <c r="W481" s="81"/>
      <c r="X481" s="81"/>
      <c r="Y481" s="56"/>
      <c r="Z481" s="81"/>
      <c r="AA481" s="81"/>
      <c r="AB481" s="81"/>
      <c r="AC481" s="81"/>
      <c r="AF481" s="18"/>
    </row>
    <row r="482" s="1" customFormat="1" ht="15" spans="1:32">
      <c r="A482" s="53"/>
      <c r="B482" s="54"/>
      <c r="C482" s="54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56"/>
      <c r="R482" s="81"/>
      <c r="S482" s="81"/>
      <c r="T482" s="81"/>
      <c r="U482" s="81"/>
      <c r="V482" s="81"/>
      <c r="W482" s="81"/>
      <c r="X482" s="81"/>
      <c r="Y482" s="56"/>
      <c r="Z482" s="81"/>
      <c r="AA482" s="81"/>
      <c r="AB482" s="81"/>
      <c r="AC482" s="81"/>
      <c r="AF482" s="6"/>
    </row>
    <row r="483" s="1" customFormat="1" ht="15" spans="1:32">
      <c r="A483" s="53"/>
      <c r="B483" s="54"/>
      <c r="C483" s="54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56"/>
      <c r="R483" s="81"/>
      <c r="S483" s="81"/>
      <c r="T483" s="81"/>
      <c r="U483" s="81"/>
      <c r="V483" s="81"/>
      <c r="W483" s="81"/>
      <c r="X483" s="81"/>
      <c r="Y483" s="56"/>
      <c r="Z483" s="81"/>
      <c r="AA483" s="81"/>
      <c r="AB483" s="81"/>
      <c r="AC483" s="81"/>
      <c r="AF483" s="6"/>
    </row>
    <row r="484" s="1" customFormat="1" ht="15" spans="1:32">
      <c r="A484" s="53"/>
      <c r="B484" s="54"/>
      <c r="C484" s="54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56"/>
      <c r="R484" s="81"/>
      <c r="S484" s="81"/>
      <c r="T484" s="81"/>
      <c r="U484" s="81"/>
      <c r="V484" s="81"/>
      <c r="W484" s="81"/>
      <c r="X484" s="81"/>
      <c r="Y484" s="56"/>
      <c r="Z484" s="81"/>
      <c r="AA484" s="81"/>
      <c r="AB484" s="81"/>
      <c r="AC484" s="81"/>
      <c r="AF484" s="18"/>
    </row>
    <row r="485" s="1" customFormat="1" ht="15" spans="1:32">
      <c r="A485" s="53"/>
      <c r="B485" s="54"/>
      <c r="C485" s="54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56"/>
      <c r="R485" s="81"/>
      <c r="S485" s="81"/>
      <c r="T485" s="81"/>
      <c r="U485" s="81"/>
      <c r="V485" s="81"/>
      <c r="W485" s="81"/>
      <c r="X485" s="81"/>
      <c r="Y485" s="56"/>
      <c r="Z485" s="81"/>
      <c r="AA485" s="81"/>
      <c r="AB485" s="81"/>
      <c r="AC485" s="81"/>
      <c r="AF485" s="18"/>
    </row>
    <row r="486" s="1" customFormat="1" ht="15" spans="1:32">
      <c r="A486" s="53"/>
      <c r="B486" s="54"/>
      <c r="C486" s="54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56"/>
      <c r="R486" s="81"/>
      <c r="S486" s="81"/>
      <c r="T486" s="81"/>
      <c r="U486" s="81"/>
      <c r="V486" s="81"/>
      <c r="W486" s="81"/>
      <c r="X486" s="81"/>
      <c r="Y486" s="56"/>
      <c r="Z486" s="81"/>
      <c r="AA486" s="81"/>
      <c r="AB486" s="81"/>
      <c r="AC486" s="81"/>
      <c r="AF486" s="6"/>
    </row>
    <row r="487" s="1" customFormat="1" ht="15" spans="1:32">
      <c r="A487" s="53"/>
      <c r="B487" s="54"/>
      <c r="C487" s="54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56"/>
      <c r="R487" s="81"/>
      <c r="S487" s="81"/>
      <c r="T487" s="81"/>
      <c r="U487" s="81"/>
      <c r="V487" s="81"/>
      <c r="W487" s="81"/>
      <c r="X487" s="81"/>
      <c r="Y487" s="56"/>
      <c r="Z487" s="81"/>
      <c r="AA487" s="81"/>
      <c r="AB487" s="81"/>
      <c r="AC487" s="81"/>
      <c r="AF487" s="6"/>
    </row>
    <row r="488" s="1" customFormat="1" ht="15" spans="1:32">
      <c r="A488" s="53"/>
      <c r="B488" s="54"/>
      <c r="C488" s="54"/>
      <c r="D488" s="81"/>
      <c r="E488" s="81"/>
      <c r="F488" s="81"/>
      <c r="G488" s="81"/>
      <c r="H488" s="82"/>
      <c r="I488" s="81"/>
      <c r="J488" s="81"/>
      <c r="K488" s="81"/>
      <c r="L488" s="81"/>
      <c r="M488" s="81"/>
      <c r="N488" s="81"/>
      <c r="O488" s="81"/>
      <c r="P488" s="81"/>
      <c r="Q488" s="56"/>
      <c r="R488" s="81"/>
      <c r="S488" s="81"/>
      <c r="T488" s="81"/>
      <c r="U488" s="81"/>
      <c r="V488" s="81"/>
      <c r="W488" s="81"/>
      <c r="X488" s="81"/>
      <c r="Y488" s="56"/>
      <c r="Z488" s="81"/>
      <c r="AA488" s="81"/>
      <c r="AB488" s="81"/>
      <c r="AC488" s="81"/>
      <c r="AF488" s="18"/>
    </row>
    <row r="489" s="1" customFormat="1" ht="15" spans="1:32">
      <c r="A489" s="53"/>
      <c r="B489" s="54"/>
      <c r="C489" s="54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6"/>
      <c r="R489" s="55"/>
      <c r="S489" s="55"/>
      <c r="T489" s="55"/>
      <c r="U489" s="55"/>
      <c r="V489" s="55"/>
      <c r="W489" s="55"/>
      <c r="X489" s="55"/>
      <c r="Y489" s="56"/>
      <c r="Z489" s="55"/>
      <c r="AA489" s="55"/>
      <c r="AB489" s="55"/>
      <c r="AC489" s="55"/>
      <c r="AF489" s="18"/>
    </row>
    <row r="490" s="1" customFormat="1" ht="15" spans="1:32">
      <c r="A490" s="53"/>
      <c r="B490" s="54"/>
      <c r="C490" s="54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6"/>
      <c r="R490" s="55"/>
      <c r="S490" s="55"/>
      <c r="T490" s="55"/>
      <c r="U490" s="55"/>
      <c r="V490" s="55"/>
      <c r="W490" s="55"/>
      <c r="X490" s="55"/>
      <c r="Y490" s="56"/>
      <c r="Z490" s="55"/>
      <c r="AA490" s="55"/>
      <c r="AB490" s="55"/>
      <c r="AC490" s="55"/>
      <c r="AF490" s="6"/>
    </row>
    <row r="491" s="1" customFormat="1" ht="15" spans="1:32">
      <c r="A491" s="53"/>
      <c r="B491" s="54"/>
      <c r="C491" s="54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6"/>
      <c r="R491" s="55"/>
      <c r="S491" s="55"/>
      <c r="T491" s="55"/>
      <c r="U491" s="55"/>
      <c r="V491" s="55"/>
      <c r="W491" s="55"/>
      <c r="X491" s="55"/>
      <c r="Y491" s="56"/>
      <c r="Z491" s="55"/>
      <c r="AA491" s="55"/>
      <c r="AB491" s="55"/>
      <c r="AC491" s="55"/>
      <c r="AF491" s="6"/>
    </row>
    <row r="492" s="1" customFormat="1" ht="15" spans="1:32">
      <c r="A492" s="53"/>
      <c r="B492" s="54"/>
      <c r="C492" s="54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6"/>
      <c r="R492" s="55"/>
      <c r="S492" s="55"/>
      <c r="T492" s="55"/>
      <c r="U492" s="55"/>
      <c r="V492" s="55"/>
      <c r="W492" s="55"/>
      <c r="X492" s="55"/>
      <c r="Y492" s="56"/>
      <c r="Z492" s="55"/>
      <c r="AA492" s="55"/>
      <c r="AB492" s="55"/>
      <c r="AC492" s="55"/>
      <c r="AF492" s="18"/>
    </row>
    <row r="493" s="1" customFormat="1" ht="15" spans="1:32">
      <c r="A493" s="53"/>
      <c r="B493" s="54"/>
      <c r="C493" s="54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6"/>
      <c r="R493" s="55"/>
      <c r="S493" s="55"/>
      <c r="T493" s="55"/>
      <c r="U493" s="55"/>
      <c r="V493" s="55"/>
      <c r="W493" s="55"/>
      <c r="X493" s="55"/>
      <c r="Y493" s="56"/>
      <c r="Z493" s="55"/>
      <c r="AA493" s="55"/>
      <c r="AB493" s="55"/>
      <c r="AC493" s="55"/>
      <c r="AF493" s="18"/>
    </row>
    <row r="494" s="1" customFormat="1" ht="15" spans="1:32">
      <c r="A494" s="53"/>
      <c r="B494" s="54"/>
      <c r="C494" s="54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6"/>
      <c r="R494" s="55"/>
      <c r="S494" s="55"/>
      <c r="T494" s="55"/>
      <c r="U494" s="55"/>
      <c r="V494" s="55"/>
      <c r="W494" s="55"/>
      <c r="X494" s="55"/>
      <c r="Y494" s="56"/>
      <c r="Z494" s="55"/>
      <c r="AA494" s="55"/>
      <c r="AB494" s="55"/>
      <c r="AC494" s="55"/>
      <c r="AF494" s="6"/>
    </row>
    <row r="495" s="1" customFormat="1" ht="15" spans="1:32">
      <c r="A495" s="53"/>
      <c r="B495" s="54"/>
      <c r="C495" s="54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6"/>
      <c r="R495" s="55"/>
      <c r="S495" s="55"/>
      <c r="T495" s="55"/>
      <c r="U495" s="55"/>
      <c r="V495" s="55"/>
      <c r="W495" s="55"/>
      <c r="X495" s="55"/>
      <c r="Y495" s="56"/>
      <c r="Z495" s="55"/>
      <c r="AA495" s="55"/>
      <c r="AB495" s="55"/>
      <c r="AC495" s="55"/>
      <c r="AF495" s="6"/>
    </row>
    <row r="496" s="1" customFormat="1" ht="15" spans="1:32">
      <c r="A496" s="53"/>
      <c r="B496" s="54"/>
      <c r="C496" s="54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6"/>
      <c r="R496" s="55"/>
      <c r="S496" s="55"/>
      <c r="T496" s="55"/>
      <c r="U496" s="55"/>
      <c r="V496" s="55"/>
      <c r="W496" s="55"/>
      <c r="X496" s="55"/>
      <c r="Y496" s="56"/>
      <c r="Z496" s="55"/>
      <c r="AA496" s="55"/>
      <c r="AB496" s="55"/>
      <c r="AC496" s="55"/>
      <c r="AF496" s="18"/>
    </row>
    <row r="497" s="1" customFormat="1" ht="15" spans="1:32">
      <c r="A497" s="53"/>
      <c r="B497" s="54"/>
      <c r="C497" s="54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6"/>
      <c r="R497" s="55"/>
      <c r="S497" s="55"/>
      <c r="T497" s="55"/>
      <c r="U497" s="55"/>
      <c r="V497" s="55"/>
      <c r="W497" s="55"/>
      <c r="X497" s="55"/>
      <c r="Y497" s="56"/>
      <c r="Z497" s="55"/>
      <c r="AA497" s="55"/>
      <c r="AB497" s="55"/>
      <c r="AC497" s="55"/>
      <c r="AF497" s="18"/>
    </row>
    <row r="498" s="1" customFormat="1" ht="15" spans="1:32">
      <c r="A498" s="53"/>
      <c r="B498" s="54"/>
      <c r="C498" s="54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6"/>
      <c r="R498" s="55"/>
      <c r="S498" s="55"/>
      <c r="T498" s="55"/>
      <c r="U498" s="55"/>
      <c r="V498" s="55"/>
      <c r="W498" s="55"/>
      <c r="X498" s="55"/>
      <c r="Y498" s="56"/>
      <c r="Z498" s="55"/>
      <c r="AA498" s="55"/>
      <c r="AB498" s="55"/>
      <c r="AC498" s="55"/>
      <c r="AF498" s="6"/>
    </row>
    <row r="499" s="1" customFormat="1" ht="15" spans="1:32">
      <c r="A499" s="53"/>
      <c r="B499" s="54"/>
      <c r="C499" s="54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6"/>
      <c r="R499" s="55"/>
      <c r="S499" s="55"/>
      <c r="T499" s="55"/>
      <c r="U499" s="55"/>
      <c r="V499" s="55"/>
      <c r="W499" s="55"/>
      <c r="X499" s="55"/>
      <c r="Y499" s="56"/>
      <c r="Z499" s="55"/>
      <c r="AA499" s="55"/>
      <c r="AB499" s="55"/>
      <c r="AC499" s="55"/>
      <c r="AF499" s="6"/>
    </row>
    <row r="500" s="1" customFormat="1" ht="15" spans="1:32">
      <c r="A500" s="53"/>
      <c r="B500" s="54"/>
      <c r="C500" s="54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6"/>
      <c r="R500" s="55"/>
      <c r="S500" s="55"/>
      <c r="T500" s="55"/>
      <c r="U500" s="55"/>
      <c r="V500" s="55"/>
      <c r="W500" s="55"/>
      <c r="X500" s="55"/>
      <c r="Y500" s="56"/>
      <c r="Z500" s="55"/>
      <c r="AA500" s="55"/>
      <c r="AB500" s="55"/>
      <c r="AC500" s="55"/>
      <c r="AF500" s="18"/>
    </row>
    <row r="501" s="1" customFormat="1" ht="15" spans="1:32">
      <c r="A501" s="53"/>
      <c r="B501" s="54"/>
      <c r="C501" s="54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6"/>
      <c r="R501" s="55"/>
      <c r="S501" s="55"/>
      <c r="T501" s="55"/>
      <c r="U501" s="55"/>
      <c r="V501" s="55"/>
      <c r="W501" s="55"/>
      <c r="X501" s="55"/>
      <c r="Y501" s="56"/>
      <c r="Z501" s="55"/>
      <c r="AA501" s="55"/>
      <c r="AB501" s="55"/>
      <c r="AC501" s="55"/>
      <c r="AF501" s="18"/>
    </row>
    <row r="502" s="1" customFormat="1" ht="15" spans="1:32">
      <c r="A502" s="53"/>
      <c r="B502" s="54"/>
      <c r="C502" s="54"/>
      <c r="D502" s="55"/>
      <c r="E502" s="55"/>
      <c r="F502" s="55"/>
      <c r="G502" s="55"/>
      <c r="H502" s="57"/>
      <c r="I502" s="55"/>
      <c r="J502" s="55"/>
      <c r="K502" s="55"/>
      <c r="L502" s="55"/>
      <c r="M502" s="55"/>
      <c r="N502" s="55"/>
      <c r="O502" s="55"/>
      <c r="P502" s="55"/>
      <c r="Q502" s="56"/>
      <c r="R502" s="55"/>
      <c r="S502" s="55"/>
      <c r="T502" s="55"/>
      <c r="U502" s="55"/>
      <c r="V502" s="55"/>
      <c r="W502" s="55"/>
      <c r="X502" s="55"/>
      <c r="Y502" s="56"/>
      <c r="Z502" s="55"/>
      <c r="AA502" s="55"/>
      <c r="AB502" s="55"/>
      <c r="AC502" s="55"/>
      <c r="AF502" s="6"/>
    </row>
    <row r="503" s="1" customFormat="1" ht="15" spans="1:32">
      <c r="A503" s="53"/>
      <c r="B503" s="54"/>
      <c r="C503" s="54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6"/>
      <c r="R503" s="55"/>
      <c r="S503" s="55"/>
      <c r="T503" s="55"/>
      <c r="U503" s="55"/>
      <c r="V503" s="55"/>
      <c r="W503" s="55"/>
      <c r="X503" s="55"/>
      <c r="Y503" s="56"/>
      <c r="Z503" s="55"/>
      <c r="AA503" s="55"/>
      <c r="AB503" s="55"/>
      <c r="AC503" s="55"/>
      <c r="AF503" s="6"/>
    </row>
    <row r="504" s="1" customFormat="1" ht="15" spans="1:32">
      <c r="A504" s="53"/>
      <c r="B504" s="54"/>
      <c r="C504" s="54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6"/>
      <c r="R504" s="55"/>
      <c r="S504" s="55"/>
      <c r="T504" s="55"/>
      <c r="U504" s="55"/>
      <c r="V504" s="55"/>
      <c r="W504" s="55"/>
      <c r="X504" s="55"/>
      <c r="Y504" s="56"/>
      <c r="Z504" s="55"/>
      <c r="AA504" s="55"/>
      <c r="AB504" s="55"/>
      <c r="AC504" s="55"/>
      <c r="AF504" s="18"/>
    </row>
    <row r="505" s="1" customFormat="1" ht="15" spans="1:32">
      <c r="A505" s="53"/>
      <c r="B505" s="54"/>
      <c r="C505" s="54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6"/>
      <c r="R505" s="55"/>
      <c r="S505" s="55"/>
      <c r="T505" s="55"/>
      <c r="U505" s="55"/>
      <c r="V505" s="55"/>
      <c r="W505" s="55"/>
      <c r="X505" s="55"/>
      <c r="Y505" s="56"/>
      <c r="Z505" s="55"/>
      <c r="AA505" s="55"/>
      <c r="AB505" s="55"/>
      <c r="AC505" s="55"/>
      <c r="AF505" s="18"/>
    </row>
    <row r="506" s="1" customFormat="1" ht="15" spans="1:32">
      <c r="A506" s="53"/>
      <c r="B506" s="54"/>
      <c r="C506" s="54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6"/>
      <c r="R506" s="55"/>
      <c r="S506" s="55"/>
      <c r="T506" s="55"/>
      <c r="U506" s="55"/>
      <c r="V506" s="55"/>
      <c r="W506" s="55"/>
      <c r="X506" s="55"/>
      <c r="Y506" s="56"/>
      <c r="Z506" s="55"/>
      <c r="AA506" s="55"/>
      <c r="AB506" s="55"/>
      <c r="AC506" s="55"/>
      <c r="AF506" s="6"/>
    </row>
    <row r="507" s="1" customFormat="1" ht="15" spans="1:32">
      <c r="A507" s="53"/>
      <c r="B507" s="54"/>
      <c r="C507" s="54"/>
      <c r="D507" s="55"/>
      <c r="E507" s="55"/>
      <c r="F507" s="55"/>
      <c r="G507" s="55"/>
      <c r="H507" s="57"/>
      <c r="I507" s="55"/>
      <c r="J507" s="55"/>
      <c r="K507" s="55"/>
      <c r="L507" s="55"/>
      <c r="M507" s="57"/>
      <c r="N507" s="57"/>
      <c r="O507" s="55"/>
      <c r="P507" s="55"/>
      <c r="Q507" s="56"/>
      <c r="R507" s="55"/>
      <c r="S507" s="55"/>
      <c r="T507" s="55"/>
      <c r="U507" s="55"/>
      <c r="V507" s="55"/>
      <c r="W507" s="55"/>
      <c r="X507" s="55"/>
      <c r="Y507" s="56"/>
      <c r="Z507" s="55"/>
      <c r="AA507" s="55"/>
      <c r="AB507" s="55"/>
      <c r="AC507" s="55"/>
      <c r="AF507" s="6"/>
    </row>
    <row r="508" s="1" customFormat="1" ht="15" spans="1:32">
      <c r="A508" s="53"/>
      <c r="B508" s="54"/>
      <c r="C508" s="54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6"/>
      <c r="R508" s="55"/>
      <c r="S508" s="55"/>
      <c r="T508" s="55"/>
      <c r="U508" s="55"/>
      <c r="V508" s="55"/>
      <c r="W508" s="55"/>
      <c r="X508" s="55"/>
      <c r="Y508" s="56"/>
      <c r="Z508" s="55"/>
      <c r="AA508" s="55"/>
      <c r="AB508" s="55"/>
      <c r="AC508" s="55"/>
      <c r="AF508" s="18"/>
    </row>
    <row r="509" s="1" customFormat="1" ht="15" spans="1:32">
      <c r="A509" s="53"/>
      <c r="B509" s="54"/>
      <c r="C509" s="54"/>
      <c r="D509" s="55"/>
      <c r="E509" s="55"/>
      <c r="F509" s="55"/>
      <c r="G509" s="55"/>
      <c r="H509" s="57"/>
      <c r="I509" s="55"/>
      <c r="J509" s="55"/>
      <c r="K509" s="55"/>
      <c r="L509" s="55"/>
      <c r="M509" s="55"/>
      <c r="N509" s="55"/>
      <c r="O509" s="55"/>
      <c r="P509" s="55"/>
      <c r="Q509" s="56"/>
      <c r="R509" s="55"/>
      <c r="S509" s="55"/>
      <c r="T509" s="55"/>
      <c r="U509" s="55"/>
      <c r="V509" s="55"/>
      <c r="W509" s="55"/>
      <c r="X509" s="55"/>
      <c r="Y509" s="56"/>
      <c r="Z509" s="55"/>
      <c r="AA509" s="55"/>
      <c r="AB509" s="55"/>
      <c r="AC509" s="55"/>
      <c r="AF509" s="18"/>
    </row>
    <row r="510" s="1" customFormat="1" ht="15" spans="1:32">
      <c r="A510" s="53"/>
      <c r="B510" s="54"/>
      <c r="C510" s="54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6"/>
      <c r="R510" s="55"/>
      <c r="S510" s="55"/>
      <c r="T510" s="55"/>
      <c r="U510" s="55"/>
      <c r="V510" s="55"/>
      <c r="W510" s="55"/>
      <c r="X510" s="55"/>
      <c r="Y510" s="56"/>
      <c r="Z510" s="55"/>
      <c r="AA510" s="55"/>
      <c r="AB510" s="55"/>
      <c r="AC510" s="55"/>
      <c r="AF510" s="6"/>
    </row>
    <row r="511" s="1" customFormat="1" ht="15" spans="1:32">
      <c r="A511" s="83"/>
      <c r="B511" s="84"/>
      <c r="C511" s="84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56"/>
      <c r="R511" s="85"/>
      <c r="S511" s="85"/>
      <c r="T511" s="85"/>
      <c r="U511" s="85"/>
      <c r="V511" s="85"/>
      <c r="W511" s="85"/>
      <c r="X511" s="85"/>
      <c r="Y511" s="56"/>
      <c r="Z511" s="85"/>
      <c r="AA511" s="85"/>
      <c r="AB511" s="85"/>
      <c r="AC511" s="85"/>
      <c r="AF511" s="6"/>
    </row>
    <row r="512" s="1" customFormat="1" ht="15" spans="1:32">
      <c r="A512" s="53"/>
      <c r="B512" s="54"/>
      <c r="C512" s="54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6"/>
      <c r="R512" s="55"/>
      <c r="S512" s="55"/>
      <c r="T512" s="55"/>
      <c r="U512" s="55"/>
      <c r="V512" s="55"/>
      <c r="W512" s="55"/>
      <c r="X512" s="55"/>
      <c r="Y512" s="56"/>
      <c r="Z512" s="55"/>
      <c r="AA512" s="55"/>
      <c r="AB512" s="55"/>
      <c r="AC512" s="55"/>
      <c r="AF512" s="18"/>
    </row>
    <row r="513" s="1" customFormat="1" ht="15" spans="1:32">
      <c r="A513" s="53"/>
      <c r="B513" s="54"/>
      <c r="C513" s="54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6"/>
      <c r="R513" s="55"/>
      <c r="S513" s="55"/>
      <c r="T513" s="55"/>
      <c r="U513" s="55"/>
      <c r="V513" s="55"/>
      <c r="W513" s="55"/>
      <c r="X513" s="55"/>
      <c r="Y513" s="56"/>
      <c r="Z513" s="55"/>
      <c r="AA513" s="55"/>
      <c r="AB513" s="55"/>
      <c r="AC513" s="55"/>
      <c r="AF513" s="18"/>
    </row>
    <row r="514" s="1" customFormat="1" ht="15" spans="1:32">
      <c r="A514" s="53"/>
      <c r="B514" s="54"/>
      <c r="C514" s="54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6"/>
      <c r="R514" s="55"/>
      <c r="S514" s="55"/>
      <c r="T514" s="55"/>
      <c r="U514" s="55"/>
      <c r="V514" s="55"/>
      <c r="W514" s="55"/>
      <c r="X514" s="55"/>
      <c r="Y514" s="56"/>
      <c r="Z514" s="55"/>
      <c r="AA514" s="55"/>
      <c r="AB514" s="55"/>
      <c r="AC514" s="55"/>
      <c r="AF514" s="6"/>
    </row>
    <row r="515" s="1" customFormat="1" ht="15" spans="1:32">
      <c r="A515" s="53"/>
      <c r="B515" s="54"/>
      <c r="C515" s="54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6"/>
      <c r="R515" s="55"/>
      <c r="S515" s="55"/>
      <c r="T515" s="55"/>
      <c r="U515" s="55"/>
      <c r="V515" s="55"/>
      <c r="W515" s="55"/>
      <c r="X515" s="55"/>
      <c r="Y515" s="56"/>
      <c r="Z515" s="55"/>
      <c r="AA515" s="55"/>
      <c r="AB515" s="55"/>
      <c r="AC515" s="55"/>
      <c r="AF515" s="6"/>
    </row>
    <row r="516" s="1" customFormat="1" ht="15" spans="1:32">
      <c r="A516" s="58"/>
      <c r="B516" s="54"/>
      <c r="C516" s="54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6"/>
      <c r="R516" s="55"/>
      <c r="S516" s="55"/>
      <c r="T516" s="55"/>
      <c r="U516" s="55"/>
      <c r="V516" s="55"/>
      <c r="W516" s="55"/>
      <c r="X516" s="55"/>
      <c r="Y516" s="56"/>
      <c r="Z516" s="55"/>
      <c r="AA516" s="55"/>
      <c r="AB516" s="55"/>
      <c r="AC516" s="55"/>
      <c r="AF516" s="18"/>
    </row>
    <row r="517" s="1" customFormat="1" ht="15" spans="1:32">
      <c r="A517" s="53"/>
      <c r="B517" s="54"/>
      <c r="C517" s="54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6"/>
      <c r="R517" s="55"/>
      <c r="S517" s="55"/>
      <c r="T517" s="55"/>
      <c r="U517" s="55"/>
      <c r="V517" s="55"/>
      <c r="W517" s="55"/>
      <c r="X517" s="55"/>
      <c r="Y517" s="56"/>
      <c r="Z517" s="55"/>
      <c r="AA517" s="55"/>
      <c r="AB517" s="55"/>
      <c r="AC517" s="55"/>
      <c r="AF517" s="18"/>
    </row>
    <row r="518" s="1" customFormat="1" ht="15" spans="1:32">
      <c r="A518" s="53"/>
      <c r="B518" s="54"/>
      <c r="C518" s="54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6"/>
      <c r="R518" s="55"/>
      <c r="S518" s="55"/>
      <c r="T518" s="55"/>
      <c r="U518" s="55"/>
      <c r="V518" s="55"/>
      <c r="W518" s="55"/>
      <c r="X518" s="55"/>
      <c r="Y518" s="56"/>
      <c r="Z518" s="55"/>
      <c r="AA518" s="55"/>
      <c r="AB518" s="55"/>
      <c r="AC518" s="55"/>
      <c r="AF518" s="6"/>
    </row>
    <row r="519" s="1" customFormat="1" ht="15" spans="1:32">
      <c r="A519" s="53"/>
      <c r="B519" s="54"/>
      <c r="C519" s="54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6"/>
      <c r="R519" s="55"/>
      <c r="S519" s="55"/>
      <c r="T519" s="55"/>
      <c r="U519" s="55"/>
      <c r="V519" s="55"/>
      <c r="W519" s="55"/>
      <c r="X519" s="55"/>
      <c r="Y519" s="56"/>
      <c r="Z519" s="55"/>
      <c r="AA519" s="55"/>
      <c r="AB519" s="55"/>
      <c r="AC519" s="55"/>
      <c r="AF519" s="6"/>
    </row>
    <row r="520" s="1" customFormat="1" ht="15" spans="1:32">
      <c r="A520" s="53"/>
      <c r="B520" s="54"/>
      <c r="C520" s="54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6"/>
      <c r="R520" s="55"/>
      <c r="S520" s="55"/>
      <c r="T520" s="55"/>
      <c r="U520" s="55"/>
      <c r="V520" s="55"/>
      <c r="W520" s="55"/>
      <c r="X520" s="55"/>
      <c r="Y520" s="56"/>
      <c r="Z520" s="55"/>
      <c r="AA520" s="55"/>
      <c r="AB520" s="55"/>
      <c r="AC520" s="55"/>
      <c r="AF520" s="18"/>
    </row>
    <row r="521" s="1" customFormat="1" ht="15" spans="1:32">
      <c r="A521" s="53"/>
      <c r="B521" s="54"/>
      <c r="C521" s="54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6"/>
      <c r="R521" s="55"/>
      <c r="S521" s="55"/>
      <c r="T521" s="55"/>
      <c r="U521" s="55"/>
      <c r="V521" s="55"/>
      <c r="W521" s="55"/>
      <c r="X521" s="55"/>
      <c r="Y521" s="56"/>
      <c r="Z521" s="55"/>
      <c r="AA521" s="55"/>
      <c r="AB521" s="55"/>
      <c r="AC521" s="55"/>
      <c r="AF521" s="18"/>
    </row>
    <row r="522" s="1" customFormat="1" ht="15" spans="1:32">
      <c r="A522" s="53"/>
      <c r="B522" s="54"/>
      <c r="C522" s="54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6"/>
      <c r="R522" s="55"/>
      <c r="S522" s="55"/>
      <c r="T522" s="55"/>
      <c r="U522" s="55"/>
      <c r="V522" s="55"/>
      <c r="W522" s="55"/>
      <c r="X522" s="55"/>
      <c r="Y522" s="56"/>
      <c r="Z522" s="55"/>
      <c r="AA522" s="55"/>
      <c r="AB522" s="55"/>
      <c r="AC522" s="55"/>
      <c r="AF522" s="6"/>
    </row>
    <row r="523" s="1" customFormat="1" ht="15" spans="1:32">
      <c r="A523" s="53"/>
      <c r="B523" s="54"/>
      <c r="C523" s="54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6"/>
      <c r="R523" s="55"/>
      <c r="S523" s="55"/>
      <c r="T523" s="55"/>
      <c r="U523" s="55"/>
      <c r="V523" s="55"/>
      <c r="W523" s="55"/>
      <c r="X523" s="55"/>
      <c r="Y523" s="56"/>
      <c r="Z523" s="55"/>
      <c r="AA523" s="55"/>
      <c r="AB523" s="55"/>
      <c r="AC523" s="55"/>
      <c r="AF523" s="6"/>
    </row>
    <row r="524" s="1" customFormat="1" ht="15" spans="1:32">
      <c r="A524" s="86"/>
      <c r="B524" s="68"/>
      <c r="C524" s="68"/>
      <c r="D524" s="87"/>
      <c r="E524" s="87"/>
      <c r="F524" s="87"/>
      <c r="G524" s="87"/>
      <c r="H524" s="88"/>
      <c r="I524" s="87"/>
      <c r="J524" s="87"/>
      <c r="K524" s="87"/>
      <c r="L524" s="87"/>
      <c r="M524" s="87"/>
      <c r="N524" s="87"/>
      <c r="O524" s="87"/>
      <c r="P524" s="87"/>
      <c r="Q524" s="56"/>
      <c r="R524" s="87"/>
      <c r="S524" s="87"/>
      <c r="T524" s="87"/>
      <c r="U524" s="87"/>
      <c r="V524" s="87"/>
      <c r="W524" s="87"/>
      <c r="X524" s="87"/>
      <c r="Y524" s="56"/>
      <c r="Z524" s="87"/>
      <c r="AA524" s="87"/>
      <c r="AB524" s="87"/>
      <c r="AC524" s="87"/>
      <c r="AF524" s="18"/>
    </row>
    <row r="525" s="1" customFormat="1" ht="15" spans="1:32">
      <c r="A525" s="53"/>
      <c r="B525" s="54"/>
      <c r="C525" s="54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6"/>
      <c r="R525" s="55"/>
      <c r="S525" s="55"/>
      <c r="T525" s="55"/>
      <c r="U525" s="55"/>
      <c r="V525" s="55"/>
      <c r="W525" s="55"/>
      <c r="X525" s="55"/>
      <c r="Y525" s="56"/>
      <c r="Z525" s="55"/>
      <c r="AA525" s="55"/>
      <c r="AB525" s="55"/>
      <c r="AC525" s="55"/>
      <c r="AF525" s="18"/>
    </row>
    <row r="526" s="1" customFormat="1" ht="15" spans="1:32">
      <c r="A526" s="53"/>
      <c r="B526" s="54"/>
      <c r="C526" s="54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6"/>
      <c r="R526" s="55"/>
      <c r="S526" s="55"/>
      <c r="T526" s="55"/>
      <c r="U526" s="55"/>
      <c r="V526" s="55"/>
      <c r="W526" s="55"/>
      <c r="X526" s="55"/>
      <c r="Y526" s="56"/>
      <c r="Z526" s="55"/>
      <c r="AA526" s="55"/>
      <c r="AB526" s="55"/>
      <c r="AC526" s="55"/>
      <c r="AF526" s="6"/>
    </row>
    <row r="527" s="1" customFormat="1" ht="15" spans="1:32">
      <c r="A527" s="53"/>
      <c r="B527" s="54"/>
      <c r="C527" s="54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6"/>
      <c r="R527" s="55"/>
      <c r="S527" s="55"/>
      <c r="T527" s="55"/>
      <c r="U527" s="55"/>
      <c r="V527" s="55"/>
      <c r="W527" s="55"/>
      <c r="X527" s="55"/>
      <c r="Y527" s="56"/>
      <c r="Z527" s="55"/>
      <c r="AA527" s="55"/>
      <c r="AB527" s="55"/>
      <c r="AC527" s="55"/>
      <c r="AF527" s="6"/>
    </row>
    <row r="528" s="1" customFormat="1" ht="15" spans="1:32">
      <c r="A528" s="53"/>
      <c r="B528" s="54"/>
      <c r="C528" s="54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6"/>
      <c r="R528" s="55"/>
      <c r="S528" s="55"/>
      <c r="T528" s="55"/>
      <c r="U528" s="55"/>
      <c r="V528" s="55"/>
      <c r="W528" s="55"/>
      <c r="X528" s="55"/>
      <c r="Y528" s="56"/>
      <c r="Z528" s="55"/>
      <c r="AA528" s="55"/>
      <c r="AB528" s="55"/>
      <c r="AC528" s="55"/>
      <c r="AF528" s="18"/>
    </row>
    <row r="529" s="1" customFormat="1" ht="15" spans="1:32">
      <c r="A529" s="53"/>
      <c r="B529" s="54"/>
      <c r="C529" s="54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6"/>
      <c r="R529" s="55"/>
      <c r="S529" s="55"/>
      <c r="T529" s="55"/>
      <c r="U529" s="55"/>
      <c r="V529" s="55"/>
      <c r="W529" s="55"/>
      <c r="X529" s="55"/>
      <c r="Y529" s="56"/>
      <c r="Z529" s="55"/>
      <c r="AA529" s="55"/>
      <c r="AB529" s="55"/>
      <c r="AC529" s="55"/>
      <c r="AF529" s="18"/>
    </row>
    <row r="530" s="1" customFormat="1" ht="15" spans="1:32">
      <c r="A530" s="53"/>
      <c r="B530" s="54"/>
      <c r="C530" s="54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6"/>
      <c r="R530" s="55"/>
      <c r="S530" s="55"/>
      <c r="T530" s="55"/>
      <c r="U530" s="55"/>
      <c r="V530" s="55"/>
      <c r="W530" s="55"/>
      <c r="X530" s="55"/>
      <c r="Y530" s="56"/>
      <c r="Z530" s="55"/>
      <c r="AA530" s="55"/>
      <c r="AB530" s="55"/>
      <c r="AC530" s="55"/>
      <c r="AF530" s="6"/>
    </row>
    <row r="531" s="1" customFormat="1" ht="15" spans="1:32">
      <c r="A531" s="53"/>
      <c r="B531" s="54"/>
      <c r="C531" s="54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6"/>
      <c r="R531" s="55"/>
      <c r="S531" s="55"/>
      <c r="T531" s="55"/>
      <c r="U531" s="55"/>
      <c r="V531" s="55"/>
      <c r="W531" s="55"/>
      <c r="X531" s="55"/>
      <c r="Y531" s="56"/>
      <c r="Z531" s="55"/>
      <c r="AA531" s="55"/>
      <c r="AB531" s="55"/>
      <c r="AC531" s="55"/>
      <c r="AF531" s="6"/>
    </row>
    <row r="532" s="1" customFormat="1" ht="15" spans="1:32">
      <c r="A532" s="53"/>
      <c r="B532" s="54"/>
      <c r="C532" s="54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6"/>
      <c r="R532" s="55"/>
      <c r="S532" s="55"/>
      <c r="T532" s="55"/>
      <c r="U532" s="55"/>
      <c r="V532" s="55"/>
      <c r="W532" s="55"/>
      <c r="X532" s="55"/>
      <c r="Y532" s="56"/>
      <c r="Z532" s="55"/>
      <c r="AA532" s="55"/>
      <c r="AB532" s="55"/>
      <c r="AC532" s="55"/>
      <c r="AF532" s="18"/>
    </row>
    <row r="533" s="1" customFormat="1" ht="15" spans="1:32">
      <c r="A533" s="53"/>
      <c r="B533" s="54"/>
      <c r="C533" s="54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6"/>
      <c r="R533" s="55"/>
      <c r="S533" s="55"/>
      <c r="T533" s="55"/>
      <c r="U533" s="55"/>
      <c r="V533" s="55"/>
      <c r="W533" s="55"/>
      <c r="X533" s="55"/>
      <c r="Y533" s="56"/>
      <c r="Z533" s="55"/>
      <c r="AA533" s="55"/>
      <c r="AB533" s="55"/>
      <c r="AC533" s="55"/>
      <c r="AF533" s="18"/>
    </row>
    <row r="534" s="1" customFormat="1" ht="15" spans="1:32">
      <c r="A534" s="53"/>
      <c r="B534" s="54"/>
      <c r="C534" s="54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6"/>
      <c r="R534" s="55"/>
      <c r="S534" s="55"/>
      <c r="T534" s="55"/>
      <c r="U534" s="55"/>
      <c r="V534" s="55"/>
      <c r="W534" s="55"/>
      <c r="X534" s="55"/>
      <c r="Y534" s="56"/>
      <c r="Z534" s="55"/>
      <c r="AA534" s="55"/>
      <c r="AB534" s="55"/>
      <c r="AC534" s="55"/>
      <c r="AF534" s="6"/>
    </row>
    <row r="535" s="1" customFormat="1" ht="15" spans="1:32">
      <c r="A535" s="53"/>
      <c r="B535" s="54"/>
      <c r="C535" s="54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6"/>
      <c r="R535" s="55"/>
      <c r="S535" s="55"/>
      <c r="T535" s="55"/>
      <c r="U535" s="55"/>
      <c r="V535" s="55"/>
      <c r="W535" s="55"/>
      <c r="X535" s="55"/>
      <c r="Y535" s="56"/>
      <c r="Z535" s="55"/>
      <c r="AA535" s="55"/>
      <c r="AB535" s="55"/>
      <c r="AC535" s="55"/>
      <c r="AF535" s="6"/>
    </row>
    <row r="536" s="1" customFormat="1" ht="15" spans="1:32">
      <c r="A536" s="53"/>
      <c r="B536" s="54"/>
      <c r="C536" s="54"/>
      <c r="D536" s="55"/>
      <c r="E536" s="55"/>
      <c r="F536" s="55"/>
      <c r="G536" s="55"/>
      <c r="H536" s="57"/>
      <c r="I536" s="55"/>
      <c r="J536" s="55"/>
      <c r="K536" s="55"/>
      <c r="L536" s="55"/>
      <c r="M536" s="55"/>
      <c r="N536" s="55"/>
      <c r="O536" s="55"/>
      <c r="P536" s="55"/>
      <c r="Q536" s="56"/>
      <c r="R536" s="55"/>
      <c r="S536" s="55"/>
      <c r="T536" s="55"/>
      <c r="U536" s="55"/>
      <c r="V536" s="55"/>
      <c r="W536" s="55"/>
      <c r="X536" s="55"/>
      <c r="Y536" s="56"/>
      <c r="Z536" s="55"/>
      <c r="AA536" s="55"/>
      <c r="AB536" s="55"/>
      <c r="AC536" s="55"/>
      <c r="AF536" s="18"/>
    </row>
    <row r="537" s="1" customFormat="1" ht="15" spans="1:32">
      <c r="A537" s="53"/>
      <c r="B537" s="54"/>
      <c r="C537" s="54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6"/>
      <c r="R537" s="55"/>
      <c r="S537" s="55"/>
      <c r="T537" s="55"/>
      <c r="U537" s="55"/>
      <c r="V537" s="55"/>
      <c r="W537" s="55"/>
      <c r="X537" s="55"/>
      <c r="Y537" s="56"/>
      <c r="Z537" s="55"/>
      <c r="AA537" s="55"/>
      <c r="AB537" s="55"/>
      <c r="AC537" s="55"/>
      <c r="AF537" s="18"/>
    </row>
    <row r="538" s="1" customFormat="1" ht="15" spans="1:32">
      <c r="A538" s="53"/>
      <c r="B538" s="54"/>
      <c r="C538" s="54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6"/>
      <c r="R538" s="55"/>
      <c r="S538" s="55"/>
      <c r="T538" s="55"/>
      <c r="U538" s="55"/>
      <c r="V538" s="55"/>
      <c r="W538" s="55"/>
      <c r="X538" s="55"/>
      <c r="Y538" s="56"/>
      <c r="Z538" s="55"/>
      <c r="AA538" s="55"/>
      <c r="AB538" s="55"/>
      <c r="AC538" s="55"/>
      <c r="AF538" s="6"/>
    </row>
    <row r="539" s="1" customFormat="1" ht="15" spans="1:32">
      <c r="A539" s="53"/>
      <c r="B539" s="54"/>
      <c r="C539" s="54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6"/>
      <c r="R539" s="55"/>
      <c r="S539" s="55"/>
      <c r="T539" s="55"/>
      <c r="U539" s="55"/>
      <c r="V539" s="55"/>
      <c r="W539" s="55"/>
      <c r="X539" s="55"/>
      <c r="Y539" s="56"/>
      <c r="Z539" s="55"/>
      <c r="AA539" s="55"/>
      <c r="AB539" s="55"/>
      <c r="AC539" s="55"/>
      <c r="AF539" s="6"/>
    </row>
    <row r="540" s="1" customFormat="1" ht="15" spans="1:32">
      <c r="A540" s="53"/>
      <c r="B540" s="54"/>
      <c r="C540" s="54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6"/>
      <c r="R540" s="55"/>
      <c r="S540" s="55"/>
      <c r="T540" s="55"/>
      <c r="U540" s="55"/>
      <c r="V540" s="55"/>
      <c r="W540" s="55"/>
      <c r="X540" s="55"/>
      <c r="Y540" s="56"/>
      <c r="Z540" s="55"/>
      <c r="AA540" s="55"/>
      <c r="AB540" s="55"/>
      <c r="AC540" s="55"/>
      <c r="AF540" s="18"/>
    </row>
    <row r="541" s="1" customFormat="1" ht="15" spans="1:32">
      <c r="A541" s="53"/>
      <c r="B541" s="54"/>
      <c r="C541" s="54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6"/>
      <c r="R541" s="55"/>
      <c r="S541" s="55"/>
      <c r="T541" s="55"/>
      <c r="U541" s="55"/>
      <c r="V541" s="55"/>
      <c r="W541" s="55"/>
      <c r="X541" s="55"/>
      <c r="Y541" s="56"/>
      <c r="Z541" s="55"/>
      <c r="AA541" s="55"/>
      <c r="AB541" s="55"/>
      <c r="AC541" s="55"/>
      <c r="AF541" s="18"/>
    </row>
    <row r="542" s="1" customFormat="1" ht="15" spans="1:32">
      <c r="A542" s="53"/>
      <c r="B542" s="54"/>
      <c r="C542" s="54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6"/>
      <c r="R542" s="55"/>
      <c r="S542" s="55"/>
      <c r="T542" s="55"/>
      <c r="U542" s="55"/>
      <c r="V542" s="55"/>
      <c r="W542" s="55"/>
      <c r="X542" s="55"/>
      <c r="Y542" s="56"/>
      <c r="Z542" s="55"/>
      <c r="AA542" s="55"/>
      <c r="AB542" s="55"/>
      <c r="AC542" s="55"/>
      <c r="AF542" s="6"/>
    </row>
    <row r="543" s="1" customFormat="1" ht="15" spans="1:32">
      <c r="A543" s="53"/>
      <c r="B543" s="54"/>
      <c r="C543" s="54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6"/>
      <c r="R543" s="55"/>
      <c r="S543" s="55"/>
      <c r="T543" s="55"/>
      <c r="U543" s="55"/>
      <c r="V543" s="55"/>
      <c r="W543" s="55"/>
      <c r="X543" s="55"/>
      <c r="Y543" s="56"/>
      <c r="Z543" s="55"/>
      <c r="AA543" s="55"/>
      <c r="AB543" s="55"/>
      <c r="AC543" s="55"/>
      <c r="AF543" s="6"/>
    </row>
    <row r="544" s="1" customFormat="1" ht="15" spans="1:32">
      <c r="A544" s="53"/>
      <c r="B544" s="54"/>
      <c r="C544" s="54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6"/>
      <c r="R544" s="55"/>
      <c r="S544" s="55"/>
      <c r="T544" s="55"/>
      <c r="U544" s="55"/>
      <c r="V544" s="55"/>
      <c r="W544" s="55"/>
      <c r="X544" s="55"/>
      <c r="Y544" s="56"/>
      <c r="Z544" s="55"/>
      <c r="AA544" s="55"/>
      <c r="AB544" s="55"/>
      <c r="AC544" s="55"/>
      <c r="AF544" s="18"/>
    </row>
    <row r="545" s="1" customFormat="1" ht="15" spans="1:32">
      <c r="A545" s="53"/>
      <c r="B545" s="54"/>
      <c r="C545" s="54"/>
      <c r="D545" s="55"/>
      <c r="E545" s="55"/>
      <c r="F545" s="55"/>
      <c r="G545" s="55"/>
      <c r="H545" s="57"/>
      <c r="I545" s="55"/>
      <c r="J545" s="55"/>
      <c r="K545" s="55"/>
      <c r="L545" s="55"/>
      <c r="M545" s="55"/>
      <c r="N545" s="55"/>
      <c r="O545" s="55"/>
      <c r="P545" s="55"/>
      <c r="Q545" s="56"/>
      <c r="R545" s="55"/>
      <c r="S545" s="55"/>
      <c r="T545" s="55"/>
      <c r="U545" s="55"/>
      <c r="V545" s="55"/>
      <c r="W545" s="55"/>
      <c r="X545" s="55"/>
      <c r="Y545" s="56"/>
      <c r="Z545" s="55"/>
      <c r="AA545" s="55"/>
      <c r="AB545" s="55"/>
      <c r="AC545" s="55"/>
      <c r="AF545" s="18"/>
    </row>
    <row r="546" s="1" customFormat="1" ht="15" spans="1:32">
      <c r="A546" s="53"/>
      <c r="B546" s="54"/>
      <c r="C546" s="54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6"/>
      <c r="R546" s="55"/>
      <c r="S546" s="55"/>
      <c r="T546" s="55"/>
      <c r="U546" s="55"/>
      <c r="V546" s="55"/>
      <c r="W546" s="55"/>
      <c r="X546" s="55"/>
      <c r="Y546" s="56"/>
      <c r="Z546" s="55"/>
      <c r="AA546" s="55"/>
      <c r="AB546" s="55"/>
      <c r="AC546" s="55"/>
      <c r="AF546" s="6"/>
    </row>
    <row r="547" s="1" customFormat="1" ht="15" spans="1:32">
      <c r="A547" s="53"/>
      <c r="B547" s="54"/>
      <c r="C547" s="54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6"/>
      <c r="R547" s="55"/>
      <c r="S547" s="55"/>
      <c r="T547" s="55"/>
      <c r="U547" s="55"/>
      <c r="V547" s="55"/>
      <c r="W547" s="55"/>
      <c r="X547" s="55"/>
      <c r="Y547" s="56"/>
      <c r="Z547" s="55"/>
      <c r="AA547" s="55"/>
      <c r="AB547" s="55"/>
      <c r="AC547" s="55"/>
      <c r="AF547" s="6"/>
    </row>
    <row r="548" s="1" customFormat="1" ht="15" spans="1:32">
      <c r="A548" s="53"/>
      <c r="B548" s="54"/>
      <c r="C548" s="54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6"/>
      <c r="R548" s="55"/>
      <c r="S548" s="55"/>
      <c r="T548" s="55"/>
      <c r="U548" s="55"/>
      <c r="V548" s="55"/>
      <c r="W548" s="55"/>
      <c r="X548" s="55"/>
      <c r="Y548" s="56"/>
      <c r="Z548" s="55"/>
      <c r="AA548" s="55"/>
      <c r="AB548" s="55"/>
      <c r="AC548" s="55"/>
      <c r="AF548" s="18"/>
    </row>
    <row r="549" s="1" customFormat="1" ht="15" spans="1:32">
      <c r="A549" s="53"/>
      <c r="B549" s="54"/>
      <c r="C549" s="54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6"/>
      <c r="R549" s="55"/>
      <c r="S549" s="55"/>
      <c r="T549" s="55"/>
      <c r="U549" s="55"/>
      <c r="V549" s="55"/>
      <c r="W549" s="55"/>
      <c r="X549" s="55"/>
      <c r="Y549" s="56"/>
      <c r="Z549" s="55"/>
      <c r="AA549" s="55"/>
      <c r="AB549" s="55"/>
      <c r="AC549" s="55"/>
      <c r="AF549" s="18"/>
    </row>
    <row r="550" s="1" customFormat="1" ht="15" spans="1:32">
      <c r="A550" s="53"/>
      <c r="B550" s="54"/>
      <c r="C550" s="54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6"/>
      <c r="R550" s="55"/>
      <c r="S550" s="55"/>
      <c r="T550" s="55"/>
      <c r="U550" s="55"/>
      <c r="V550" s="55"/>
      <c r="W550" s="55"/>
      <c r="X550" s="55"/>
      <c r="Y550" s="56"/>
      <c r="Z550" s="55"/>
      <c r="AA550" s="55"/>
      <c r="AB550" s="55"/>
      <c r="AC550" s="55"/>
      <c r="AF550" s="6"/>
    </row>
    <row r="551" s="1" customFormat="1" ht="15" spans="1:32">
      <c r="A551" s="53"/>
      <c r="B551" s="54"/>
      <c r="C551" s="54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6"/>
      <c r="R551" s="55"/>
      <c r="S551" s="55"/>
      <c r="T551" s="55"/>
      <c r="U551" s="55"/>
      <c r="V551" s="55"/>
      <c r="W551" s="55"/>
      <c r="X551" s="55"/>
      <c r="Y551" s="56"/>
      <c r="Z551" s="55"/>
      <c r="AA551" s="55"/>
      <c r="AB551" s="55"/>
      <c r="AC551" s="55"/>
      <c r="AF551" s="6"/>
    </row>
    <row r="552" s="1" customFormat="1" ht="15" spans="1:32">
      <c r="A552" s="53"/>
      <c r="B552" s="54"/>
      <c r="C552" s="54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6"/>
      <c r="R552" s="55"/>
      <c r="S552" s="55"/>
      <c r="T552" s="55"/>
      <c r="U552" s="55"/>
      <c r="V552" s="55"/>
      <c r="W552" s="55"/>
      <c r="X552" s="55"/>
      <c r="Y552" s="56"/>
      <c r="Z552" s="55"/>
      <c r="AA552" s="55"/>
      <c r="AB552" s="55"/>
      <c r="AC552" s="55"/>
      <c r="AF552" s="18"/>
    </row>
    <row r="553" s="1" customFormat="1" ht="15" spans="1:32">
      <c r="A553" s="53"/>
      <c r="B553" s="54"/>
      <c r="C553" s="54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6"/>
      <c r="R553" s="55"/>
      <c r="S553" s="55"/>
      <c r="T553" s="55"/>
      <c r="U553" s="55"/>
      <c r="V553" s="55"/>
      <c r="W553" s="55"/>
      <c r="X553" s="55"/>
      <c r="Y553" s="56"/>
      <c r="Z553" s="55"/>
      <c r="AA553" s="55"/>
      <c r="AB553" s="55"/>
      <c r="AC553" s="55"/>
      <c r="AF553" s="18"/>
    </row>
    <row r="554" s="1" customFormat="1" ht="15" spans="1:32">
      <c r="A554" s="53"/>
      <c r="B554" s="54"/>
      <c r="C554" s="54"/>
      <c r="D554" s="55"/>
      <c r="E554" s="55"/>
      <c r="F554" s="55"/>
      <c r="G554" s="55"/>
      <c r="H554" s="57"/>
      <c r="I554" s="55"/>
      <c r="J554" s="55"/>
      <c r="K554" s="55"/>
      <c r="L554" s="55"/>
      <c r="M554" s="55"/>
      <c r="N554" s="55"/>
      <c r="O554" s="55"/>
      <c r="P554" s="55"/>
      <c r="Q554" s="56"/>
      <c r="R554" s="55"/>
      <c r="S554" s="55"/>
      <c r="T554" s="55"/>
      <c r="U554" s="55"/>
      <c r="V554" s="55"/>
      <c r="W554" s="55"/>
      <c r="X554" s="55"/>
      <c r="Y554" s="56"/>
      <c r="Z554" s="55"/>
      <c r="AA554" s="55"/>
      <c r="AB554" s="55"/>
      <c r="AC554" s="55"/>
      <c r="AF554" s="6"/>
    </row>
    <row r="555" s="1" customFormat="1" ht="15" spans="1:32">
      <c r="A555" s="53"/>
      <c r="B555" s="54"/>
      <c r="C555" s="54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6"/>
      <c r="R555" s="55"/>
      <c r="S555" s="55"/>
      <c r="T555" s="55"/>
      <c r="U555" s="55"/>
      <c r="V555" s="55"/>
      <c r="W555" s="55"/>
      <c r="X555" s="55"/>
      <c r="Y555" s="56"/>
      <c r="Z555" s="55"/>
      <c r="AA555" s="55"/>
      <c r="AB555" s="55"/>
      <c r="AC555" s="55"/>
      <c r="AF555" s="6"/>
    </row>
    <row r="556" s="1" customFormat="1" ht="15" spans="1:32">
      <c r="A556" s="53"/>
      <c r="B556" s="54"/>
      <c r="C556" s="54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6"/>
      <c r="R556" s="55"/>
      <c r="S556" s="55"/>
      <c r="T556" s="55"/>
      <c r="U556" s="55"/>
      <c r="V556" s="55"/>
      <c r="W556" s="55"/>
      <c r="X556" s="55"/>
      <c r="Y556" s="56"/>
      <c r="Z556" s="55"/>
      <c r="AA556" s="55"/>
      <c r="AB556" s="55"/>
      <c r="AC556" s="55"/>
      <c r="AF556" s="18"/>
    </row>
    <row r="557" s="1" customFormat="1" ht="15" spans="1:32">
      <c r="A557" s="53"/>
      <c r="B557" s="54"/>
      <c r="C557" s="54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6"/>
      <c r="R557" s="55"/>
      <c r="S557" s="55"/>
      <c r="T557" s="55"/>
      <c r="U557" s="55"/>
      <c r="V557" s="55"/>
      <c r="W557" s="55"/>
      <c r="X557" s="55"/>
      <c r="Y557" s="56"/>
      <c r="Z557" s="55"/>
      <c r="AA557" s="55"/>
      <c r="AB557" s="55"/>
      <c r="AC557" s="55"/>
      <c r="AF557" s="18"/>
    </row>
    <row r="558" s="1" customFormat="1" ht="15" spans="1:32">
      <c r="A558" s="53"/>
      <c r="B558" s="54"/>
      <c r="C558" s="54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6"/>
      <c r="R558" s="55"/>
      <c r="S558" s="55"/>
      <c r="T558" s="55"/>
      <c r="U558" s="55"/>
      <c r="V558" s="55"/>
      <c r="W558" s="55"/>
      <c r="X558" s="55"/>
      <c r="Y558" s="56"/>
      <c r="Z558" s="55"/>
      <c r="AA558" s="55"/>
      <c r="AB558" s="55"/>
      <c r="AC558" s="55"/>
      <c r="AF558" s="6"/>
    </row>
    <row r="559" s="1" customFormat="1" ht="15" spans="1:32">
      <c r="A559" s="53"/>
      <c r="B559" s="54"/>
      <c r="C559" s="54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6"/>
      <c r="R559" s="55"/>
      <c r="S559" s="55"/>
      <c r="T559" s="55"/>
      <c r="U559" s="55"/>
      <c r="V559" s="55"/>
      <c r="W559" s="55"/>
      <c r="X559" s="55"/>
      <c r="Y559" s="56"/>
      <c r="Z559" s="55"/>
      <c r="AA559" s="55"/>
      <c r="AB559" s="55"/>
      <c r="AC559" s="55"/>
      <c r="AF559" s="6"/>
    </row>
    <row r="560" s="1" customFormat="1" ht="15" spans="1:32">
      <c r="A560" s="53"/>
      <c r="B560" s="54"/>
      <c r="C560" s="54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6"/>
      <c r="R560" s="55"/>
      <c r="S560" s="55"/>
      <c r="T560" s="55"/>
      <c r="U560" s="55"/>
      <c r="V560" s="55"/>
      <c r="W560" s="55"/>
      <c r="X560" s="55"/>
      <c r="Y560" s="56"/>
      <c r="Z560" s="55"/>
      <c r="AA560" s="55"/>
      <c r="AB560" s="55"/>
      <c r="AC560" s="55"/>
      <c r="AF560" s="18"/>
    </row>
    <row r="561" s="1" customFormat="1" ht="15" spans="1:32">
      <c r="A561" s="53"/>
      <c r="B561" s="54"/>
      <c r="C561" s="54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6"/>
      <c r="R561" s="55"/>
      <c r="S561" s="55"/>
      <c r="T561" s="55"/>
      <c r="U561" s="55"/>
      <c r="V561" s="55"/>
      <c r="W561" s="55"/>
      <c r="X561" s="55"/>
      <c r="Y561" s="56"/>
      <c r="Z561" s="55"/>
      <c r="AA561" s="55"/>
      <c r="AB561" s="55"/>
      <c r="AC561" s="55"/>
      <c r="AF561" s="18"/>
    </row>
    <row r="562" s="1" customFormat="1" ht="15" spans="1:32">
      <c r="A562" s="53"/>
      <c r="B562" s="54"/>
      <c r="C562" s="54"/>
      <c r="D562" s="55"/>
      <c r="E562" s="55"/>
      <c r="F562" s="55"/>
      <c r="G562" s="55"/>
      <c r="H562" s="57"/>
      <c r="I562" s="55"/>
      <c r="J562" s="55"/>
      <c r="K562" s="55"/>
      <c r="L562" s="55"/>
      <c r="M562" s="55"/>
      <c r="N562" s="55"/>
      <c r="O562" s="55"/>
      <c r="P562" s="55"/>
      <c r="Q562" s="56"/>
      <c r="R562" s="55"/>
      <c r="S562" s="55"/>
      <c r="T562" s="55"/>
      <c r="U562" s="55"/>
      <c r="V562" s="55"/>
      <c r="W562" s="55"/>
      <c r="X562" s="55"/>
      <c r="Y562" s="56"/>
      <c r="Z562" s="55"/>
      <c r="AA562" s="55"/>
      <c r="AB562" s="55"/>
      <c r="AC562" s="55"/>
      <c r="AF562" s="6"/>
    </row>
    <row r="563" s="1" customFormat="1" ht="15" spans="1:32">
      <c r="A563" s="53"/>
      <c r="B563" s="54"/>
      <c r="C563" s="54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6"/>
      <c r="R563" s="55"/>
      <c r="S563" s="55"/>
      <c r="T563" s="55"/>
      <c r="U563" s="55"/>
      <c r="V563" s="55"/>
      <c r="W563" s="55"/>
      <c r="X563" s="55"/>
      <c r="Y563" s="56"/>
      <c r="Z563" s="55"/>
      <c r="AA563" s="55"/>
      <c r="AB563" s="55"/>
      <c r="AC563" s="55"/>
      <c r="AF563" s="6"/>
    </row>
    <row r="564" s="1" customFormat="1" ht="15" spans="1:32">
      <c r="A564" s="53"/>
      <c r="B564" s="54"/>
      <c r="C564" s="54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6"/>
      <c r="R564" s="55"/>
      <c r="S564" s="55"/>
      <c r="T564" s="55"/>
      <c r="U564" s="55"/>
      <c r="V564" s="55"/>
      <c r="W564" s="55"/>
      <c r="X564" s="55"/>
      <c r="Y564" s="56"/>
      <c r="Z564" s="55"/>
      <c r="AA564" s="55"/>
      <c r="AB564" s="55"/>
      <c r="AC564" s="55"/>
      <c r="AF564" s="18"/>
    </row>
    <row r="565" s="1" customFormat="1" ht="15" spans="1:32">
      <c r="A565" s="53"/>
      <c r="B565" s="54"/>
      <c r="C565" s="54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6"/>
      <c r="R565" s="55"/>
      <c r="S565" s="55"/>
      <c r="T565" s="55"/>
      <c r="U565" s="55"/>
      <c r="V565" s="55"/>
      <c r="W565" s="55"/>
      <c r="X565" s="55"/>
      <c r="Y565" s="56"/>
      <c r="Z565" s="55"/>
      <c r="AA565" s="55"/>
      <c r="AB565" s="55"/>
      <c r="AC565" s="55"/>
      <c r="AF565" s="18"/>
    </row>
    <row r="566" s="1" customFormat="1" ht="15" spans="1:32">
      <c r="A566" s="53"/>
      <c r="B566" s="54"/>
      <c r="C566" s="54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6"/>
      <c r="R566" s="55"/>
      <c r="S566" s="55"/>
      <c r="T566" s="55"/>
      <c r="U566" s="55"/>
      <c r="V566" s="55"/>
      <c r="W566" s="55"/>
      <c r="X566" s="55"/>
      <c r="Y566" s="56"/>
      <c r="Z566" s="55"/>
      <c r="AA566" s="55"/>
      <c r="AB566" s="55"/>
      <c r="AC566" s="55"/>
      <c r="AF566" s="6"/>
    </row>
    <row r="567" s="1" customFormat="1" ht="15" spans="1:32">
      <c r="A567" s="53"/>
      <c r="B567" s="54"/>
      <c r="C567" s="54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6"/>
      <c r="R567" s="55"/>
      <c r="S567" s="55"/>
      <c r="T567" s="55"/>
      <c r="U567" s="55"/>
      <c r="V567" s="55"/>
      <c r="W567" s="55"/>
      <c r="X567" s="55"/>
      <c r="Y567" s="56"/>
      <c r="Z567" s="55"/>
      <c r="AA567" s="55"/>
      <c r="AB567" s="55"/>
      <c r="AC567" s="55"/>
      <c r="AF567" s="6"/>
    </row>
    <row r="568" s="1" customFormat="1" ht="15" spans="1:32">
      <c r="A568" s="53"/>
      <c r="B568" s="54"/>
      <c r="C568" s="54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6"/>
      <c r="R568" s="55"/>
      <c r="S568" s="55"/>
      <c r="T568" s="55"/>
      <c r="U568" s="55"/>
      <c r="V568" s="55"/>
      <c r="W568" s="55"/>
      <c r="X568" s="55"/>
      <c r="Y568" s="56"/>
      <c r="Z568" s="55"/>
      <c r="AA568" s="55"/>
      <c r="AB568" s="55"/>
      <c r="AC568" s="55"/>
      <c r="AF568" s="18"/>
    </row>
    <row r="569" s="1" customFormat="1" ht="15" spans="1:32">
      <c r="A569" s="53"/>
      <c r="B569" s="54"/>
      <c r="C569" s="54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6"/>
      <c r="R569" s="55"/>
      <c r="S569" s="55"/>
      <c r="T569" s="55"/>
      <c r="U569" s="55"/>
      <c r="V569" s="55"/>
      <c r="W569" s="55"/>
      <c r="X569" s="55"/>
      <c r="Y569" s="56"/>
      <c r="Z569" s="55"/>
      <c r="AA569" s="55"/>
      <c r="AB569" s="55"/>
      <c r="AC569" s="55"/>
      <c r="AF569" s="18"/>
    </row>
    <row r="570" s="1" customFormat="1" ht="15" spans="1:32">
      <c r="A570" s="53"/>
      <c r="B570" s="54"/>
      <c r="C570" s="54"/>
      <c r="D570" s="55"/>
      <c r="E570" s="55"/>
      <c r="F570" s="55"/>
      <c r="G570" s="55"/>
      <c r="H570" s="57"/>
      <c r="I570" s="55"/>
      <c r="J570" s="55"/>
      <c r="K570" s="55"/>
      <c r="L570" s="55"/>
      <c r="M570" s="55"/>
      <c r="N570" s="55"/>
      <c r="O570" s="55"/>
      <c r="P570" s="55"/>
      <c r="Q570" s="56"/>
      <c r="R570" s="55"/>
      <c r="S570" s="55"/>
      <c r="T570" s="55"/>
      <c r="U570" s="55"/>
      <c r="V570" s="55"/>
      <c r="W570" s="55"/>
      <c r="X570" s="55"/>
      <c r="Y570" s="56"/>
      <c r="Z570" s="55"/>
      <c r="AA570" s="55"/>
      <c r="AB570" s="55"/>
      <c r="AC570" s="55"/>
      <c r="AF570" s="6"/>
    </row>
    <row r="571" s="1" customFormat="1" ht="15" spans="1:32">
      <c r="A571" s="53"/>
      <c r="B571" s="54"/>
      <c r="C571" s="54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6"/>
      <c r="R571" s="55"/>
      <c r="S571" s="55"/>
      <c r="T571" s="55"/>
      <c r="U571" s="55"/>
      <c r="V571" s="55"/>
      <c r="W571" s="55"/>
      <c r="X571" s="55"/>
      <c r="Y571" s="56"/>
      <c r="Z571" s="55"/>
      <c r="AA571" s="55"/>
      <c r="AB571" s="55"/>
      <c r="AC571" s="55"/>
      <c r="AF571" s="6"/>
    </row>
    <row r="572" s="1" customFormat="1" ht="15" spans="1:32">
      <c r="A572" s="53"/>
      <c r="B572" s="54"/>
      <c r="C572" s="54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6"/>
      <c r="R572" s="55"/>
      <c r="S572" s="55"/>
      <c r="T572" s="55"/>
      <c r="U572" s="55"/>
      <c r="V572" s="55"/>
      <c r="W572" s="55"/>
      <c r="X572" s="55"/>
      <c r="Y572" s="56"/>
      <c r="Z572" s="55"/>
      <c r="AA572" s="55"/>
      <c r="AB572" s="55"/>
      <c r="AC572" s="55"/>
      <c r="AF572" s="18"/>
    </row>
    <row r="573" s="1" customFormat="1" ht="15" spans="1:32">
      <c r="A573" s="53"/>
      <c r="B573" s="54"/>
      <c r="C573" s="54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6"/>
      <c r="R573" s="55"/>
      <c r="S573" s="55"/>
      <c r="T573" s="55"/>
      <c r="U573" s="55"/>
      <c r="V573" s="55"/>
      <c r="W573" s="55"/>
      <c r="X573" s="55"/>
      <c r="Y573" s="56"/>
      <c r="Z573" s="55"/>
      <c r="AA573" s="55"/>
      <c r="AB573" s="55"/>
      <c r="AC573" s="55"/>
      <c r="AF573" s="18"/>
    </row>
    <row r="574" s="1" customFormat="1" ht="15" spans="1:32">
      <c r="A574" s="53"/>
      <c r="B574" s="54"/>
      <c r="C574" s="54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6"/>
      <c r="R574" s="55"/>
      <c r="S574" s="55"/>
      <c r="T574" s="55"/>
      <c r="U574" s="55"/>
      <c r="V574" s="55"/>
      <c r="W574" s="55"/>
      <c r="X574" s="55"/>
      <c r="Y574" s="56"/>
      <c r="Z574" s="55"/>
      <c r="AA574" s="55"/>
      <c r="AB574" s="55"/>
      <c r="AC574" s="55"/>
      <c r="AF574" s="6"/>
    </row>
    <row r="575" s="1" customFormat="1" ht="15" spans="1:32">
      <c r="A575" s="53"/>
      <c r="B575" s="54"/>
      <c r="C575" s="54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6"/>
      <c r="R575" s="55"/>
      <c r="S575" s="55"/>
      <c r="T575" s="55"/>
      <c r="U575" s="55"/>
      <c r="V575" s="55"/>
      <c r="W575" s="55"/>
      <c r="X575" s="55"/>
      <c r="Y575" s="56"/>
      <c r="Z575" s="55"/>
      <c r="AA575" s="55"/>
      <c r="AB575" s="55"/>
      <c r="AC575" s="55"/>
      <c r="AF575" s="6"/>
    </row>
    <row r="576" s="1" customFormat="1" ht="15" spans="1:32">
      <c r="A576" s="53"/>
      <c r="B576" s="54"/>
      <c r="C576" s="54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6"/>
      <c r="R576" s="55"/>
      <c r="S576" s="55"/>
      <c r="T576" s="55"/>
      <c r="U576" s="55"/>
      <c r="V576" s="55"/>
      <c r="W576" s="55"/>
      <c r="X576" s="55"/>
      <c r="Y576" s="56"/>
      <c r="Z576" s="55"/>
      <c r="AA576" s="55"/>
      <c r="AB576" s="55"/>
      <c r="AC576" s="55"/>
      <c r="AF576" s="18"/>
    </row>
    <row r="577" s="1" customFormat="1" ht="15" spans="1:32">
      <c r="A577" s="53"/>
      <c r="B577" s="54"/>
      <c r="C577" s="54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6"/>
      <c r="R577" s="55"/>
      <c r="S577" s="55"/>
      <c r="T577" s="55"/>
      <c r="U577" s="55"/>
      <c r="V577" s="55"/>
      <c r="W577" s="55"/>
      <c r="X577" s="55"/>
      <c r="Y577" s="56"/>
      <c r="Z577" s="55"/>
      <c r="AA577" s="55"/>
      <c r="AB577" s="55"/>
      <c r="AC577" s="55"/>
      <c r="AF577" s="18"/>
    </row>
    <row r="578" s="1" customFormat="1" ht="15" spans="1:32">
      <c r="A578" s="53"/>
      <c r="B578" s="54"/>
      <c r="C578" s="54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6"/>
      <c r="R578" s="55"/>
      <c r="S578" s="55"/>
      <c r="T578" s="55"/>
      <c r="U578" s="55"/>
      <c r="V578" s="55"/>
      <c r="W578" s="55"/>
      <c r="X578" s="55"/>
      <c r="Y578" s="56"/>
      <c r="Z578" s="55"/>
      <c r="AA578" s="55"/>
      <c r="AB578" s="55"/>
      <c r="AC578" s="55"/>
      <c r="AF578" s="6"/>
    </row>
    <row r="579" s="1" customFormat="1" ht="15" spans="1:32">
      <c r="A579" s="53"/>
      <c r="B579" s="54"/>
      <c r="C579" s="54"/>
      <c r="D579" s="55"/>
      <c r="E579" s="55"/>
      <c r="F579" s="55"/>
      <c r="G579" s="55"/>
      <c r="H579" s="57"/>
      <c r="I579" s="55"/>
      <c r="J579" s="55"/>
      <c r="K579" s="55"/>
      <c r="L579" s="55"/>
      <c r="M579" s="55"/>
      <c r="N579" s="55"/>
      <c r="O579" s="55"/>
      <c r="P579" s="55"/>
      <c r="Q579" s="56"/>
      <c r="R579" s="55"/>
      <c r="S579" s="55"/>
      <c r="T579" s="55"/>
      <c r="U579" s="55"/>
      <c r="V579" s="55"/>
      <c r="W579" s="55"/>
      <c r="X579" s="55"/>
      <c r="Y579" s="56"/>
      <c r="Z579" s="55"/>
      <c r="AA579" s="55"/>
      <c r="AB579" s="55"/>
      <c r="AC579" s="55"/>
      <c r="AF579" s="6"/>
    </row>
    <row r="580" s="1" customFormat="1" ht="15" spans="1:32">
      <c r="A580" s="53"/>
      <c r="B580" s="54"/>
      <c r="C580" s="54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6"/>
      <c r="R580" s="55"/>
      <c r="S580" s="55"/>
      <c r="T580" s="55"/>
      <c r="U580" s="55"/>
      <c r="V580" s="55"/>
      <c r="W580" s="55"/>
      <c r="X580" s="55"/>
      <c r="Y580" s="56"/>
      <c r="Z580" s="55"/>
      <c r="AA580" s="55"/>
      <c r="AB580" s="55"/>
      <c r="AC580" s="55"/>
      <c r="AF580" s="18"/>
    </row>
    <row r="581" s="1" customFormat="1" ht="15" spans="1:32">
      <c r="A581" s="53"/>
      <c r="B581" s="54"/>
      <c r="C581" s="54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6"/>
      <c r="R581" s="55"/>
      <c r="S581" s="55"/>
      <c r="T581" s="55"/>
      <c r="U581" s="55"/>
      <c r="V581" s="55"/>
      <c r="W581" s="55"/>
      <c r="X581" s="55"/>
      <c r="Y581" s="56"/>
      <c r="Z581" s="55"/>
      <c r="AA581" s="55"/>
      <c r="AB581" s="55"/>
      <c r="AC581" s="55"/>
      <c r="AF581" s="18"/>
    </row>
    <row r="582" s="1" customFormat="1" ht="15" spans="1:32">
      <c r="A582" s="53"/>
      <c r="B582" s="54"/>
      <c r="C582" s="54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6"/>
      <c r="R582" s="55"/>
      <c r="S582" s="55"/>
      <c r="T582" s="55"/>
      <c r="U582" s="55"/>
      <c r="V582" s="55"/>
      <c r="W582" s="55"/>
      <c r="X582" s="55"/>
      <c r="Y582" s="56"/>
      <c r="Z582" s="55"/>
      <c r="AA582" s="55"/>
      <c r="AB582" s="55"/>
      <c r="AC582" s="55"/>
      <c r="AF582" s="6"/>
    </row>
    <row r="583" s="1" customFormat="1" ht="15" spans="1:32">
      <c r="A583" s="53"/>
      <c r="B583" s="54"/>
      <c r="C583" s="54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6"/>
      <c r="R583" s="55"/>
      <c r="S583" s="55"/>
      <c r="T583" s="55"/>
      <c r="U583" s="55"/>
      <c r="V583" s="55"/>
      <c r="W583" s="55"/>
      <c r="X583" s="55"/>
      <c r="Y583" s="56"/>
      <c r="Z583" s="55"/>
      <c r="AA583" s="55"/>
      <c r="AB583" s="55"/>
      <c r="AC583" s="55"/>
      <c r="AF583" s="6"/>
    </row>
    <row r="584" s="1" customFormat="1" ht="15" spans="1:32">
      <c r="A584" s="53"/>
      <c r="B584" s="54"/>
      <c r="C584" s="54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6"/>
      <c r="R584" s="55"/>
      <c r="S584" s="55"/>
      <c r="T584" s="55"/>
      <c r="U584" s="55"/>
      <c r="V584" s="55"/>
      <c r="W584" s="55"/>
      <c r="X584" s="55"/>
      <c r="Y584" s="56"/>
      <c r="Z584" s="55"/>
      <c r="AA584" s="55"/>
      <c r="AB584" s="55"/>
      <c r="AC584" s="55"/>
      <c r="AF584" s="18"/>
    </row>
    <row r="585" s="1" customFormat="1" ht="15" spans="1:32">
      <c r="A585" s="53"/>
      <c r="B585" s="54"/>
      <c r="C585" s="54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6"/>
      <c r="R585" s="55"/>
      <c r="S585" s="55"/>
      <c r="T585" s="55"/>
      <c r="U585" s="55"/>
      <c r="V585" s="55"/>
      <c r="W585" s="55"/>
      <c r="X585" s="55"/>
      <c r="Y585" s="56"/>
      <c r="Z585" s="55"/>
      <c r="AA585" s="55"/>
      <c r="AB585" s="55"/>
      <c r="AC585" s="55"/>
      <c r="AF585" s="18"/>
    </row>
    <row r="586" s="1" customFormat="1" ht="15" spans="1:32">
      <c r="A586" s="53"/>
      <c r="B586" s="54"/>
      <c r="C586" s="54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6"/>
      <c r="R586" s="55"/>
      <c r="S586" s="55"/>
      <c r="T586" s="55"/>
      <c r="U586" s="55"/>
      <c r="V586" s="55"/>
      <c r="W586" s="55"/>
      <c r="X586" s="55"/>
      <c r="Y586" s="56"/>
      <c r="Z586" s="55"/>
      <c r="AA586" s="55"/>
      <c r="AB586" s="55"/>
      <c r="AC586" s="55"/>
      <c r="AF586" s="6"/>
    </row>
    <row r="587" s="1" customFormat="1" ht="15" spans="1:32">
      <c r="A587" s="53"/>
      <c r="B587" s="54"/>
      <c r="C587" s="54"/>
      <c r="D587" s="55"/>
      <c r="E587" s="55"/>
      <c r="F587" s="55"/>
      <c r="G587" s="55"/>
      <c r="H587" s="57"/>
      <c r="I587" s="55"/>
      <c r="J587" s="55"/>
      <c r="K587" s="55"/>
      <c r="L587" s="55"/>
      <c r="M587" s="55"/>
      <c r="N587" s="55"/>
      <c r="O587" s="55"/>
      <c r="P587" s="55"/>
      <c r="Q587" s="56"/>
      <c r="R587" s="55"/>
      <c r="S587" s="55"/>
      <c r="T587" s="55"/>
      <c r="U587" s="55"/>
      <c r="V587" s="55"/>
      <c r="W587" s="55"/>
      <c r="X587" s="55"/>
      <c r="Y587" s="56"/>
      <c r="Z587" s="55"/>
      <c r="AA587" s="55"/>
      <c r="AB587" s="55"/>
      <c r="AC587" s="55"/>
      <c r="AF587" s="6"/>
    </row>
    <row r="588" s="1" customFormat="1" ht="15" spans="1:32">
      <c r="A588" s="53"/>
      <c r="B588" s="54"/>
      <c r="C588" s="54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6"/>
      <c r="R588" s="55"/>
      <c r="S588" s="55"/>
      <c r="T588" s="55"/>
      <c r="U588" s="55"/>
      <c r="V588" s="55"/>
      <c r="W588" s="55"/>
      <c r="X588" s="55"/>
      <c r="Y588" s="56"/>
      <c r="Z588" s="55"/>
      <c r="AA588" s="55"/>
      <c r="AB588" s="55"/>
      <c r="AC588" s="55"/>
      <c r="AF588" s="18"/>
    </row>
    <row r="589" s="1" customFormat="1" ht="15" spans="1:32">
      <c r="A589" s="53"/>
      <c r="B589" s="54"/>
      <c r="C589" s="54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6"/>
      <c r="R589" s="55"/>
      <c r="S589" s="55"/>
      <c r="T589" s="55"/>
      <c r="U589" s="55"/>
      <c r="V589" s="55"/>
      <c r="W589" s="55"/>
      <c r="X589" s="55"/>
      <c r="Y589" s="56"/>
      <c r="Z589" s="55"/>
      <c r="AA589" s="55"/>
      <c r="AB589" s="55"/>
      <c r="AC589" s="55"/>
      <c r="AF589" s="18"/>
    </row>
    <row r="590" s="1" customFormat="1" ht="15" spans="1:32">
      <c r="A590" s="53"/>
      <c r="B590" s="54"/>
      <c r="C590" s="54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6"/>
      <c r="R590" s="55"/>
      <c r="S590" s="55"/>
      <c r="T590" s="55"/>
      <c r="U590" s="55"/>
      <c r="V590" s="55"/>
      <c r="W590" s="55"/>
      <c r="X590" s="55"/>
      <c r="Y590" s="56"/>
      <c r="Z590" s="55"/>
      <c r="AA590" s="55"/>
      <c r="AB590" s="55"/>
      <c r="AC590" s="55"/>
      <c r="AF590" s="6"/>
    </row>
    <row r="591" s="1" customFormat="1" ht="15" spans="1:32">
      <c r="A591" s="53"/>
      <c r="B591" s="54"/>
      <c r="C591" s="54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6"/>
      <c r="R591" s="55"/>
      <c r="S591" s="55"/>
      <c r="T591" s="55"/>
      <c r="U591" s="55"/>
      <c r="V591" s="55"/>
      <c r="W591" s="55"/>
      <c r="X591" s="55"/>
      <c r="Y591" s="56"/>
      <c r="Z591" s="55"/>
      <c r="AA591" s="55"/>
      <c r="AB591" s="55"/>
      <c r="AC591" s="55"/>
      <c r="AF591" s="6"/>
    </row>
    <row r="592" s="1" customFormat="1" ht="15" spans="1:32">
      <c r="A592" s="58"/>
      <c r="B592" s="54"/>
      <c r="C592" s="54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6"/>
      <c r="R592" s="55"/>
      <c r="S592" s="55"/>
      <c r="T592" s="55"/>
      <c r="U592" s="55"/>
      <c r="V592" s="55"/>
      <c r="W592" s="55"/>
      <c r="X592" s="55"/>
      <c r="Y592" s="56"/>
      <c r="Z592" s="55"/>
      <c r="AA592" s="55"/>
      <c r="AB592" s="55"/>
      <c r="AC592" s="55"/>
      <c r="AF592" s="18"/>
    </row>
    <row r="593" s="1" customFormat="1" ht="15" spans="1:32">
      <c r="A593" s="89"/>
      <c r="B593" s="54"/>
      <c r="C593" s="54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56"/>
      <c r="R593" s="90"/>
      <c r="S593" s="90"/>
      <c r="T593" s="90"/>
      <c r="U593" s="90"/>
      <c r="V593" s="90"/>
      <c r="W593" s="90"/>
      <c r="X593" s="90"/>
      <c r="Y593" s="56"/>
      <c r="Z593" s="90"/>
      <c r="AA593" s="90"/>
      <c r="AB593" s="90"/>
      <c r="AC593" s="90"/>
      <c r="AF593" s="18"/>
    </row>
    <row r="594" s="1" customFormat="1" ht="15" spans="1:32">
      <c r="A594" s="89"/>
      <c r="B594" s="54"/>
      <c r="C594" s="54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56"/>
      <c r="R594" s="90"/>
      <c r="S594" s="90"/>
      <c r="T594" s="90"/>
      <c r="U594" s="90"/>
      <c r="V594" s="90"/>
      <c r="W594" s="90"/>
      <c r="X594" s="90"/>
      <c r="Y594" s="56"/>
      <c r="Z594" s="90"/>
      <c r="AA594" s="90"/>
      <c r="AB594" s="90"/>
      <c r="AC594" s="90"/>
      <c r="AF594" s="6"/>
    </row>
    <row r="595" s="1" customFormat="1" ht="15" spans="1:32">
      <c r="A595" s="89"/>
      <c r="B595" s="54"/>
      <c r="C595" s="54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56"/>
      <c r="R595" s="90"/>
      <c r="S595" s="90"/>
      <c r="T595" s="90"/>
      <c r="U595" s="90"/>
      <c r="V595" s="90"/>
      <c r="W595" s="90"/>
      <c r="X595" s="90"/>
      <c r="Y595" s="56"/>
      <c r="Z595" s="90"/>
      <c r="AA595" s="90"/>
      <c r="AB595" s="90"/>
      <c r="AC595" s="90"/>
      <c r="AF595" s="6"/>
    </row>
    <row r="596" s="1" customFormat="1" ht="15" spans="1:32">
      <c r="A596" s="89"/>
      <c r="B596" s="54"/>
      <c r="C596" s="54"/>
      <c r="D596" s="90"/>
      <c r="E596" s="90"/>
      <c r="F596" s="90"/>
      <c r="G596" s="90"/>
      <c r="H596" s="91"/>
      <c r="I596" s="90"/>
      <c r="J596" s="90"/>
      <c r="K596" s="90"/>
      <c r="L596" s="90"/>
      <c r="M596" s="90"/>
      <c r="N596" s="90"/>
      <c r="O596" s="90"/>
      <c r="P596" s="90"/>
      <c r="Q596" s="56"/>
      <c r="R596" s="90"/>
      <c r="S596" s="90"/>
      <c r="T596" s="90"/>
      <c r="U596" s="90"/>
      <c r="V596" s="90"/>
      <c r="W596" s="90"/>
      <c r="X596" s="90"/>
      <c r="Y596" s="56"/>
      <c r="Z596" s="90"/>
      <c r="AA596" s="90"/>
      <c r="AB596" s="90"/>
      <c r="AC596" s="90"/>
      <c r="AF596" s="18"/>
    </row>
    <row r="597" s="1" customFormat="1" ht="15" spans="1:32">
      <c r="A597" s="89"/>
      <c r="B597" s="54"/>
      <c r="C597" s="54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56"/>
      <c r="R597" s="90"/>
      <c r="S597" s="90"/>
      <c r="T597" s="90"/>
      <c r="U597" s="90"/>
      <c r="V597" s="90"/>
      <c r="W597" s="90"/>
      <c r="X597" s="90"/>
      <c r="Y597" s="56"/>
      <c r="Z597" s="90"/>
      <c r="AA597" s="90"/>
      <c r="AB597" s="90"/>
      <c r="AC597" s="90"/>
      <c r="AF597" s="18"/>
    </row>
    <row r="598" s="1" customFormat="1" ht="15" spans="1:32">
      <c r="A598" s="89"/>
      <c r="B598" s="54"/>
      <c r="C598" s="54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56"/>
      <c r="R598" s="90"/>
      <c r="S598" s="90"/>
      <c r="T598" s="90"/>
      <c r="U598" s="90"/>
      <c r="V598" s="90"/>
      <c r="W598" s="90"/>
      <c r="X598" s="90"/>
      <c r="Y598" s="56"/>
      <c r="Z598" s="90"/>
      <c r="AA598" s="90"/>
      <c r="AB598" s="90"/>
      <c r="AC598" s="90"/>
      <c r="AF598" s="6"/>
    </row>
    <row r="599" s="1" customFormat="1" ht="15" spans="1:32">
      <c r="A599" s="89"/>
      <c r="B599" s="54"/>
      <c r="C599" s="54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56"/>
      <c r="R599" s="90"/>
      <c r="S599" s="90"/>
      <c r="T599" s="90"/>
      <c r="U599" s="90"/>
      <c r="V599" s="90"/>
      <c r="W599" s="90"/>
      <c r="X599" s="90"/>
      <c r="Y599" s="56"/>
      <c r="Z599" s="90"/>
      <c r="AA599" s="90"/>
      <c r="AB599" s="90"/>
      <c r="AC599" s="90"/>
      <c r="AF599" s="6"/>
    </row>
  </sheetData>
  <sheetProtection algorithmName="SHA-512" hashValue="9J6NYh3dppbAD9zHTK29osnoTehm6E/V/0z6LBuNCI8QGf9MrgeK7RYTEFZrCT4s+peeduGK3MFtkKE6+2mrjw==" saltValue="TtHsp/cmmgmCIwzQfS/jIA==" spinCount="100000" sheet="1" autoFilter="0" objects="1" scenarios="1"/>
  <autoFilter xmlns:etc="http://www.wps.cn/officeDocument/2017/etCustomData" ref="A7:AF373" etc:filterBottomFollowUsedRange="0">
    <extLst/>
  </autoFilter>
  <mergeCells count="12">
    <mergeCell ref="R2:U2"/>
    <mergeCell ref="V2:X2"/>
    <mergeCell ref="Z2:AC2"/>
    <mergeCell ref="A3:C3"/>
    <mergeCell ref="D3:I3"/>
    <mergeCell ref="J3:P3"/>
    <mergeCell ref="R3:U3"/>
    <mergeCell ref="V3:X3"/>
    <mergeCell ref="Z4:AA4"/>
    <mergeCell ref="AB4:AC4"/>
    <mergeCell ref="A5:C5"/>
    <mergeCell ref="AE2:AE5"/>
  </mergeCells>
  <pageMargins left="0.708661417322835" right="0.708661417322835" top="0.748031496062992" bottom="0.748031496062992" header="0.31496062992126" footer="0.31496062992126"/>
  <pageSetup paperSize="9" orientation="portrait" blackAndWhite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C3281"/>
  <sheetViews>
    <sheetView topLeftCell="A3249" workbookViewId="0">
      <selection activeCell="C69" sqref="C69:C3281"/>
    </sheetView>
  </sheetViews>
  <sheetFormatPr defaultColWidth="9" defaultRowHeight="14.25"/>
  <cols>
    <col min="2" max="2" width="16" customWidth="1"/>
  </cols>
  <sheetData>
    <row r="1" spans="2:367">
      <c r="B1" s="103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s="103" t="s">
        <v>39</v>
      </c>
      <c r="AK1" t="s">
        <v>40</v>
      </c>
      <c r="AL1" t="s">
        <v>41</v>
      </c>
      <c r="AM1" t="s">
        <v>42</v>
      </c>
      <c r="AN1" t="s">
        <v>43</v>
      </c>
      <c r="AO1" t="s">
        <v>44</v>
      </c>
      <c r="AP1" t="s">
        <v>45</v>
      </c>
      <c r="AQ1" t="s">
        <v>46</v>
      </c>
      <c r="AR1" t="s">
        <v>47</v>
      </c>
      <c r="AS1" t="s">
        <v>48</v>
      </c>
      <c r="AT1" t="s">
        <v>49</v>
      </c>
      <c r="AU1" t="s">
        <v>50</v>
      </c>
      <c r="AV1" t="s">
        <v>51</v>
      </c>
      <c r="AW1" t="s">
        <v>52</v>
      </c>
      <c r="AX1" t="s">
        <v>53</v>
      </c>
      <c r="AY1" t="s">
        <v>54</v>
      </c>
      <c r="AZ1" t="s">
        <v>55</v>
      </c>
      <c r="BA1" t="s">
        <v>56</v>
      </c>
      <c r="BB1" t="s">
        <v>57</v>
      </c>
      <c r="BC1" t="s">
        <v>58</v>
      </c>
      <c r="BD1" t="s">
        <v>59</v>
      </c>
      <c r="BE1" t="s">
        <v>60</v>
      </c>
      <c r="BF1" t="s">
        <v>61</v>
      </c>
      <c r="BG1" t="s">
        <v>62</v>
      </c>
      <c r="BH1" t="s">
        <v>63</v>
      </c>
      <c r="BI1" t="s">
        <v>64</v>
      </c>
      <c r="BJ1" t="s">
        <v>65</v>
      </c>
      <c r="BK1" t="s">
        <v>66</v>
      </c>
      <c r="BL1" t="s">
        <v>67</v>
      </c>
      <c r="BM1" t="s">
        <v>68</v>
      </c>
      <c r="BN1" t="s">
        <v>69</v>
      </c>
      <c r="BO1" t="s">
        <v>70</v>
      </c>
      <c r="BP1" t="s">
        <v>71</v>
      </c>
      <c r="BQ1" t="s">
        <v>72</v>
      </c>
      <c r="BR1" t="s">
        <v>73</v>
      </c>
      <c r="BS1" t="s">
        <v>74</v>
      </c>
      <c r="BT1" t="s">
        <v>75</v>
      </c>
      <c r="BU1" t="s">
        <v>76</v>
      </c>
      <c r="BV1" t="s">
        <v>77</v>
      </c>
      <c r="BW1" t="s">
        <v>78</v>
      </c>
      <c r="BX1" t="s">
        <v>79</v>
      </c>
      <c r="BY1" t="s">
        <v>80</v>
      </c>
      <c r="BZ1" t="s">
        <v>81</v>
      </c>
      <c r="CA1" t="s">
        <v>82</v>
      </c>
      <c r="CB1" t="s">
        <v>83</v>
      </c>
      <c r="CC1" t="s">
        <v>84</v>
      </c>
      <c r="CD1" t="s">
        <v>85</v>
      </c>
      <c r="CE1" t="s">
        <v>86</v>
      </c>
      <c r="CF1" t="s">
        <v>87</v>
      </c>
      <c r="CG1" t="s">
        <v>88</v>
      </c>
      <c r="CH1" t="s">
        <v>89</v>
      </c>
      <c r="CI1" t="s">
        <v>90</v>
      </c>
      <c r="CJ1" t="s">
        <v>91</v>
      </c>
      <c r="CK1" t="s">
        <v>92</v>
      </c>
      <c r="CL1" t="s">
        <v>93</v>
      </c>
      <c r="CM1" t="s">
        <v>94</v>
      </c>
      <c r="CN1" t="s">
        <v>95</v>
      </c>
      <c r="CO1" t="s">
        <v>96</v>
      </c>
      <c r="CP1" t="s">
        <v>97</v>
      </c>
      <c r="CQ1" t="s">
        <v>98</v>
      </c>
      <c r="CR1" t="s">
        <v>99</v>
      </c>
      <c r="CS1" t="s">
        <v>100</v>
      </c>
      <c r="CT1" t="s">
        <v>101</v>
      </c>
      <c r="CU1" t="s">
        <v>102</v>
      </c>
      <c r="CV1" t="s">
        <v>103</v>
      </c>
      <c r="CW1" t="s">
        <v>104</v>
      </c>
      <c r="CX1" t="s">
        <v>105</v>
      </c>
      <c r="CY1" t="s">
        <v>106</v>
      </c>
      <c r="CZ1" t="s">
        <v>107</v>
      </c>
      <c r="DA1" t="s">
        <v>108</v>
      </c>
      <c r="DB1" t="s">
        <v>109</v>
      </c>
      <c r="DC1" t="s">
        <v>110</v>
      </c>
      <c r="DD1" t="s">
        <v>111</v>
      </c>
      <c r="DE1" t="s">
        <v>112</v>
      </c>
      <c r="DF1" t="s">
        <v>113</v>
      </c>
      <c r="DG1" t="s">
        <v>114</v>
      </c>
      <c r="DH1" t="s">
        <v>115</v>
      </c>
      <c r="DI1" t="s">
        <v>116</v>
      </c>
      <c r="DJ1" t="s">
        <v>117</v>
      </c>
      <c r="DK1" t="s">
        <v>118</v>
      </c>
      <c r="DL1" t="s">
        <v>119</v>
      </c>
      <c r="DM1" t="s">
        <v>120</v>
      </c>
      <c r="DN1" t="s">
        <v>121</v>
      </c>
      <c r="DO1" t="s">
        <v>122</v>
      </c>
      <c r="DP1" t="s">
        <v>123</v>
      </c>
      <c r="DQ1" t="s">
        <v>124</v>
      </c>
      <c r="DR1" t="s">
        <v>125</v>
      </c>
      <c r="DS1" t="s">
        <v>126</v>
      </c>
      <c r="DT1" t="s">
        <v>127</v>
      </c>
      <c r="DU1" t="s">
        <v>128</v>
      </c>
      <c r="DV1" t="s">
        <v>129</v>
      </c>
      <c r="DW1" t="s">
        <v>130</v>
      </c>
      <c r="DX1" t="s">
        <v>131</v>
      </c>
      <c r="DY1" t="s">
        <v>132</v>
      </c>
      <c r="DZ1" t="s">
        <v>133</v>
      </c>
      <c r="EA1" t="s">
        <v>134</v>
      </c>
      <c r="EB1" t="s">
        <v>135</v>
      </c>
      <c r="EC1" t="s">
        <v>136</v>
      </c>
      <c r="ED1" t="s">
        <v>137</v>
      </c>
      <c r="EE1" t="s">
        <v>138</v>
      </c>
      <c r="EF1" t="s">
        <v>139</v>
      </c>
      <c r="EG1" t="s">
        <v>140</v>
      </c>
      <c r="EH1" t="s">
        <v>141</v>
      </c>
      <c r="EI1" t="s">
        <v>142</v>
      </c>
      <c r="EJ1" t="s">
        <v>143</v>
      </c>
      <c r="EK1" t="s">
        <v>144</v>
      </c>
      <c r="EL1" t="s">
        <v>145</v>
      </c>
      <c r="EM1" t="s">
        <v>146</v>
      </c>
      <c r="EN1" t="s">
        <v>147</v>
      </c>
      <c r="EO1" t="s">
        <v>148</v>
      </c>
      <c r="EP1" t="s">
        <v>149</v>
      </c>
      <c r="EQ1" t="s">
        <v>150</v>
      </c>
      <c r="ER1" t="s">
        <v>151</v>
      </c>
      <c r="ES1" t="s">
        <v>152</v>
      </c>
      <c r="ET1" t="s">
        <v>153</v>
      </c>
      <c r="EU1" t="s">
        <v>154</v>
      </c>
      <c r="EV1" t="s">
        <v>155</v>
      </c>
      <c r="EW1" t="s">
        <v>156</v>
      </c>
      <c r="EX1" t="s">
        <v>157</v>
      </c>
      <c r="EY1" t="s">
        <v>158</v>
      </c>
      <c r="EZ1" t="s">
        <v>159</v>
      </c>
      <c r="FA1" t="s">
        <v>160</v>
      </c>
      <c r="FB1" t="s">
        <v>161</v>
      </c>
      <c r="FC1" t="s">
        <v>162</v>
      </c>
      <c r="FD1" t="s">
        <v>163</v>
      </c>
      <c r="FE1" t="s">
        <v>164</v>
      </c>
      <c r="FF1" t="s">
        <v>165</v>
      </c>
      <c r="FG1" t="s">
        <v>166</v>
      </c>
      <c r="FH1" t="s">
        <v>167</v>
      </c>
      <c r="FI1" t="s">
        <v>168</v>
      </c>
      <c r="FJ1" t="s">
        <v>169</v>
      </c>
      <c r="FK1" t="s">
        <v>170</v>
      </c>
      <c r="FL1" t="s">
        <v>171</v>
      </c>
      <c r="FM1" t="s">
        <v>172</v>
      </c>
      <c r="FN1" t="s">
        <v>173</v>
      </c>
      <c r="FO1" t="s">
        <v>174</v>
      </c>
      <c r="FP1" t="s">
        <v>175</v>
      </c>
      <c r="FQ1" t="s">
        <v>176</v>
      </c>
      <c r="FR1" t="s">
        <v>177</v>
      </c>
      <c r="FS1" t="s">
        <v>178</v>
      </c>
      <c r="FT1" t="s">
        <v>179</v>
      </c>
      <c r="FU1" t="s">
        <v>180</v>
      </c>
      <c r="FV1" t="s">
        <v>181</v>
      </c>
      <c r="FW1" t="s">
        <v>182</v>
      </c>
      <c r="FX1" t="s">
        <v>183</v>
      </c>
      <c r="FY1" t="s">
        <v>184</v>
      </c>
      <c r="FZ1" t="s">
        <v>185</v>
      </c>
      <c r="GA1" t="s">
        <v>186</v>
      </c>
      <c r="GB1" t="s">
        <v>187</v>
      </c>
      <c r="GC1" t="s">
        <v>188</v>
      </c>
      <c r="GD1" t="s">
        <v>189</v>
      </c>
      <c r="GE1" t="s">
        <v>190</v>
      </c>
      <c r="GF1" t="s">
        <v>191</v>
      </c>
      <c r="GG1" t="s">
        <v>192</v>
      </c>
      <c r="GH1" t="s">
        <v>193</v>
      </c>
      <c r="GI1" t="s">
        <v>194</v>
      </c>
      <c r="GJ1" t="s">
        <v>195</v>
      </c>
      <c r="GK1" t="s">
        <v>196</v>
      </c>
      <c r="GL1" t="s">
        <v>197</v>
      </c>
      <c r="GM1" t="s">
        <v>198</v>
      </c>
      <c r="GN1" t="s">
        <v>199</v>
      </c>
      <c r="GO1" t="s">
        <v>5</v>
      </c>
      <c r="GP1" t="s">
        <v>200</v>
      </c>
      <c r="GQ1" t="s">
        <v>201</v>
      </c>
      <c r="GR1" t="s">
        <v>202</v>
      </c>
      <c r="GS1" t="s">
        <v>203</v>
      </c>
      <c r="GT1" t="s">
        <v>204</v>
      </c>
      <c r="GU1" t="s">
        <v>205</v>
      </c>
      <c r="GV1" t="s">
        <v>206</v>
      </c>
      <c r="GW1" t="s">
        <v>207</v>
      </c>
      <c r="GX1" t="s">
        <v>208</v>
      </c>
      <c r="GY1" t="s">
        <v>209</v>
      </c>
      <c r="GZ1" t="s">
        <v>210</v>
      </c>
      <c r="HA1" t="s">
        <v>211</v>
      </c>
      <c r="HB1" t="s">
        <v>212</v>
      </c>
      <c r="HC1" t="s">
        <v>213</v>
      </c>
      <c r="HD1" t="s">
        <v>214</v>
      </c>
      <c r="HE1" t="s">
        <v>215</v>
      </c>
      <c r="HF1" t="s">
        <v>216</v>
      </c>
      <c r="HG1" t="s">
        <v>217</v>
      </c>
      <c r="HH1" t="s">
        <v>218</v>
      </c>
      <c r="HI1" t="s">
        <v>219</v>
      </c>
      <c r="HJ1" t="s">
        <v>220</v>
      </c>
      <c r="HK1" t="s">
        <v>221</v>
      </c>
      <c r="HL1" t="s">
        <v>222</v>
      </c>
      <c r="HM1" t="s">
        <v>223</v>
      </c>
      <c r="HN1" t="s">
        <v>224</v>
      </c>
      <c r="HO1" t="s">
        <v>225</v>
      </c>
      <c r="HP1" t="s">
        <v>226</v>
      </c>
      <c r="HQ1" t="s">
        <v>227</v>
      </c>
      <c r="HR1" t="s">
        <v>228</v>
      </c>
      <c r="HS1" t="s">
        <v>229</v>
      </c>
      <c r="HT1" t="s">
        <v>230</v>
      </c>
      <c r="HU1" t="s">
        <v>231</v>
      </c>
      <c r="HV1" t="s">
        <v>232</v>
      </c>
      <c r="HW1" t="s">
        <v>233</v>
      </c>
      <c r="HX1" t="s">
        <v>234</v>
      </c>
      <c r="HY1" t="s">
        <v>235</v>
      </c>
      <c r="HZ1" t="s">
        <v>236</v>
      </c>
      <c r="IA1" t="s">
        <v>237</v>
      </c>
      <c r="IB1" t="s">
        <v>238</v>
      </c>
      <c r="IC1" t="s">
        <v>239</v>
      </c>
      <c r="ID1" t="s">
        <v>240</v>
      </c>
      <c r="IE1" t="s">
        <v>241</v>
      </c>
      <c r="IF1" t="s">
        <v>242</v>
      </c>
      <c r="IG1" t="s">
        <v>243</v>
      </c>
      <c r="IH1" t="s">
        <v>244</v>
      </c>
      <c r="II1" t="s">
        <v>245</v>
      </c>
      <c r="IJ1" t="s">
        <v>246</v>
      </c>
      <c r="IK1" t="s">
        <v>247</v>
      </c>
      <c r="IL1" t="s">
        <v>248</v>
      </c>
      <c r="IM1" t="s">
        <v>249</v>
      </c>
      <c r="IN1" t="s">
        <v>250</v>
      </c>
      <c r="IO1" t="s">
        <v>251</v>
      </c>
      <c r="IP1" t="s">
        <v>252</v>
      </c>
      <c r="IQ1" t="s">
        <v>253</v>
      </c>
      <c r="IR1" t="s">
        <v>254</v>
      </c>
      <c r="IS1" t="s">
        <v>255</v>
      </c>
      <c r="IT1" t="s">
        <v>256</v>
      </c>
      <c r="IU1" t="s">
        <v>257</v>
      </c>
      <c r="IV1" t="s">
        <v>258</v>
      </c>
      <c r="IW1" t="s">
        <v>259</v>
      </c>
      <c r="IX1" t="s">
        <v>260</v>
      </c>
      <c r="IY1" t="s">
        <v>261</v>
      </c>
      <c r="IZ1" t="s">
        <v>262</v>
      </c>
      <c r="JA1" t="s">
        <v>263</v>
      </c>
      <c r="JB1" t="s">
        <v>264</v>
      </c>
      <c r="JC1" t="s">
        <v>265</v>
      </c>
      <c r="JD1" t="s">
        <v>266</v>
      </c>
      <c r="JE1" t="s">
        <v>267</v>
      </c>
      <c r="JF1" t="s">
        <v>268</v>
      </c>
      <c r="JG1" t="s">
        <v>269</v>
      </c>
      <c r="JH1" t="s">
        <v>270</v>
      </c>
      <c r="JI1" t="s">
        <v>271</v>
      </c>
      <c r="JJ1" t="s">
        <v>272</v>
      </c>
      <c r="JK1" t="s">
        <v>273</v>
      </c>
      <c r="JL1" t="s">
        <v>274</v>
      </c>
      <c r="JM1" t="s">
        <v>275</v>
      </c>
      <c r="JN1" t="s">
        <v>276</v>
      </c>
      <c r="JO1" t="s">
        <v>277</v>
      </c>
      <c r="JP1" t="s">
        <v>278</v>
      </c>
      <c r="JQ1" t="s">
        <v>279</v>
      </c>
      <c r="JR1" t="s">
        <v>280</v>
      </c>
      <c r="JS1" t="s">
        <v>281</v>
      </c>
      <c r="JT1" t="s">
        <v>282</v>
      </c>
      <c r="JU1" t="s">
        <v>283</v>
      </c>
      <c r="JV1" t="s">
        <v>284</v>
      </c>
      <c r="JW1" t="s">
        <v>285</v>
      </c>
      <c r="JX1" t="s">
        <v>286</v>
      </c>
      <c r="JY1" t="s">
        <v>287</v>
      </c>
      <c r="JZ1" t="s">
        <v>288</v>
      </c>
      <c r="KA1" t="s">
        <v>289</v>
      </c>
      <c r="KB1" t="s">
        <v>290</v>
      </c>
      <c r="KC1" t="s">
        <v>291</v>
      </c>
      <c r="KD1" t="s">
        <v>292</v>
      </c>
      <c r="KE1" t="s">
        <v>293</v>
      </c>
      <c r="KF1" t="s">
        <v>294</v>
      </c>
      <c r="KG1" t="s">
        <v>295</v>
      </c>
      <c r="KH1" t="s">
        <v>296</v>
      </c>
      <c r="KI1" t="s">
        <v>297</v>
      </c>
      <c r="KJ1" t="s">
        <v>298</v>
      </c>
      <c r="KK1" t="s">
        <v>299</v>
      </c>
      <c r="KL1" t="s">
        <v>300</v>
      </c>
      <c r="KM1" t="s">
        <v>301</v>
      </c>
      <c r="KN1" t="s">
        <v>302</v>
      </c>
      <c r="KO1" t="s">
        <v>303</v>
      </c>
      <c r="KP1" t="s">
        <v>304</v>
      </c>
      <c r="KQ1" t="s">
        <v>305</v>
      </c>
      <c r="KR1" t="s">
        <v>306</v>
      </c>
      <c r="KS1" t="s">
        <v>307</v>
      </c>
      <c r="KT1" t="s">
        <v>308</v>
      </c>
      <c r="KU1" t="s">
        <v>309</v>
      </c>
      <c r="KV1" t="s">
        <v>310</v>
      </c>
      <c r="KW1" t="s">
        <v>311</v>
      </c>
      <c r="KX1" t="s">
        <v>312</v>
      </c>
      <c r="KY1" t="s">
        <v>313</v>
      </c>
      <c r="KZ1" t="s">
        <v>314</v>
      </c>
      <c r="LA1" t="s">
        <v>315</v>
      </c>
      <c r="LB1" t="s">
        <v>316</v>
      </c>
      <c r="LC1" t="s">
        <v>317</v>
      </c>
      <c r="LD1" t="s">
        <v>318</v>
      </c>
      <c r="LE1" t="s">
        <v>319</v>
      </c>
      <c r="LF1" t="s">
        <v>320</v>
      </c>
      <c r="LG1" t="s">
        <v>321</v>
      </c>
      <c r="LH1" t="s">
        <v>322</v>
      </c>
      <c r="LI1" t="s">
        <v>323</v>
      </c>
      <c r="LJ1" t="s">
        <v>324</v>
      </c>
      <c r="LK1" t="s">
        <v>325</v>
      </c>
      <c r="LL1" t="s">
        <v>326</v>
      </c>
      <c r="LM1" t="s">
        <v>327</v>
      </c>
      <c r="LN1" t="s">
        <v>328</v>
      </c>
      <c r="LO1" s="103" t="s">
        <v>329</v>
      </c>
      <c r="LP1" t="s">
        <v>330</v>
      </c>
      <c r="LQ1" t="s">
        <v>331</v>
      </c>
      <c r="LR1" t="s">
        <v>332</v>
      </c>
      <c r="LS1" t="s">
        <v>333</v>
      </c>
      <c r="LT1" t="s">
        <v>334</v>
      </c>
      <c r="LU1" t="s">
        <v>335</v>
      </c>
      <c r="LV1" t="s">
        <v>336</v>
      </c>
      <c r="LW1" t="s">
        <v>337</v>
      </c>
      <c r="LX1" t="s">
        <v>338</v>
      </c>
      <c r="LY1" t="s">
        <v>339</v>
      </c>
      <c r="LZ1" t="s">
        <v>340</v>
      </c>
      <c r="MA1" t="s">
        <v>341</v>
      </c>
      <c r="MB1" t="s">
        <v>342</v>
      </c>
      <c r="MC1" t="s">
        <v>343</v>
      </c>
      <c r="MD1" t="s">
        <v>344</v>
      </c>
      <c r="ME1" t="s">
        <v>345</v>
      </c>
      <c r="MF1" t="s">
        <v>346</v>
      </c>
      <c r="MG1" t="s">
        <v>347</v>
      </c>
      <c r="MH1" t="s">
        <v>348</v>
      </c>
      <c r="MI1" t="s">
        <v>349</v>
      </c>
      <c r="MJ1" t="s">
        <v>350</v>
      </c>
      <c r="MK1" t="s">
        <v>351</v>
      </c>
      <c r="ML1" t="s">
        <v>352</v>
      </c>
      <c r="MM1" t="s">
        <v>353</v>
      </c>
      <c r="MN1" t="s">
        <v>354</v>
      </c>
      <c r="MO1" t="s">
        <v>355</v>
      </c>
      <c r="MP1" t="s">
        <v>356</v>
      </c>
      <c r="MQ1" t="s">
        <v>357</v>
      </c>
      <c r="MR1" t="s">
        <v>358</v>
      </c>
      <c r="MS1" t="s">
        <v>359</v>
      </c>
      <c r="MT1" t="s">
        <v>360</v>
      </c>
      <c r="MU1" t="s">
        <v>361</v>
      </c>
      <c r="MV1" t="s">
        <v>362</v>
      </c>
      <c r="MW1" t="s">
        <v>363</v>
      </c>
      <c r="MX1" t="s">
        <v>364</v>
      </c>
      <c r="MY1" t="s">
        <v>365</v>
      </c>
      <c r="MZ1" t="s">
        <v>366</v>
      </c>
      <c r="NA1" t="s">
        <v>367</v>
      </c>
      <c r="NB1" t="s">
        <v>368</v>
      </c>
      <c r="NC1" t="s">
        <v>369</v>
      </c>
    </row>
    <row r="2" spans="2:367">
      <c r="B2" t="s">
        <v>9</v>
      </c>
      <c r="C2" t="s">
        <v>370</v>
      </c>
      <c r="D2" t="s">
        <v>371</v>
      </c>
      <c r="E2" t="s">
        <v>40</v>
      </c>
      <c r="F2" t="s">
        <v>52</v>
      </c>
      <c r="G2" t="s">
        <v>63</v>
      </c>
      <c r="H2" t="s">
        <v>75</v>
      </c>
      <c r="I2" t="s">
        <v>89</v>
      </c>
      <c r="J2" t="s">
        <v>98</v>
      </c>
      <c r="K2" t="s">
        <v>372</v>
      </c>
      <c r="L2" t="s">
        <v>111</v>
      </c>
      <c r="M2" t="s">
        <v>124</v>
      </c>
      <c r="N2" t="s">
        <v>135</v>
      </c>
      <c r="O2" t="s">
        <v>151</v>
      </c>
      <c r="P2" t="s">
        <v>160</v>
      </c>
      <c r="Q2" t="s">
        <v>171</v>
      </c>
      <c r="R2" t="s">
        <v>187</v>
      </c>
      <c r="S2" t="s">
        <v>203</v>
      </c>
      <c r="T2" t="s">
        <v>216</v>
      </c>
      <c r="U2" t="s">
        <v>230</v>
      </c>
      <c r="V2" t="s">
        <v>249</v>
      </c>
      <c r="W2" t="s">
        <v>263</v>
      </c>
      <c r="X2" t="s">
        <v>373</v>
      </c>
      <c r="Y2" t="s">
        <v>266</v>
      </c>
      <c r="Z2" t="s">
        <v>287</v>
      </c>
      <c r="AA2" t="s">
        <v>296</v>
      </c>
      <c r="AB2" t="s">
        <v>312</v>
      </c>
      <c r="AC2" t="s">
        <v>319</v>
      </c>
      <c r="AD2" t="s">
        <v>330</v>
      </c>
      <c r="AE2" t="s">
        <v>343</v>
      </c>
      <c r="AF2" t="s">
        <v>351</v>
      </c>
      <c r="AG2" t="s">
        <v>356</v>
      </c>
      <c r="AH2" t="s">
        <v>374</v>
      </c>
      <c r="AK2" t="s">
        <v>375</v>
      </c>
      <c r="AL2" t="s">
        <v>376</v>
      </c>
      <c r="AM2" t="s">
        <v>377</v>
      </c>
      <c r="AN2" t="s">
        <v>378</v>
      </c>
      <c r="AO2" t="s">
        <v>379</v>
      </c>
      <c r="AP2" t="s">
        <v>380</v>
      </c>
      <c r="AQ2" t="s">
        <v>381</v>
      </c>
      <c r="AR2" t="s">
        <v>382</v>
      </c>
      <c r="AS2" t="s">
        <v>383</v>
      </c>
      <c r="AT2" t="s">
        <v>384</v>
      </c>
      <c r="AU2" t="s">
        <v>385</v>
      </c>
      <c r="AV2" t="s">
        <v>386</v>
      </c>
      <c r="AW2" t="s">
        <v>387</v>
      </c>
      <c r="AX2" t="s">
        <v>388</v>
      </c>
      <c r="AY2" t="s">
        <v>389</v>
      </c>
      <c r="AZ2" t="s">
        <v>390</v>
      </c>
      <c r="BA2" t="s">
        <v>391</v>
      </c>
      <c r="BB2" t="s">
        <v>392</v>
      </c>
      <c r="BC2" t="s">
        <v>393</v>
      </c>
      <c r="BD2" t="s">
        <v>394</v>
      </c>
      <c r="BE2" t="s">
        <v>395</v>
      </c>
      <c r="BF2" t="s">
        <v>396</v>
      </c>
      <c r="BG2" t="s">
        <v>397</v>
      </c>
      <c r="BH2" t="s">
        <v>398</v>
      </c>
      <c r="BI2" t="s">
        <v>399</v>
      </c>
      <c r="BJ2" t="s">
        <v>400</v>
      </c>
      <c r="BK2" t="s">
        <v>401</v>
      </c>
      <c r="BL2" t="s">
        <v>402</v>
      </c>
      <c r="BM2" t="s">
        <v>403</v>
      </c>
      <c r="BN2" t="s">
        <v>404</v>
      </c>
      <c r="BO2" t="s">
        <v>405</v>
      </c>
      <c r="BP2" t="s">
        <v>406</v>
      </c>
      <c r="BQ2" t="s">
        <v>407</v>
      </c>
      <c r="BR2" t="s">
        <v>408</v>
      </c>
      <c r="BS2" t="s">
        <v>409</v>
      </c>
      <c r="BT2" t="s">
        <v>410</v>
      </c>
      <c r="BU2" t="s">
        <v>411</v>
      </c>
      <c r="BV2" t="s">
        <v>412</v>
      </c>
      <c r="BW2" t="s">
        <v>413</v>
      </c>
      <c r="BX2" t="s">
        <v>414</v>
      </c>
      <c r="BY2" t="s">
        <v>415</v>
      </c>
      <c r="BZ2" t="s">
        <v>416</v>
      </c>
      <c r="CA2" t="s">
        <v>417</v>
      </c>
      <c r="CB2" t="s">
        <v>418</v>
      </c>
      <c r="CC2" t="s">
        <v>419</v>
      </c>
      <c r="CD2" t="s">
        <v>420</v>
      </c>
      <c r="CE2" t="s">
        <v>421</v>
      </c>
      <c r="CF2" t="s">
        <v>422</v>
      </c>
      <c r="CG2" t="s">
        <v>423</v>
      </c>
      <c r="CH2" t="s">
        <v>424</v>
      </c>
      <c r="CI2" t="s">
        <v>425</v>
      </c>
      <c r="CJ2" t="s">
        <v>426</v>
      </c>
      <c r="CK2" t="s">
        <v>427</v>
      </c>
      <c r="CL2" t="s">
        <v>428</v>
      </c>
      <c r="CM2" t="s">
        <v>429</v>
      </c>
      <c r="CN2" t="s">
        <v>430</v>
      </c>
      <c r="CO2" t="s">
        <v>431</v>
      </c>
      <c r="CP2" t="s">
        <v>432</v>
      </c>
      <c r="CQ2" t="s">
        <v>433</v>
      </c>
      <c r="CR2" t="s">
        <v>434</v>
      </c>
      <c r="CS2" t="s">
        <v>435</v>
      </c>
      <c r="CT2" t="s">
        <v>436</v>
      </c>
      <c r="CU2" t="s">
        <v>437</v>
      </c>
      <c r="CV2" t="s">
        <v>438</v>
      </c>
      <c r="CW2" t="s">
        <v>439</v>
      </c>
      <c r="CX2" t="s">
        <v>440</v>
      </c>
      <c r="CY2" t="s">
        <v>441</v>
      </c>
      <c r="CZ2" t="s">
        <v>442</v>
      </c>
      <c r="DA2" t="s">
        <v>443</v>
      </c>
      <c r="DB2" t="s">
        <v>444</v>
      </c>
      <c r="DC2" t="s">
        <v>445</v>
      </c>
      <c r="DD2" t="s">
        <v>446</v>
      </c>
      <c r="DE2" t="s">
        <v>447</v>
      </c>
      <c r="DF2" t="s">
        <v>448</v>
      </c>
      <c r="DG2" t="s">
        <v>449</v>
      </c>
      <c r="DH2" t="s">
        <v>450</v>
      </c>
      <c r="DI2" t="s">
        <v>451</v>
      </c>
      <c r="DJ2" t="s">
        <v>452</v>
      </c>
      <c r="DK2" t="s">
        <v>453</v>
      </c>
      <c r="DL2" t="s">
        <v>454</v>
      </c>
      <c r="DM2" t="s">
        <v>455</v>
      </c>
      <c r="DN2" t="s">
        <v>456</v>
      </c>
      <c r="DO2" t="s">
        <v>457</v>
      </c>
      <c r="DP2" t="s">
        <v>458</v>
      </c>
      <c r="DQ2" t="s">
        <v>459</v>
      </c>
      <c r="DR2" t="s">
        <v>460</v>
      </c>
      <c r="DS2" t="s">
        <v>461</v>
      </c>
      <c r="DT2" t="s">
        <v>462</v>
      </c>
      <c r="DU2" t="s">
        <v>463</v>
      </c>
      <c r="DV2" t="s">
        <v>464</v>
      </c>
      <c r="DW2" t="s">
        <v>465</v>
      </c>
      <c r="DX2" t="s">
        <v>466</v>
      </c>
      <c r="DY2" t="s">
        <v>467</v>
      </c>
      <c r="DZ2" t="s">
        <v>468</v>
      </c>
      <c r="EA2" t="s">
        <v>469</v>
      </c>
      <c r="EB2" t="s">
        <v>470</v>
      </c>
      <c r="EC2" t="s">
        <v>471</v>
      </c>
      <c r="ED2" t="s">
        <v>472</v>
      </c>
      <c r="EE2" t="s">
        <v>473</v>
      </c>
      <c r="EF2" t="s">
        <v>474</v>
      </c>
      <c r="EG2" t="s">
        <v>475</v>
      </c>
      <c r="EH2" t="s">
        <v>476</v>
      </c>
      <c r="EI2" t="s">
        <v>477</v>
      </c>
      <c r="EJ2" t="s">
        <v>478</v>
      </c>
      <c r="EK2" t="s">
        <v>479</v>
      </c>
      <c r="EL2" t="s">
        <v>480</v>
      </c>
      <c r="EM2" t="s">
        <v>481</v>
      </c>
      <c r="EN2" t="s">
        <v>482</v>
      </c>
      <c r="EO2" t="s">
        <v>483</v>
      </c>
      <c r="EP2" t="s">
        <v>484</v>
      </c>
      <c r="EQ2" t="s">
        <v>485</v>
      </c>
      <c r="ER2" t="s">
        <v>486</v>
      </c>
      <c r="ES2" t="s">
        <v>487</v>
      </c>
      <c r="ET2" t="s">
        <v>488</v>
      </c>
      <c r="EU2" t="s">
        <v>489</v>
      </c>
      <c r="EV2" t="s">
        <v>490</v>
      </c>
      <c r="EW2" t="s">
        <v>491</v>
      </c>
      <c r="EX2" t="s">
        <v>492</v>
      </c>
      <c r="EY2" t="s">
        <v>493</v>
      </c>
      <c r="EZ2" t="s">
        <v>494</v>
      </c>
      <c r="FA2" t="s">
        <v>495</v>
      </c>
      <c r="FB2" t="s">
        <v>496</v>
      </c>
      <c r="FC2" t="s">
        <v>497</v>
      </c>
      <c r="FD2" t="s">
        <v>498</v>
      </c>
      <c r="FE2" t="s">
        <v>499</v>
      </c>
      <c r="FF2" t="s">
        <v>500</v>
      </c>
      <c r="FG2" t="s">
        <v>501</v>
      </c>
      <c r="FH2" t="s">
        <v>502</v>
      </c>
      <c r="FI2" t="s">
        <v>503</v>
      </c>
      <c r="FJ2" t="s">
        <v>504</v>
      </c>
      <c r="FK2" t="s">
        <v>505</v>
      </c>
      <c r="FL2" t="s">
        <v>506</v>
      </c>
      <c r="FM2" t="s">
        <v>507</v>
      </c>
      <c r="FN2" t="s">
        <v>508</v>
      </c>
      <c r="FO2" t="s">
        <v>509</v>
      </c>
      <c r="FP2" t="s">
        <v>510</v>
      </c>
      <c r="FQ2" t="s">
        <v>511</v>
      </c>
      <c r="FR2" t="s">
        <v>512</v>
      </c>
      <c r="FS2" t="s">
        <v>513</v>
      </c>
      <c r="FT2" t="s">
        <v>514</v>
      </c>
      <c r="FU2" t="s">
        <v>515</v>
      </c>
      <c r="FV2" t="s">
        <v>516</v>
      </c>
      <c r="FW2" t="s">
        <v>517</v>
      </c>
      <c r="FX2" t="s">
        <v>518</v>
      </c>
      <c r="FY2" t="s">
        <v>519</v>
      </c>
      <c r="FZ2" t="s">
        <v>520</v>
      </c>
      <c r="GA2" t="s">
        <v>521</v>
      </c>
      <c r="GB2" t="s">
        <v>522</v>
      </c>
      <c r="GC2" t="s">
        <v>523</v>
      </c>
      <c r="GD2" t="s">
        <v>524</v>
      </c>
      <c r="GE2" t="s">
        <v>525</v>
      </c>
      <c r="GF2" t="s">
        <v>526</v>
      </c>
      <c r="GG2" t="s">
        <v>527</v>
      </c>
      <c r="GH2" t="s">
        <v>528</v>
      </c>
      <c r="GI2" t="s">
        <v>529</v>
      </c>
      <c r="GJ2" t="s">
        <v>530</v>
      </c>
      <c r="GK2" t="s">
        <v>531</v>
      </c>
      <c r="GL2" t="s">
        <v>532</v>
      </c>
      <c r="GM2" t="s">
        <v>533</v>
      </c>
      <c r="GN2" t="s">
        <v>534</v>
      </c>
      <c r="GO2" t="s">
        <v>535</v>
      </c>
      <c r="GP2" t="s">
        <v>536</v>
      </c>
      <c r="GQ2" t="s">
        <v>537</v>
      </c>
      <c r="GR2" t="s">
        <v>538</v>
      </c>
      <c r="GS2" t="s">
        <v>539</v>
      </c>
      <c r="GT2" t="s">
        <v>540</v>
      </c>
      <c r="GU2" t="s">
        <v>541</v>
      </c>
      <c r="GV2" t="s">
        <v>542</v>
      </c>
      <c r="GW2" t="s">
        <v>543</v>
      </c>
      <c r="GX2" t="s">
        <v>544</v>
      </c>
      <c r="GY2" t="s">
        <v>545</v>
      </c>
      <c r="GZ2" t="s">
        <v>546</v>
      </c>
      <c r="HA2" t="s">
        <v>547</v>
      </c>
      <c r="HB2" t="s">
        <v>548</v>
      </c>
      <c r="HC2" t="s">
        <v>549</v>
      </c>
      <c r="HD2" t="s">
        <v>550</v>
      </c>
      <c r="HE2" t="s">
        <v>551</v>
      </c>
      <c r="HF2" t="s">
        <v>552</v>
      </c>
      <c r="HG2" t="s">
        <v>553</v>
      </c>
      <c r="HH2" t="s">
        <v>554</v>
      </c>
      <c r="HI2" t="s">
        <v>555</v>
      </c>
      <c r="HJ2" t="s">
        <v>556</v>
      </c>
      <c r="HK2" t="s">
        <v>557</v>
      </c>
      <c r="HL2" t="s">
        <v>558</v>
      </c>
      <c r="HM2" t="s">
        <v>559</v>
      </c>
      <c r="HN2" t="s">
        <v>560</v>
      </c>
      <c r="HO2" t="s">
        <v>561</v>
      </c>
      <c r="HP2" t="s">
        <v>562</v>
      </c>
      <c r="HQ2" t="s">
        <v>563</v>
      </c>
      <c r="HR2" t="s">
        <v>564</v>
      </c>
      <c r="HS2" t="s">
        <v>565</v>
      </c>
      <c r="HT2" t="s">
        <v>566</v>
      </c>
      <c r="HU2" t="s">
        <v>567</v>
      </c>
      <c r="HV2" t="s">
        <v>568</v>
      </c>
      <c r="HW2" t="s">
        <v>569</v>
      </c>
      <c r="HX2" t="s">
        <v>570</v>
      </c>
      <c r="HY2" t="s">
        <v>571</v>
      </c>
      <c r="HZ2" t="s">
        <v>572</v>
      </c>
      <c r="IA2" t="s">
        <v>573</v>
      </c>
      <c r="IB2" t="s">
        <v>574</v>
      </c>
      <c r="IC2" t="s">
        <v>575</v>
      </c>
      <c r="ID2" t="s">
        <v>576</v>
      </c>
      <c r="IE2" t="s">
        <v>577</v>
      </c>
      <c r="IF2" t="s">
        <v>578</v>
      </c>
      <c r="IG2" t="s">
        <v>579</v>
      </c>
      <c r="IH2" t="s">
        <v>580</v>
      </c>
      <c r="II2" t="s">
        <v>581</v>
      </c>
      <c r="IJ2" t="s">
        <v>582</v>
      </c>
      <c r="IK2" t="s">
        <v>583</v>
      </c>
      <c r="IL2" t="s">
        <v>584</v>
      </c>
      <c r="IM2" t="s">
        <v>585</v>
      </c>
      <c r="IN2" t="s">
        <v>586</v>
      </c>
      <c r="IO2" t="s">
        <v>587</v>
      </c>
      <c r="IP2" t="s">
        <v>588</v>
      </c>
      <c r="IQ2" t="s">
        <v>589</v>
      </c>
      <c r="IR2" t="s">
        <v>590</v>
      </c>
      <c r="IS2" t="s">
        <v>591</v>
      </c>
      <c r="IT2" t="s">
        <v>592</v>
      </c>
      <c r="IU2" t="s">
        <v>593</v>
      </c>
      <c r="IV2" t="s">
        <v>594</v>
      </c>
      <c r="IW2" t="s">
        <v>595</v>
      </c>
      <c r="IX2" t="s">
        <v>596</v>
      </c>
      <c r="IY2" t="s">
        <v>597</v>
      </c>
      <c r="IZ2" t="s">
        <v>598</v>
      </c>
      <c r="JA2" t="s">
        <v>599</v>
      </c>
      <c r="JB2" t="s">
        <v>600</v>
      </c>
      <c r="JC2" t="s">
        <v>601</v>
      </c>
      <c r="JD2" t="s">
        <v>602</v>
      </c>
      <c r="JE2" t="s">
        <v>603</v>
      </c>
      <c r="JF2" t="s">
        <v>604</v>
      </c>
      <c r="JG2" t="s">
        <v>605</v>
      </c>
      <c r="JH2" t="s">
        <v>606</v>
      </c>
      <c r="JI2" t="s">
        <v>607</v>
      </c>
      <c r="JJ2" t="s">
        <v>608</v>
      </c>
      <c r="JK2" t="s">
        <v>609</v>
      </c>
      <c r="JL2" t="s">
        <v>610</v>
      </c>
      <c r="JM2" t="s">
        <v>611</v>
      </c>
      <c r="JN2" t="s">
        <v>612</v>
      </c>
      <c r="JO2" t="s">
        <v>613</v>
      </c>
      <c r="JP2" t="s">
        <v>614</v>
      </c>
      <c r="JQ2" t="s">
        <v>615</v>
      </c>
      <c r="JR2" t="s">
        <v>616</v>
      </c>
      <c r="JS2" t="s">
        <v>617</v>
      </c>
      <c r="JT2" t="s">
        <v>618</v>
      </c>
      <c r="JU2" t="s">
        <v>619</v>
      </c>
      <c r="JV2" t="s">
        <v>620</v>
      </c>
      <c r="JW2" t="s">
        <v>621</v>
      </c>
      <c r="JX2" t="s">
        <v>622</v>
      </c>
      <c r="JY2" t="s">
        <v>623</v>
      </c>
      <c r="JZ2" t="s">
        <v>624</v>
      </c>
      <c r="KA2" t="s">
        <v>625</v>
      </c>
      <c r="KB2" t="s">
        <v>626</v>
      </c>
      <c r="KC2" t="s">
        <v>627</v>
      </c>
      <c r="KD2" t="s">
        <v>628</v>
      </c>
      <c r="KE2" t="s">
        <v>629</v>
      </c>
      <c r="KF2" t="s">
        <v>630</v>
      </c>
      <c r="KG2" t="s">
        <v>631</v>
      </c>
      <c r="KH2" t="s">
        <v>632</v>
      </c>
      <c r="KI2" t="s">
        <v>633</v>
      </c>
      <c r="KJ2" t="s">
        <v>634</v>
      </c>
      <c r="KK2" t="s">
        <v>635</v>
      </c>
      <c r="KL2" t="s">
        <v>636</v>
      </c>
      <c r="KM2" t="s">
        <v>637</v>
      </c>
      <c r="KN2" t="s">
        <v>638</v>
      </c>
      <c r="KO2" t="s">
        <v>639</v>
      </c>
      <c r="KP2" t="s">
        <v>640</v>
      </c>
      <c r="KQ2" t="s">
        <v>641</v>
      </c>
      <c r="KR2" t="s">
        <v>642</v>
      </c>
      <c r="KS2" t="s">
        <v>643</v>
      </c>
      <c r="KT2" t="s">
        <v>644</v>
      </c>
      <c r="KU2" t="s">
        <v>645</v>
      </c>
      <c r="KV2" t="s">
        <v>646</v>
      </c>
      <c r="KW2" t="s">
        <v>647</v>
      </c>
      <c r="KX2" t="s">
        <v>648</v>
      </c>
      <c r="KY2" t="s">
        <v>649</v>
      </c>
      <c r="KZ2" t="s">
        <v>650</v>
      </c>
      <c r="LA2" t="s">
        <v>651</v>
      </c>
      <c r="LB2" t="s">
        <v>652</v>
      </c>
      <c r="LC2" t="s">
        <v>653</v>
      </c>
      <c r="LD2" t="s">
        <v>654</v>
      </c>
      <c r="LE2" t="s">
        <v>655</v>
      </c>
      <c r="LF2" t="s">
        <v>656</v>
      </c>
      <c r="LG2" t="s">
        <v>657</v>
      </c>
      <c r="LH2" t="s">
        <v>658</v>
      </c>
      <c r="LI2" t="s">
        <v>659</v>
      </c>
      <c r="LJ2" t="s">
        <v>660</v>
      </c>
      <c r="LK2" t="s">
        <v>661</v>
      </c>
      <c r="LL2" t="s">
        <v>662</v>
      </c>
      <c r="LM2" t="s">
        <v>663</v>
      </c>
      <c r="LN2" t="s">
        <v>664</v>
      </c>
      <c r="LO2" t="s">
        <v>665</v>
      </c>
      <c r="LP2" t="s">
        <v>666</v>
      </c>
      <c r="LQ2" t="s">
        <v>667</v>
      </c>
      <c r="LR2" t="s">
        <v>668</v>
      </c>
      <c r="LS2" t="s">
        <v>669</v>
      </c>
      <c r="LT2" t="s">
        <v>670</v>
      </c>
      <c r="LU2" t="s">
        <v>671</v>
      </c>
      <c r="LV2" t="s">
        <v>672</v>
      </c>
      <c r="LW2" t="s">
        <v>673</v>
      </c>
      <c r="LX2" t="s">
        <v>674</v>
      </c>
      <c r="LY2" t="s">
        <v>675</v>
      </c>
      <c r="LZ2" t="s">
        <v>676</v>
      </c>
      <c r="MA2" t="s">
        <v>677</v>
      </c>
      <c r="MB2" t="s">
        <v>678</v>
      </c>
      <c r="MC2" t="s">
        <v>679</v>
      </c>
      <c r="MD2" t="s">
        <v>680</v>
      </c>
      <c r="ME2" t="s">
        <v>681</v>
      </c>
      <c r="MF2" t="s">
        <v>682</v>
      </c>
      <c r="MG2" t="s">
        <v>683</v>
      </c>
      <c r="MH2" t="s">
        <v>684</v>
      </c>
      <c r="MI2" t="s">
        <v>685</v>
      </c>
      <c r="MJ2" t="s">
        <v>686</v>
      </c>
      <c r="MK2" t="s">
        <v>687</v>
      </c>
      <c r="ML2" t="s">
        <v>688</v>
      </c>
      <c r="MM2" t="s">
        <v>689</v>
      </c>
      <c r="MN2" t="s">
        <v>690</v>
      </c>
      <c r="MO2" t="s">
        <v>691</v>
      </c>
      <c r="MP2" t="s">
        <v>692</v>
      </c>
      <c r="MQ2" t="s">
        <v>693</v>
      </c>
      <c r="MR2" t="s">
        <v>694</v>
      </c>
      <c r="MS2" t="s">
        <v>695</v>
      </c>
      <c r="MT2" t="s">
        <v>696</v>
      </c>
      <c r="MU2" t="s">
        <v>697</v>
      </c>
      <c r="MV2" t="s">
        <v>698</v>
      </c>
      <c r="MW2" t="s">
        <v>699</v>
      </c>
      <c r="MX2" t="s">
        <v>700</v>
      </c>
      <c r="MY2" t="s">
        <v>701</v>
      </c>
      <c r="MZ2" t="s">
        <v>702</v>
      </c>
      <c r="NA2" t="s">
        <v>703</v>
      </c>
      <c r="NB2" t="s">
        <v>704</v>
      </c>
      <c r="NC2" t="s">
        <v>705</v>
      </c>
    </row>
    <row r="3" spans="2:367">
      <c r="B3" t="s">
        <v>10</v>
      </c>
      <c r="C3" t="s">
        <v>706</v>
      </c>
      <c r="D3" t="s">
        <v>707</v>
      </c>
      <c r="E3" t="s">
        <v>41</v>
      </c>
      <c r="F3" t="s">
        <v>53</v>
      </c>
      <c r="G3" t="s">
        <v>64</v>
      </c>
      <c r="H3" t="s">
        <v>76</v>
      </c>
      <c r="I3" t="s">
        <v>90</v>
      </c>
      <c r="J3" t="s">
        <v>99</v>
      </c>
      <c r="K3" t="s">
        <v>708</v>
      </c>
      <c r="L3" t="s">
        <v>112</v>
      </c>
      <c r="M3" t="s">
        <v>125</v>
      </c>
      <c r="N3" t="s">
        <v>136</v>
      </c>
      <c r="O3" t="s">
        <v>152</v>
      </c>
      <c r="P3" t="s">
        <v>161</v>
      </c>
      <c r="Q3" t="s">
        <v>172</v>
      </c>
      <c r="R3" t="s">
        <v>188</v>
      </c>
      <c r="S3" t="s">
        <v>204</v>
      </c>
      <c r="T3" t="s">
        <v>217</v>
      </c>
      <c r="U3" t="s">
        <v>231</v>
      </c>
      <c r="V3" t="s">
        <v>250</v>
      </c>
      <c r="W3" t="s">
        <v>264</v>
      </c>
      <c r="X3" t="s">
        <v>709</v>
      </c>
      <c r="Y3" t="s">
        <v>267</v>
      </c>
      <c r="Z3" t="s">
        <v>288</v>
      </c>
      <c r="AA3" t="s">
        <v>297</v>
      </c>
      <c r="AB3" t="s">
        <v>313</v>
      </c>
      <c r="AC3" t="s">
        <v>320</v>
      </c>
      <c r="AD3" t="s">
        <v>710</v>
      </c>
      <c r="AE3" t="s">
        <v>344</v>
      </c>
      <c r="AF3" t="s">
        <v>352</v>
      </c>
      <c r="AG3" t="s">
        <v>357</v>
      </c>
      <c r="AH3" t="s">
        <v>711</v>
      </c>
      <c r="AK3" t="s">
        <v>712</v>
      </c>
      <c r="AL3" t="s">
        <v>713</v>
      </c>
      <c r="AM3" t="s">
        <v>714</v>
      </c>
      <c r="AN3" t="s">
        <v>715</v>
      </c>
      <c r="AO3" t="s">
        <v>716</v>
      </c>
      <c r="AP3" t="s">
        <v>717</v>
      </c>
      <c r="AQ3" t="s">
        <v>718</v>
      </c>
      <c r="AR3" t="s">
        <v>719</v>
      </c>
      <c r="AS3" t="s">
        <v>720</v>
      </c>
      <c r="AT3" t="s">
        <v>721</v>
      </c>
      <c r="AU3" t="s">
        <v>722</v>
      </c>
      <c r="AV3" t="s">
        <v>723</v>
      </c>
      <c r="AW3" t="s">
        <v>724</v>
      </c>
      <c r="AX3" t="s">
        <v>725</v>
      </c>
      <c r="AY3" t="s">
        <v>726</v>
      </c>
      <c r="AZ3" t="s">
        <v>727</v>
      </c>
      <c r="BA3" t="s">
        <v>728</v>
      </c>
      <c r="BB3" t="s">
        <v>729</v>
      </c>
      <c r="BC3" t="s">
        <v>730</v>
      </c>
      <c r="BD3" t="s">
        <v>731</v>
      </c>
      <c r="BE3" t="s">
        <v>732</v>
      </c>
      <c r="BF3" t="s">
        <v>733</v>
      </c>
      <c r="BG3" t="s">
        <v>734</v>
      </c>
      <c r="BH3" t="s">
        <v>735</v>
      </c>
      <c r="BI3" t="s">
        <v>736</v>
      </c>
      <c r="BJ3" t="s">
        <v>737</v>
      </c>
      <c r="BK3" t="s">
        <v>738</v>
      </c>
      <c r="BL3" t="s">
        <v>739</v>
      </c>
      <c r="BM3" t="s">
        <v>740</v>
      </c>
      <c r="BN3" t="s">
        <v>741</v>
      </c>
      <c r="BO3" t="s">
        <v>742</v>
      </c>
      <c r="BP3" t="s">
        <v>743</v>
      </c>
      <c r="BQ3" t="s">
        <v>744</v>
      </c>
      <c r="BR3" t="s">
        <v>745</v>
      </c>
      <c r="BS3" t="s">
        <v>746</v>
      </c>
      <c r="BT3" t="s">
        <v>747</v>
      </c>
      <c r="BU3" t="s">
        <v>748</v>
      </c>
      <c r="BV3" t="s">
        <v>749</v>
      </c>
      <c r="BW3" t="s">
        <v>750</v>
      </c>
      <c r="BX3" t="s">
        <v>751</v>
      </c>
      <c r="BY3" t="s">
        <v>752</v>
      </c>
      <c r="BZ3" t="s">
        <v>753</v>
      </c>
      <c r="CA3" t="s">
        <v>754</v>
      </c>
      <c r="CB3" t="s">
        <v>755</v>
      </c>
      <c r="CC3" t="s">
        <v>756</v>
      </c>
      <c r="CD3" t="s">
        <v>757</v>
      </c>
      <c r="CE3" t="s">
        <v>758</v>
      </c>
      <c r="CF3" t="s">
        <v>759</v>
      </c>
      <c r="CG3" t="s">
        <v>760</v>
      </c>
      <c r="CH3" t="s">
        <v>761</v>
      </c>
      <c r="CI3" t="s">
        <v>762</v>
      </c>
      <c r="CJ3" t="s">
        <v>763</v>
      </c>
      <c r="CK3" t="s">
        <v>764</v>
      </c>
      <c r="CL3" t="s">
        <v>765</v>
      </c>
      <c r="CM3" t="s">
        <v>766</v>
      </c>
      <c r="CN3" t="s">
        <v>767</v>
      </c>
      <c r="CO3" t="s">
        <v>768</v>
      </c>
      <c r="CP3" t="s">
        <v>769</v>
      </c>
      <c r="CQ3" t="s">
        <v>770</v>
      </c>
      <c r="CR3" t="s">
        <v>771</v>
      </c>
      <c r="CS3" t="s">
        <v>772</v>
      </c>
      <c r="CT3" t="s">
        <v>773</v>
      </c>
      <c r="CU3" t="s">
        <v>774</v>
      </c>
      <c r="CV3" t="s">
        <v>775</v>
      </c>
      <c r="CW3" t="s">
        <v>776</v>
      </c>
      <c r="CX3" t="s">
        <v>777</v>
      </c>
      <c r="CY3" t="s">
        <v>778</v>
      </c>
      <c r="CZ3" t="s">
        <v>779</v>
      </c>
      <c r="DA3" t="s">
        <v>780</v>
      </c>
      <c r="DB3" t="s">
        <v>781</v>
      </c>
      <c r="DC3" t="s">
        <v>782</v>
      </c>
      <c r="DD3" t="s">
        <v>783</v>
      </c>
      <c r="DE3" t="s">
        <v>784</v>
      </c>
      <c r="DF3" t="s">
        <v>785</v>
      </c>
      <c r="DG3" t="s">
        <v>786</v>
      </c>
      <c r="DH3" t="s">
        <v>787</v>
      </c>
      <c r="DI3" t="s">
        <v>788</v>
      </c>
      <c r="DJ3" t="s">
        <v>789</v>
      </c>
      <c r="DK3" t="s">
        <v>790</v>
      </c>
      <c r="DL3" t="s">
        <v>791</v>
      </c>
      <c r="DM3" t="s">
        <v>792</v>
      </c>
      <c r="DN3" t="s">
        <v>793</v>
      </c>
      <c r="DO3" t="s">
        <v>794</v>
      </c>
      <c r="DP3" t="s">
        <v>795</v>
      </c>
      <c r="DQ3" t="s">
        <v>796</v>
      </c>
      <c r="DR3" t="s">
        <v>797</v>
      </c>
      <c r="DS3" t="s">
        <v>798</v>
      </c>
      <c r="DT3" t="s">
        <v>799</v>
      </c>
      <c r="DU3" t="s">
        <v>800</v>
      </c>
      <c r="DV3" t="s">
        <v>801</v>
      </c>
      <c r="DW3" t="s">
        <v>802</v>
      </c>
      <c r="DX3" t="s">
        <v>803</v>
      </c>
      <c r="DY3" t="s">
        <v>804</v>
      </c>
      <c r="DZ3" t="s">
        <v>805</v>
      </c>
      <c r="EA3" t="s">
        <v>806</v>
      </c>
      <c r="EB3" t="s">
        <v>807</v>
      </c>
      <c r="EC3" t="s">
        <v>808</v>
      </c>
      <c r="ED3" t="s">
        <v>809</v>
      </c>
      <c r="EE3" t="s">
        <v>810</v>
      </c>
      <c r="EF3" t="s">
        <v>811</v>
      </c>
      <c r="EG3" t="s">
        <v>812</v>
      </c>
      <c r="EH3" t="s">
        <v>813</v>
      </c>
      <c r="EI3" t="s">
        <v>814</v>
      </c>
      <c r="EJ3" t="s">
        <v>815</v>
      </c>
      <c r="EK3" t="s">
        <v>816</v>
      </c>
      <c r="EL3" t="s">
        <v>817</v>
      </c>
      <c r="EM3" t="s">
        <v>818</v>
      </c>
      <c r="EN3" t="s">
        <v>819</v>
      </c>
      <c r="EO3" t="s">
        <v>820</v>
      </c>
      <c r="EP3" t="s">
        <v>821</v>
      </c>
      <c r="EQ3" t="s">
        <v>822</v>
      </c>
      <c r="ER3" t="s">
        <v>823</v>
      </c>
      <c r="ES3" t="s">
        <v>824</v>
      </c>
      <c r="ET3" t="s">
        <v>825</v>
      </c>
      <c r="EU3" t="s">
        <v>826</v>
      </c>
      <c r="EV3" t="s">
        <v>827</v>
      </c>
      <c r="EW3" t="s">
        <v>828</v>
      </c>
      <c r="EX3" t="s">
        <v>829</v>
      </c>
      <c r="EY3" t="s">
        <v>830</v>
      </c>
      <c r="EZ3" t="s">
        <v>831</v>
      </c>
      <c r="FA3" t="s">
        <v>832</v>
      </c>
      <c r="FB3" t="s">
        <v>833</v>
      </c>
      <c r="FC3" t="s">
        <v>834</v>
      </c>
      <c r="FD3" t="s">
        <v>835</v>
      </c>
      <c r="FE3" t="s">
        <v>836</v>
      </c>
      <c r="FF3" t="s">
        <v>837</v>
      </c>
      <c r="FG3" t="s">
        <v>838</v>
      </c>
      <c r="FH3" t="s">
        <v>839</v>
      </c>
      <c r="FI3" t="s">
        <v>840</v>
      </c>
      <c r="FJ3" t="s">
        <v>841</v>
      </c>
      <c r="FK3" t="s">
        <v>842</v>
      </c>
      <c r="FL3" t="s">
        <v>843</v>
      </c>
      <c r="FM3" t="s">
        <v>844</v>
      </c>
      <c r="FN3" t="s">
        <v>845</v>
      </c>
      <c r="FO3" t="s">
        <v>846</v>
      </c>
      <c r="FP3" t="s">
        <v>847</v>
      </c>
      <c r="FQ3" t="s">
        <v>848</v>
      </c>
      <c r="FR3" t="s">
        <v>849</v>
      </c>
      <c r="FS3" t="s">
        <v>850</v>
      </c>
      <c r="FT3" t="s">
        <v>851</v>
      </c>
      <c r="FU3" t="s">
        <v>852</v>
      </c>
      <c r="FV3" t="s">
        <v>853</v>
      </c>
      <c r="FW3" t="s">
        <v>854</v>
      </c>
      <c r="FX3" t="s">
        <v>855</v>
      </c>
      <c r="FY3" t="s">
        <v>856</v>
      </c>
      <c r="FZ3" t="s">
        <v>857</v>
      </c>
      <c r="GA3" t="s">
        <v>858</v>
      </c>
      <c r="GB3" t="s">
        <v>859</v>
      </c>
      <c r="GC3" t="s">
        <v>860</v>
      </c>
      <c r="GD3" t="s">
        <v>861</v>
      </c>
      <c r="GE3" t="s">
        <v>862</v>
      </c>
      <c r="GF3" t="s">
        <v>863</v>
      </c>
      <c r="GG3" t="s">
        <v>864</v>
      </c>
      <c r="GH3" t="s">
        <v>865</v>
      </c>
      <c r="GI3" t="s">
        <v>866</v>
      </c>
      <c r="GJ3" t="s">
        <v>867</v>
      </c>
      <c r="GK3" t="s">
        <v>868</v>
      </c>
      <c r="GL3" t="s">
        <v>869</v>
      </c>
      <c r="GM3" t="s">
        <v>870</v>
      </c>
      <c r="GN3" t="s">
        <v>871</v>
      </c>
      <c r="GO3" t="s">
        <v>872</v>
      </c>
      <c r="GP3" t="s">
        <v>873</v>
      </c>
      <c r="GQ3" t="s">
        <v>874</v>
      </c>
      <c r="GR3" t="s">
        <v>875</v>
      </c>
      <c r="GS3" t="s">
        <v>876</v>
      </c>
      <c r="GT3" t="s">
        <v>877</v>
      </c>
      <c r="GU3" t="s">
        <v>878</v>
      </c>
      <c r="GV3" t="s">
        <v>879</v>
      </c>
      <c r="GW3" t="s">
        <v>880</v>
      </c>
      <c r="GX3" t="s">
        <v>881</v>
      </c>
      <c r="GY3" t="s">
        <v>882</v>
      </c>
      <c r="GZ3" t="s">
        <v>883</v>
      </c>
      <c r="HA3" t="s">
        <v>884</v>
      </c>
      <c r="HB3" t="s">
        <v>885</v>
      </c>
      <c r="HC3" t="s">
        <v>886</v>
      </c>
      <c r="HD3" t="s">
        <v>887</v>
      </c>
      <c r="HE3" t="s">
        <v>888</v>
      </c>
      <c r="HF3" t="s">
        <v>889</v>
      </c>
      <c r="HG3" t="s">
        <v>890</v>
      </c>
      <c r="HH3" t="s">
        <v>891</v>
      </c>
      <c r="HI3" t="s">
        <v>892</v>
      </c>
      <c r="HJ3" t="s">
        <v>893</v>
      </c>
      <c r="HK3" t="s">
        <v>894</v>
      </c>
      <c r="HL3" t="s">
        <v>895</v>
      </c>
      <c r="HM3" t="s">
        <v>896</v>
      </c>
      <c r="HN3" t="s">
        <v>897</v>
      </c>
      <c r="HO3" t="s">
        <v>898</v>
      </c>
      <c r="HP3" t="s">
        <v>899</v>
      </c>
      <c r="HQ3" t="s">
        <v>900</v>
      </c>
      <c r="HR3" t="s">
        <v>901</v>
      </c>
      <c r="HS3" t="s">
        <v>902</v>
      </c>
      <c r="HT3" t="s">
        <v>903</v>
      </c>
      <c r="HU3" t="s">
        <v>904</v>
      </c>
      <c r="HV3" t="s">
        <v>905</v>
      </c>
      <c r="HW3" t="s">
        <v>906</v>
      </c>
      <c r="HX3" t="s">
        <v>907</v>
      </c>
      <c r="HY3" t="s">
        <v>908</v>
      </c>
      <c r="HZ3" t="s">
        <v>909</v>
      </c>
      <c r="IA3" t="s">
        <v>910</v>
      </c>
      <c r="IB3" t="s">
        <v>911</v>
      </c>
      <c r="IC3" t="s">
        <v>912</v>
      </c>
      <c r="ID3" t="s">
        <v>913</v>
      </c>
      <c r="IE3" t="s">
        <v>914</v>
      </c>
      <c r="IF3" t="s">
        <v>915</v>
      </c>
      <c r="IG3" t="s">
        <v>916</v>
      </c>
      <c r="IH3" t="s">
        <v>917</v>
      </c>
      <c r="II3" t="s">
        <v>918</v>
      </c>
      <c r="IJ3" t="s">
        <v>919</v>
      </c>
      <c r="IK3" t="s">
        <v>920</v>
      </c>
      <c r="IL3" t="s">
        <v>921</v>
      </c>
      <c r="IM3" t="s">
        <v>922</v>
      </c>
      <c r="IN3" t="s">
        <v>923</v>
      </c>
      <c r="IO3" t="s">
        <v>924</v>
      </c>
      <c r="IP3" t="s">
        <v>925</v>
      </c>
      <c r="IQ3" t="s">
        <v>926</v>
      </c>
      <c r="IR3" t="s">
        <v>927</v>
      </c>
      <c r="IS3" t="s">
        <v>928</v>
      </c>
      <c r="IT3" t="s">
        <v>929</v>
      </c>
      <c r="IU3" t="s">
        <v>930</v>
      </c>
      <c r="IV3" t="s">
        <v>931</v>
      </c>
      <c r="IW3" t="s">
        <v>932</v>
      </c>
      <c r="IX3" t="s">
        <v>933</v>
      </c>
      <c r="IY3" t="s">
        <v>934</v>
      </c>
      <c r="IZ3" t="s">
        <v>935</v>
      </c>
      <c r="JA3" t="s">
        <v>936</v>
      </c>
      <c r="JB3" t="s">
        <v>937</v>
      </c>
      <c r="JC3" t="s">
        <v>938</v>
      </c>
      <c r="JD3" t="s">
        <v>939</v>
      </c>
      <c r="JE3" t="s">
        <v>940</v>
      </c>
      <c r="JF3" t="s">
        <v>941</v>
      </c>
      <c r="JG3" t="s">
        <v>942</v>
      </c>
      <c r="JH3" t="s">
        <v>943</v>
      </c>
      <c r="JI3" t="s">
        <v>944</v>
      </c>
      <c r="JJ3" t="s">
        <v>945</v>
      </c>
      <c r="JK3" t="s">
        <v>946</v>
      </c>
      <c r="JL3" t="s">
        <v>947</v>
      </c>
      <c r="JM3" t="s">
        <v>948</v>
      </c>
      <c r="JN3" t="s">
        <v>949</v>
      </c>
      <c r="JO3" t="s">
        <v>950</v>
      </c>
      <c r="JP3" t="s">
        <v>951</v>
      </c>
      <c r="JQ3" t="s">
        <v>952</v>
      </c>
      <c r="JR3" t="s">
        <v>953</v>
      </c>
      <c r="JS3" t="s">
        <v>954</v>
      </c>
      <c r="JT3" t="s">
        <v>955</v>
      </c>
      <c r="JU3" t="s">
        <v>956</v>
      </c>
      <c r="JV3" t="s">
        <v>957</v>
      </c>
      <c r="JW3" t="s">
        <v>958</v>
      </c>
      <c r="JX3" t="s">
        <v>959</v>
      </c>
      <c r="JY3" t="s">
        <v>960</v>
      </c>
      <c r="JZ3" t="s">
        <v>961</v>
      </c>
      <c r="KA3" t="s">
        <v>962</v>
      </c>
      <c r="KB3" t="s">
        <v>963</v>
      </c>
      <c r="KC3" t="s">
        <v>964</v>
      </c>
      <c r="KD3" t="s">
        <v>965</v>
      </c>
      <c r="KE3" t="s">
        <v>966</v>
      </c>
      <c r="KF3" t="s">
        <v>967</v>
      </c>
      <c r="KG3" t="s">
        <v>968</v>
      </c>
      <c r="KH3" t="s">
        <v>969</v>
      </c>
      <c r="KI3" t="s">
        <v>970</v>
      </c>
      <c r="KJ3" t="s">
        <v>971</v>
      </c>
      <c r="KK3" t="s">
        <v>972</v>
      </c>
      <c r="KL3" t="s">
        <v>973</v>
      </c>
      <c r="KM3" t="s">
        <v>974</v>
      </c>
      <c r="KN3" t="s">
        <v>975</v>
      </c>
      <c r="KO3" t="s">
        <v>976</v>
      </c>
      <c r="KP3" t="s">
        <v>977</v>
      </c>
      <c r="KQ3" t="s">
        <v>978</v>
      </c>
      <c r="KR3" t="s">
        <v>979</v>
      </c>
      <c r="KS3" t="s">
        <v>980</v>
      </c>
      <c r="KT3" t="s">
        <v>981</v>
      </c>
      <c r="KU3" t="s">
        <v>982</v>
      </c>
      <c r="KV3" t="s">
        <v>983</v>
      </c>
      <c r="KW3" t="s">
        <v>984</v>
      </c>
      <c r="KX3" t="s">
        <v>985</v>
      </c>
      <c r="KY3" t="s">
        <v>986</v>
      </c>
      <c r="KZ3" t="s">
        <v>987</v>
      </c>
      <c r="LA3" t="s">
        <v>988</v>
      </c>
      <c r="LB3" t="s">
        <v>989</v>
      </c>
      <c r="LC3" t="s">
        <v>990</v>
      </c>
      <c r="LD3" t="s">
        <v>991</v>
      </c>
      <c r="LE3" t="s">
        <v>992</v>
      </c>
      <c r="LF3" t="s">
        <v>993</v>
      </c>
      <c r="LG3" t="s">
        <v>994</v>
      </c>
      <c r="LH3" t="s">
        <v>995</v>
      </c>
      <c r="LI3" t="s">
        <v>996</v>
      </c>
      <c r="LJ3" t="s">
        <v>997</v>
      </c>
      <c r="LK3" t="s">
        <v>998</v>
      </c>
      <c r="LL3" t="s">
        <v>999</v>
      </c>
      <c r="LM3" t="s">
        <v>1000</v>
      </c>
      <c r="LN3" t="s">
        <v>1001</v>
      </c>
      <c r="LP3" t="s">
        <v>1002</v>
      </c>
      <c r="LQ3" t="s">
        <v>1003</v>
      </c>
      <c r="LR3" t="s">
        <v>1004</v>
      </c>
      <c r="LS3" t="s">
        <v>1005</v>
      </c>
      <c r="LT3" t="s">
        <v>1006</v>
      </c>
      <c r="LU3" t="s">
        <v>1007</v>
      </c>
      <c r="LV3" t="s">
        <v>1008</v>
      </c>
      <c r="LW3" t="s">
        <v>1009</v>
      </c>
      <c r="LX3" t="s">
        <v>1010</v>
      </c>
      <c r="LY3" t="s">
        <v>1011</v>
      </c>
      <c r="LZ3" t="s">
        <v>1012</v>
      </c>
      <c r="MA3" t="s">
        <v>1013</v>
      </c>
      <c r="MB3" t="s">
        <v>1014</v>
      </c>
      <c r="MC3" t="s">
        <v>1015</v>
      </c>
      <c r="MD3" t="s">
        <v>1016</v>
      </c>
      <c r="ME3" t="s">
        <v>1017</v>
      </c>
      <c r="MF3" t="s">
        <v>1018</v>
      </c>
      <c r="MG3" t="s">
        <v>1019</v>
      </c>
      <c r="MH3" t="s">
        <v>1020</v>
      </c>
      <c r="MI3" t="s">
        <v>1021</v>
      </c>
      <c r="MJ3" t="s">
        <v>1022</v>
      </c>
      <c r="MK3" t="s">
        <v>1023</v>
      </c>
      <c r="ML3" t="s">
        <v>1024</v>
      </c>
      <c r="MM3" t="s">
        <v>1025</v>
      </c>
      <c r="MN3" t="s">
        <v>1026</v>
      </c>
      <c r="MO3" t="s">
        <v>1027</v>
      </c>
      <c r="MP3" t="s">
        <v>1028</v>
      </c>
      <c r="MQ3" t="s">
        <v>1029</v>
      </c>
      <c r="MR3" t="s">
        <v>1030</v>
      </c>
      <c r="MS3" t="s">
        <v>1031</v>
      </c>
      <c r="MT3" t="s">
        <v>1032</v>
      </c>
      <c r="MU3" t="s">
        <v>1033</v>
      </c>
      <c r="MV3" t="s">
        <v>1034</v>
      </c>
      <c r="MW3" t="s">
        <v>1035</v>
      </c>
      <c r="MX3" t="s">
        <v>1036</v>
      </c>
      <c r="MY3" t="s">
        <v>1037</v>
      </c>
      <c r="MZ3" t="s">
        <v>1038</v>
      </c>
      <c r="NA3" t="s">
        <v>1039</v>
      </c>
      <c r="NB3" t="s">
        <v>1040</v>
      </c>
      <c r="NC3" t="s">
        <v>1041</v>
      </c>
    </row>
    <row r="4" spans="2:367">
      <c r="B4" t="s">
        <v>11</v>
      </c>
      <c r="C4" t="s">
        <v>1042</v>
      </c>
      <c r="D4" t="s">
        <v>1043</v>
      </c>
      <c r="E4" t="s">
        <v>42</v>
      </c>
      <c r="F4" t="s">
        <v>54</v>
      </c>
      <c r="G4" t="s">
        <v>65</v>
      </c>
      <c r="H4" t="s">
        <v>77</v>
      </c>
      <c r="I4" t="s">
        <v>91</v>
      </c>
      <c r="J4" t="s">
        <v>100</v>
      </c>
      <c r="K4" t="s">
        <v>1044</v>
      </c>
      <c r="L4" t="s">
        <v>113</v>
      </c>
      <c r="M4" t="s">
        <v>126</v>
      </c>
      <c r="N4" t="s">
        <v>137</v>
      </c>
      <c r="O4" t="s">
        <v>153</v>
      </c>
      <c r="P4" t="s">
        <v>162</v>
      </c>
      <c r="Q4" t="s">
        <v>173</v>
      </c>
      <c r="R4" t="s">
        <v>189</v>
      </c>
      <c r="S4" t="s">
        <v>205</v>
      </c>
      <c r="T4" t="s">
        <v>218</v>
      </c>
      <c r="U4" t="s">
        <v>232</v>
      </c>
      <c r="V4" t="s">
        <v>251</v>
      </c>
      <c r="W4" t="s">
        <v>265</v>
      </c>
      <c r="X4" t="s">
        <v>1045</v>
      </c>
      <c r="Y4" t="s">
        <v>268</v>
      </c>
      <c r="Z4" t="s">
        <v>289</v>
      </c>
      <c r="AA4" t="s">
        <v>298</v>
      </c>
      <c r="AB4" t="s">
        <v>314</v>
      </c>
      <c r="AC4" t="s">
        <v>321</v>
      </c>
      <c r="AD4" t="s">
        <v>331</v>
      </c>
      <c r="AE4" t="s">
        <v>345</v>
      </c>
      <c r="AF4" t="s">
        <v>353</v>
      </c>
      <c r="AG4" t="s">
        <v>358</v>
      </c>
      <c r="AH4" t="s">
        <v>1046</v>
      </c>
      <c r="AK4" t="s">
        <v>1047</v>
      </c>
      <c r="AL4" t="s">
        <v>1048</v>
      </c>
      <c r="AM4" t="s">
        <v>1049</v>
      </c>
      <c r="AN4" t="s">
        <v>1050</v>
      </c>
      <c r="AO4" t="s">
        <v>1051</v>
      </c>
      <c r="AP4" t="s">
        <v>1052</v>
      </c>
      <c r="AQ4" t="s">
        <v>1053</v>
      </c>
      <c r="AR4" t="s">
        <v>1054</v>
      </c>
      <c r="AS4" t="s">
        <v>1055</v>
      </c>
      <c r="AT4" t="s">
        <v>1056</v>
      </c>
      <c r="AU4" t="s">
        <v>1057</v>
      </c>
      <c r="AV4" t="s">
        <v>1058</v>
      </c>
      <c r="AW4" t="s">
        <v>1059</v>
      </c>
      <c r="AX4" t="s">
        <v>1060</v>
      </c>
      <c r="AY4" t="s">
        <v>1061</v>
      </c>
      <c r="AZ4" t="s">
        <v>1062</v>
      </c>
      <c r="BA4" t="s">
        <v>1063</v>
      </c>
      <c r="BB4" t="s">
        <v>1064</v>
      </c>
      <c r="BC4" t="s">
        <v>1065</v>
      </c>
      <c r="BD4" t="s">
        <v>1066</v>
      </c>
      <c r="BE4" t="s">
        <v>1067</v>
      </c>
      <c r="BF4" t="s">
        <v>1068</v>
      </c>
      <c r="BG4" t="s">
        <v>1069</v>
      </c>
      <c r="BH4" t="s">
        <v>1070</v>
      </c>
      <c r="BI4" t="s">
        <v>1071</v>
      </c>
      <c r="BJ4" t="s">
        <v>1072</v>
      </c>
      <c r="BK4" t="s">
        <v>1073</v>
      </c>
      <c r="BL4" t="s">
        <v>1074</v>
      </c>
      <c r="BM4" t="s">
        <v>1075</v>
      </c>
      <c r="BN4" t="s">
        <v>1076</v>
      </c>
      <c r="BO4" t="s">
        <v>1077</v>
      </c>
      <c r="BP4" t="s">
        <v>1078</v>
      </c>
      <c r="BQ4" t="s">
        <v>1079</v>
      </c>
      <c r="BR4" t="s">
        <v>1080</v>
      </c>
      <c r="BS4" t="s">
        <v>1081</v>
      </c>
      <c r="BT4" t="s">
        <v>1082</v>
      </c>
      <c r="BU4" t="s">
        <v>1083</v>
      </c>
      <c r="BV4" t="s">
        <v>1084</v>
      </c>
      <c r="BW4" t="s">
        <v>1085</v>
      </c>
      <c r="BX4" t="s">
        <v>1086</v>
      </c>
      <c r="BY4" t="s">
        <v>1087</v>
      </c>
      <c r="BZ4" t="s">
        <v>1088</v>
      </c>
      <c r="CA4" t="s">
        <v>1089</v>
      </c>
      <c r="CB4" t="s">
        <v>1090</v>
      </c>
      <c r="CC4" t="s">
        <v>1091</v>
      </c>
      <c r="CD4" t="s">
        <v>1092</v>
      </c>
      <c r="CE4" t="s">
        <v>1093</v>
      </c>
      <c r="CF4" t="s">
        <v>1094</v>
      </c>
      <c r="CG4" t="s">
        <v>1095</v>
      </c>
      <c r="CH4" t="s">
        <v>1096</v>
      </c>
      <c r="CI4" t="s">
        <v>1097</v>
      </c>
      <c r="CJ4" t="s">
        <v>1098</v>
      </c>
      <c r="CK4" t="s">
        <v>1099</v>
      </c>
      <c r="CL4" t="s">
        <v>1100</v>
      </c>
      <c r="CM4" t="s">
        <v>1101</v>
      </c>
      <c r="CN4" t="s">
        <v>1102</v>
      </c>
      <c r="CO4" t="s">
        <v>1103</v>
      </c>
      <c r="CP4" t="s">
        <v>1104</v>
      </c>
      <c r="CQ4" t="s">
        <v>1105</v>
      </c>
      <c r="CR4" t="s">
        <v>1106</v>
      </c>
      <c r="CS4" t="s">
        <v>1107</v>
      </c>
      <c r="CT4" t="s">
        <v>1108</v>
      </c>
      <c r="CU4" t="s">
        <v>1109</v>
      </c>
      <c r="CV4" t="s">
        <v>1110</v>
      </c>
      <c r="CW4" t="s">
        <v>1111</v>
      </c>
      <c r="CX4" t="s">
        <v>1112</v>
      </c>
      <c r="CY4" t="s">
        <v>1113</v>
      </c>
      <c r="CZ4" t="s">
        <v>1114</v>
      </c>
      <c r="DA4" t="s">
        <v>1115</v>
      </c>
      <c r="DB4" t="s">
        <v>1116</v>
      </c>
      <c r="DC4" t="s">
        <v>1117</v>
      </c>
      <c r="DD4" t="s">
        <v>1118</v>
      </c>
      <c r="DE4" t="s">
        <v>1119</v>
      </c>
      <c r="DF4" t="s">
        <v>1120</v>
      </c>
      <c r="DG4" t="s">
        <v>1121</v>
      </c>
      <c r="DH4" t="s">
        <v>1122</v>
      </c>
      <c r="DI4" t="s">
        <v>1123</v>
      </c>
      <c r="DJ4" t="s">
        <v>1124</v>
      </c>
      <c r="DK4" t="s">
        <v>1125</v>
      </c>
      <c r="DL4" t="s">
        <v>1126</v>
      </c>
      <c r="DM4" t="s">
        <v>1127</v>
      </c>
      <c r="DN4" t="s">
        <v>1128</v>
      </c>
      <c r="DO4" t="s">
        <v>1129</v>
      </c>
      <c r="DP4" t="s">
        <v>1130</v>
      </c>
      <c r="DQ4" t="s">
        <v>1131</v>
      </c>
      <c r="DR4" t="s">
        <v>1132</v>
      </c>
      <c r="DS4" t="s">
        <v>1133</v>
      </c>
      <c r="DT4" t="s">
        <v>1134</v>
      </c>
      <c r="DU4" t="s">
        <v>1135</v>
      </c>
      <c r="DV4" t="s">
        <v>1136</v>
      </c>
      <c r="DW4" t="s">
        <v>1137</v>
      </c>
      <c r="DX4" t="s">
        <v>1138</v>
      </c>
      <c r="DY4" t="s">
        <v>1139</v>
      </c>
      <c r="DZ4" t="s">
        <v>1140</v>
      </c>
      <c r="EA4" t="s">
        <v>1141</v>
      </c>
      <c r="EB4" t="s">
        <v>1142</v>
      </c>
      <c r="EC4" t="s">
        <v>1143</v>
      </c>
      <c r="ED4" t="s">
        <v>1144</v>
      </c>
      <c r="EE4" t="s">
        <v>1145</v>
      </c>
      <c r="EF4" t="s">
        <v>1146</v>
      </c>
      <c r="EG4" t="s">
        <v>1147</v>
      </c>
      <c r="EH4" t="s">
        <v>1148</v>
      </c>
      <c r="EI4" t="s">
        <v>1149</v>
      </c>
      <c r="EJ4" t="s">
        <v>1150</v>
      </c>
      <c r="EK4" t="s">
        <v>1151</v>
      </c>
      <c r="EL4" t="s">
        <v>1152</v>
      </c>
      <c r="EM4" t="s">
        <v>1153</v>
      </c>
      <c r="EN4" t="s">
        <v>1154</v>
      </c>
      <c r="EO4" t="s">
        <v>1155</v>
      </c>
      <c r="EP4" t="s">
        <v>1156</v>
      </c>
      <c r="EQ4" t="s">
        <v>1157</v>
      </c>
      <c r="ER4" t="s">
        <v>1158</v>
      </c>
      <c r="ES4" t="s">
        <v>1159</v>
      </c>
      <c r="ET4" t="s">
        <v>1160</v>
      </c>
      <c r="EU4" t="s">
        <v>1161</v>
      </c>
      <c r="EV4" t="s">
        <v>1162</v>
      </c>
      <c r="EW4" t="s">
        <v>1163</v>
      </c>
      <c r="EX4" t="s">
        <v>1164</v>
      </c>
      <c r="EY4" t="s">
        <v>1165</v>
      </c>
      <c r="EZ4" t="s">
        <v>1166</v>
      </c>
      <c r="FA4" t="s">
        <v>1167</v>
      </c>
      <c r="FB4" t="s">
        <v>1168</v>
      </c>
      <c r="FC4" t="s">
        <v>1169</v>
      </c>
      <c r="FD4" t="s">
        <v>1170</v>
      </c>
      <c r="FF4" t="s">
        <v>1171</v>
      </c>
      <c r="FG4" t="s">
        <v>1172</v>
      </c>
      <c r="FH4" t="s">
        <v>1173</v>
      </c>
      <c r="FI4" t="s">
        <v>1174</v>
      </c>
      <c r="FJ4" t="s">
        <v>1175</v>
      </c>
      <c r="FK4" t="s">
        <v>1176</v>
      </c>
      <c r="FL4" t="s">
        <v>1177</v>
      </c>
      <c r="FM4" t="s">
        <v>1178</v>
      </c>
      <c r="FN4" t="s">
        <v>1179</v>
      </c>
      <c r="FO4" t="s">
        <v>1180</v>
      </c>
      <c r="FP4" t="s">
        <v>1181</v>
      </c>
      <c r="FQ4" t="s">
        <v>1182</v>
      </c>
      <c r="FR4" t="s">
        <v>1183</v>
      </c>
      <c r="FS4" t="s">
        <v>1184</v>
      </c>
      <c r="FT4" t="s">
        <v>1185</v>
      </c>
      <c r="FU4" t="s">
        <v>1186</v>
      </c>
      <c r="FV4" t="s">
        <v>1187</v>
      </c>
      <c r="FW4" t="s">
        <v>1188</v>
      </c>
      <c r="FX4" t="s">
        <v>1189</v>
      </c>
      <c r="FY4" t="s">
        <v>1190</v>
      </c>
      <c r="FZ4" t="s">
        <v>1191</v>
      </c>
      <c r="GA4" t="s">
        <v>1192</v>
      </c>
      <c r="GB4" t="s">
        <v>1193</v>
      </c>
      <c r="GC4" t="s">
        <v>1194</v>
      </c>
      <c r="GD4" t="s">
        <v>1195</v>
      </c>
      <c r="GE4" t="s">
        <v>1196</v>
      </c>
      <c r="GF4" t="s">
        <v>1197</v>
      </c>
      <c r="GG4" t="s">
        <v>1198</v>
      </c>
      <c r="GH4" t="s">
        <v>1199</v>
      </c>
      <c r="GI4" t="s">
        <v>1200</v>
      </c>
      <c r="GJ4" t="s">
        <v>1201</v>
      </c>
      <c r="GK4" t="s">
        <v>1202</v>
      </c>
      <c r="GL4" t="s">
        <v>1203</v>
      </c>
      <c r="GM4" t="s">
        <v>1204</v>
      </c>
      <c r="GN4" t="s">
        <v>1205</v>
      </c>
      <c r="GO4" t="s">
        <v>7</v>
      </c>
      <c r="GP4" t="s">
        <v>1206</v>
      </c>
      <c r="GQ4" t="s">
        <v>1207</v>
      </c>
      <c r="GR4" t="s">
        <v>1208</v>
      </c>
      <c r="GS4" t="s">
        <v>1209</v>
      </c>
      <c r="GT4" t="s">
        <v>1210</v>
      </c>
      <c r="GU4" t="s">
        <v>1211</v>
      </c>
      <c r="GV4" t="s">
        <v>1212</v>
      </c>
      <c r="GW4" t="s">
        <v>1213</v>
      </c>
      <c r="GX4" t="s">
        <v>1214</v>
      </c>
      <c r="GY4" t="s">
        <v>1215</v>
      </c>
      <c r="GZ4" t="s">
        <v>1216</v>
      </c>
      <c r="HA4" t="s">
        <v>1217</v>
      </c>
      <c r="HB4" t="s">
        <v>1218</v>
      </c>
      <c r="HC4" t="s">
        <v>1219</v>
      </c>
      <c r="HD4" t="s">
        <v>1220</v>
      </c>
      <c r="HE4" t="s">
        <v>1221</v>
      </c>
      <c r="HF4" t="s">
        <v>1222</v>
      </c>
      <c r="HG4" t="s">
        <v>1223</v>
      </c>
      <c r="HH4" t="s">
        <v>1224</v>
      </c>
      <c r="HI4" t="s">
        <v>1225</v>
      </c>
      <c r="HJ4" t="s">
        <v>1226</v>
      </c>
      <c r="HK4" t="s">
        <v>1227</v>
      </c>
      <c r="HL4" t="s">
        <v>1228</v>
      </c>
      <c r="HM4" t="s">
        <v>1229</v>
      </c>
      <c r="HN4" t="s">
        <v>1230</v>
      </c>
      <c r="HO4" t="s">
        <v>1231</v>
      </c>
      <c r="HP4" t="s">
        <v>1232</v>
      </c>
      <c r="HQ4" t="s">
        <v>1233</v>
      </c>
      <c r="HR4" t="s">
        <v>1234</v>
      </c>
      <c r="HS4" t="s">
        <v>1235</v>
      </c>
      <c r="HT4" t="s">
        <v>1236</v>
      </c>
      <c r="HU4" t="s">
        <v>1237</v>
      </c>
      <c r="HV4" t="s">
        <v>1238</v>
      </c>
      <c r="HW4" t="s">
        <v>1239</v>
      </c>
      <c r="HX4" t="s">
        <v>1240</v>
      </c>
      <c r="HY4" t="s">
        <v>1241</v>
      </c>
      <c r="HZ4" t="s">
        <v>1242</v>
      </c>
      <c r="IA4" t="s">
        <v>1243</v>
      </c>
      <c r="IB4" t="s">
        <v>1244</v>
      </c>
      <c r="IC4" t="s">
        <v>1245</v>
      </c>
      <c r="ID4" t="s">
        <v>1246</v>
      </c>
      <c r="IE4" t="s">
        <v>1247</v>
      </c>
      <c r="IF4" t="s">
        <v>1248</v>
      </c>
      <c r="IG4" t="s">
        <v>1249</v>
      </c>
      <c r="IH4" t="s">
        <v>1250</v>
      </c>
      <c r="II4" t="s">
        <v>1251</v>
      </c>
      <c r="IJ4" t="s">
        <v>1252</v>
      </c>
      <c r="IK4" t="s">
        <v>1253</v>
      </c>
      <c r="IL4" t="s">
        <v>1254</v>
      </c>
      <c r="IM4" t="s">
        <v>1255</v>
      </c>
      <c r="IN4" t="s">
        <v>1256</v>
      </c>
      <c r="IO4" t="s">
        <v>1257</v>
      </c>
      <c r="IP4" t="s">
        <v>1258</v>
      </c>
      <c r="IQ4" t="s">
        <v>1259</v>
      </c>
      <c r="IR4" t="s">
        <v>1260</v>
      </c>
      <c r="IS4" t="s">
        <v>1261</v>
      </c>
      <c r="IT4" t="s">
        <v>1262</v>
      </c>
      <c r="IU4" t="s">
        <v>1263</v>
      </c>
      <c r="IV4" t="s">
        <v>1264</v>
      </c>
      <c r="IW4" t="s">
        <v>1265</v>
      </c>
      <c r="IX4" t="s">
        <v>1266</v>
      </c>
      <c r="IY4" t="s">
        <v>1267</v>
      </c>
      <c r="IZ4" t="s">
        <v>1268</v>
      </c>
      <c r="JA4" t="s">
        <v>1269</v>
      </c>
      <c r="JB4" t="s">
        <v>1270</v>
      </c>
      <c r="JD4" t="s">
        <v>1271</v>
      </c>
      <c r="JE4" t="s">
        <v>1272</v>
      </c>
      <c r="JF4" t="s">
        <v>1273</v>
      </c>
      <c r="JG4" t="s">
        <v>1274</v>
      </c>
      <c r="JH4" t="s">
        <v>1275</v>
      </c>
      <c r="JI4" t="s">
        <v>1276</v>
      </c>
      <c r="JJ4" t="s">
        <v>1277</v>
      </c>
      <c r="JK4" t="s">
        <v>1278</v>
      </c>
      <c r="JL4" t="s">
        <v>1279</v>
      </c>
      <c r="JM4" t="s">
        <v>1280</v>
      </c>
      <c r="JN4" t="s">
        <v>1281</v>
      </c>
      <c r="JO4" t="s">
        <v>1282</v>
      </c>
      <c r="JP4" t="s">
        <v>1283</v>
      </c>
      <c r="JQ4" t="s">
        <v>1284</v>
      </c>
      <c r="JR4" t="s">
        <v>1285</v>
      </c>
      <c r="JS4" t="s">
        <v>1286</v>
      </c>
      <c r="JT4" t="s">
        <v>1287</v>
      </c>
      <c r="JU4" t="s">
        <v>1288</v>
      </c>
      <c r="JV4" t="s">
        <v>1289</v>
      </c>
      <c r="JW4" t="s">
        <v>1290</v>
      </c>
      <c r="JX4" t="s">
        <v>1291</v>
      </c>
      <c r="JY4" t="s">
        <v>1292</v>
      </c>
      <c r="JZ4" t="s">
        <v>1293</v>
      </c>
      <c r="KA4" t="s">
        <v>1294</v>
      </c>
      <c r="KB4" t="s">
        <v>1295</v>
      </c>
      <c r="KC4" t="s">
        <v>1296</v>
      </c>
      <c r="KD4" t="s">
        <v>1297</v>
      </c>
      <c r="KE4" t="s">
        <v>1298</v>
      </c>
      <c r="KF4" t="s">
        <v>1299</v>
      </c>
      <c r="KG4" t="s">
        <v>1300</v>
      </c>
      <c r="KH4" t="s">
        <v>1301</v>
      </c>
      <c r="KI4" t="s">
        <v>1302</v>
      </c>
      <c r="KJ4" t="s">
        <v>1303</v>
      </c>
      <c r="KK4" t="s">
        <v>1304</v>
      </c>
      <c r="KL4" t="s">
        <v>1305</v>
      </c>
      <c r="KM4" t="s">
        <v>1306</v>
      </c>
      <c r="KN4" t="s">
        <v>1307</v>
      </c>
      <c r="KO4" t="s">
        <v>1308</v>
      </c>
      <c r="KP4" t="s">
        <v>1309</v>
      </c>
      <c r="KQ4" t="s">
        <v>1310</v>
      </c>
      <c r="KR4" t="s">
        <v>1311</v>
      </c>
      <c r="KS4" t="s">
        <v>1312</v>
      </c>
      <c r="KT4" t="s">
        <v>1313</v>
      </c>
      <c r="KU4" t="s">
        <v>1314</v>
      </c>
      <c r="KV4" t="s">
        <v>1315</v>
      </c>
      <c r="KW4" t="s">
        <v>1316</v>
      </c>
      <c r="KX4" t="s">
        <v>1317</v>
      </c>
      <c r="KY4" t="s">
        <v>1318</v>
      </c>
      <c r="KZ4" t="s">
        <v>1319</v>
      </c>
      <c r="LA4" t="s">
        <v>1320</v>
      </c>
      <c r="LB4" t="s">
        <v>1321</v>
      </c>
      <c r="LC4" t="s">
        <v>1322</v>
      </c>
      <c r="LD4" t="s">
        <v>1323</v>
      </c>
      <c r="LE4" t="s">
        <v>1324</v>
      </c>
      <c r="LF4" t="s">
        <v>1325</v>
      </c>
      <c r="LG4" t="s">
        <v>1326</v>
      </c>
      <c r="LH4" t="s">
        <v>1327</v>
      </c>
      <c r="LI4" t="s">
        <v>1328</v>
      </c>
      <c r="LJ4" t="s">
        <v>1329</v>
      </c>
      <c r="LK4" t="s">
        <v>1330</v>
      </c>
      <c r="LL4" t="s">
        <v>1331</v>
      </c>
      <c r="LM4" t="s">
        <v>1332</v>
      </c>
      <c r="LN4" t="s">
        <v>1333</v>
      </c>
      <c r="LP4" t="s">
        <v>1334</v>
      </c>
      <c r="LR4" t="s">
        <v>1335</v>
      </c>
      <c r="LS4" t="s">
        <v>1336</v>
      </c>
      <c r="LT4" t="s">
        <v>1337</v>
      </c>
      <c r="LU4" t="s">
        <v>1338</v>
      </c>
      <c r="LV4" t="s">
        <v>1339</v>
      </c>
      <c r="LW4" t="s">
        <v>1340</v>
      </c>
      <c r="LX4" t="s">
        <v>1341</v>
      </c>
      <c r="LY4" t="s">
        <v>1342</v>
      </c>
      <c r="LZ4" t="s">
        <v>1343</v>
      </c>
      <c r="MA4" t="s">
        <v>1344</v>
      </c>
      <c r="MB4" t="s">
        <v>1345</v>
      </c>
      <c r="MC4" t="s">
        <v>1346</v>
      </c>
      <c r="MD4" t="s">
        <v>1347</v>
      </c>
      <c r="ME4" t="s">
        <v>1348</v>
      </c>
      <c r="MF4" t="s">
        <v>1349</v>
      </c>
      <c r="MG4" t="s">
        <v>1350</v>
      </c>
      <c r="MH4" t="s">
        <v>1351</v>
      </c>
      <c r="MI4" t="s">
        <v>1352</v>
      </c>
      <c r="MJ4" t="s">
        <v>1353</v>
      </c>
      <c r="MK4" t="s">
        <v>1354</v>
      </c>
      <c r="ML4" t="s">
        <v>1355</v>
      </c>
      <c r="MM4" t="s">
        <v>1356</v>
      </c>
      <c r="MN4" t="s">
        <v>1357</v>
      </c>
      <c r="MO4" t="s">
        <v>1358</v>
      </c>
      <c r="MP4" t="s">
        <v>1359</v>
      </c>
      <c r="MQ4" t="s">
        <v>1360</v>
      </c>
      <c r="MR4" t="s">
        <v>1361</v>
      </c>
      <c r="MS4" t="s">
        <v>1362</v>
      </c>
      <c r="MT4" t="s">
        <v>1363</v>
      </c>
      <c r="MU4" t="s">
        <v>1364</v>
      </c>
      <c r="MV4" t="s">
        <v>1365</v>
      </c>
      <c r="MW4" t="s">
        <v>1366</v>
      </c>
      <c r="MX4" t="s">
        <v>1367</v>
      </c>
      <c r="MY4" t="s">
        <v>1368</v>
      </c>
      <c r="MZ4" t="s">
        <v>1369</v>
      </c>
      <c r="NA4" t="s">
        <v>1370</v>
      </c>
      <c r="NB4" t="s">
        <v>1371</v>
      </c>
      <c r="NC4" t="s">
        <v>1372</v>
      </c>
    </row>
    <row r="5" spans="2:367">
      <c r="B5" t="s">
        <v>12</v>
      </c>
      <c r="C5" t="s">
        <v>1373</v>
      </c>
      <c r="D5" t="s">
        <v>1374</v>
      </c>
      <c r="E5" t="s">
        <v>43</v>
      </c>
      <c r="F5" t="s">
        <v>55</v>
      </c>
      <c r="G5" t="s">
        <v>66</v>
      </c>
      <c r="H5" t="s">
        <v>78</v>
      </c>
      <c r="I5" t="s">
        <v>92</v>
      </c>
      <c r="J5" t="s">
        <v>101</v>
      </c>
      <c r="K5" t="s">
        <v>1375</v>
      </c>
      <c r="L5" t="s">
        <v>114</v>
      </c>
      <c r="M5" t="s">
        <v>127</v>
      </c>
      <c r="N5" t="s">
        <v>138</v>
      </c>
      <c r="O5" t="s">
        <v>154</v>
      </c>
      <c r="P5" t="s">
        <v>163</v>
      </c>
      <c r="Q5" t="s">
        <v>174</v>
      </c>
      <c r="R5" t="s">
        <v>190</v>
      </c>
      <c r="S5" t="s">
        <v>206</v>
      </c>
      <c r="T5" t="s">
        <v>219</v>
      </c>
      <c r="U5" t="s">
        <v>233</v>
      </c>
      <c r="V5" t="s">
        <v>252</v>
      </c>
      <c r="W5" t="s">
        <v>1376</v>
      </c>
      <c r="X5" t="s">
        <v>1377</v>
      </c>
      <c r="Y5" t="s">
        <v>269</v>
      </c>
      <c r="Z5" t="s">
        <v>290</v>
      </c>
      <c r="AA5" t="s">
        <v>299</v>
      </c>
      <c r="AB5" t="s">
        <v>315</v>
      </c>
      <c r="AC5" t="s">
        <v>322</v>
      </c>
      <c r="AD5" t="s">
        <v>332</v>
      </c>
      <c r="AE5" t="s">
        <v>346</v>
      </c>
      <c r="AF5" t="s">
        <v>354</v>
      </c>
      <c r="AG5" t="s">
        <v>359</v>
      </c>
      <c r="AH5" t="s">
        <v>1378</v>
      </c>
      <c r="AK5" t="s">
        <v>1379</v>
      </c>
      <c r="AL5" t="s">
        <v>1380</v>
      </c>
      <c r="AM5" t="s">
        <v>1381</v>
      </c>
      <c r="AN5" t="s">
        <v>1382</v>
      </c>
      <c r="AO5" t="s">
        <v>1383</v>
      </c>
      <c r="AP5" t="s">
        <v>1384</v>
      </c>
      <c r="AQ5" t="s">
        <v>1385</v>
      </c>
      <c r="AR5" t="s">
        <v>1386</v>
      </c>
      <c r="AS5" t="s">
        <v>1387</v>
      </c>
      <c r="AT5" t="s">
        <v>1388</v>
      </c>
      <c r="AU5" t="s">
        <v>1389</v>
      </c>
      <c r="AW5" t="s">
        <v>1390</v>
      </c>
      <c r="AX5" t="s">
        <v>1391</v>
      </c>
      <c r="AY5" t="s">
        <v>1392</v>
      </c>
      <c r="AZ5" t="s">
        <v>1393</v>
      </c>
      <c r="BA5" t="s">
        <v>1394</v>
      </c>
      <c r="BB5" t="s">
        <v>1395</v>
      </c>
      <c r="BC5" t="s">
        <v>1396</v>
      </c>
      <c r="BD5" t="s">
        <v>1397</v>
      </c>
      <c r="BE5" t="s">
        <v>1398</v>
      </c>
      <c r="BF5" t="s">
        <v>1399</v>
      </c>
      <c r="BG5" t="s">
        <v>1400</v>
      </c>
      <c r="BH5" t="s">
        <v>1401</v>
      </c>
      <c r="BI5" t="s">
        <v>1402</v>
      </c>
      <c r="BK5" t="s">
        <v>1403</v>
      </c>
      <c r="BL5" t="s">
        <v>1404</v>
      </c>
      <c r="BM5" t="s">
        <v>1405</v>
      </c>
      <c r="BN5" t="s">
        <v>1406</v>
      </c>
      <c r="BO5" t="s">
        <v>1407</v>
      </c>
      <c r="BP5" t="s">
        <v>1408</v>
      </c>
      <c r="BQ5" t="s">
        <v>1409</v>
      </c>
      <c r="BR5" t="s">
        <v>1410</v>
      </c>
      <c r="BT5" t="s">
        <v>1411</v>
      </c>
      <c r="BU5" t="s">
        <v>1412</v>
      </c>
      <c r="BV5" t="s">
        <v>1413</v>
      </c>
      <c r="BW5" t="s">
        <v>1414</v>
      </c>
      <c r="BX5" t="s">
        <v>1415</v>
      </c>
      <c r="BY5" t="s">
        <v>1416</v>
      </c>
      <c r="BZ5" t="s">
        <v>1417</v>
      </c>
      <c r="CA5" t="s">
        <v>1418</v>
      </c>
      <c r="CB5" t="s">
        <v>1419</v>
      </c>
      <c r="CC5" t="s">
        <v>1420</v>
      </c>
      <c r="CD5" t="s">
        <v>1421</v>
      </c>
      <c r="CE5" t="s">
        <v>1422</v>
      </c>
      <c r="CF5" t="s">
        <v>1423</v>
      </c>
      <c r="CG5" t="s">
        <v>1424</v>
      </c>
      <c r="CH5" t="s">
        <v>1425</v>
      </c>
      <c r="CI5" t="s">
        <v>1426</v>
      </c>
      <c r="CJ5" t="s">
        <v>1427</v>
      </c>
      <c r="CK5" t="s">
        <v>1428</v>
      </c>
      <c r="CL5" t="s">
        <v>1429</v>
      </c>
      <c r="CM5" t="s">
        <v>1430</v>
      </c>
      <c r="CN5" t="s">
        <v>1431</v>
      </c>
      <c r="CO5" t="s">
        <v>1432</v>
      </c>
      <c r="CP5" t="s">
        <v>1433</v>
      </c>
      <c r="CQ5" t="s">
        <v>1434</v>
      </c>
      <c r="CR5" t="s">
        <v>1435</v>
      </c>
      <c r="CS5" t="s">
        <v>1436</v>
      </c>
      <c r="CT5" t="s">
        <v>1437</v>
      </c>
      <c r="CU5" t="s">
        <v>1438</v>
      </c>
      <c r="CV5" t="s">
        <v>1439</v>
      </c>
      <c r="CW5" t="s">
        <v>1440</v>
      </c>
      <c r="CX5" t="s">
        <v>1441</v>
      </c>
      <c r="CY5" t="s">
        <v>1442</v>
      </c>
      <c r="CZ5" t="s">
        <v>1443</v>
      </c>
      <c r="DA5" t="s">
        <v>1444</v>
      </c>
      <c r="DB5" t="s">
        <v>1445</v>
      </c>
      <c r="DC5" s="247" t="s">
        <v>1446</v>
      </c>
      <c r="DD5" t="s">
        <v>1447</v>
      </c>
      <c r="DE5" t="s">
        <v>1448</v>
      </c>
      <c r="DF5" t="s">
        <v>1449</v>
      </c>
      <c r="DG5" t="s">
        <v>1450</v>
      </c>
      <c r="DH5" t="s">
        <v>1451</v>
      </c>
      <c r="DI5" t="s">
        <v>1452</v>
      </c>
      <c r="DJ5" t="s">
        <v>1453</v>
      </c>
      <c r="DK5" t="s">
        <v>1454</v>
      </c>
      <c r="DL5" t="s">
        <v>1455</v>
      </c>
      <c r="DM5" t="s">
        <v>1456</v>
      </c>
      <c r="DN5" t="s">
        <v>1457</v>
      </c>
      <c r="DO5" t="s">
        <v>1458</v>
      </c>
      <c r="DP5" t="s">
        <v>1459</v>
      </c>
      <c r="DQ5" t="s">
        <v>1460</v>
      </c>
      <c r="DR5" t="s">
        <v>1461</v>
      </c>
      <c r="DS5" t="s">
        <v>1462</v>
      </c>
      <c r="DT5" t="s">
        <v>1463</v>
      </c>
      <c r="DU5" t="s">
        <v>1464</v>
      </c>
      <c r="DV5" t="s">
        <v>1465</v>
      </c>
      <c r="DW5" t="s">
        <v>1466</v>
      </c>
      <c r="DX5" t="s">
        <v>1467</v>
      </c>
      <c r="DY5" t="s">
        <v>1468</v>
      </c>
      <c r="DZ5" t="s">
        <v>1469</v>
      </c>
      <c r="EA5" t="s">
        <v>1470</v>
      </c>
      <c r="EB5" t="s">
        <v>1471</v>
      </c>
      <c r="EC5" t="s">
        <v>1472</v>
      </c>
      <c r="ED5" t="s">
        <v>1473</v>
      </c>
      <c r="EE5" t="s">
        <v>1474</v>
      </c>
      <c r="EF5" t="s">
        <v>1475</v>
      </c>
      <c r="EG5" t="s">
        <v>1476</v>
      </c>
      <c r="EH5" t="s">
        <v>1477</v>
      </c>
      <c r="EI5" t="s">
        <v>1478</v>
      </c>
      <c r="EJ5" t="s">
        <v>1479</v>
      </c>
      <c r="EK5" t="s">
        <v>1480</v>
      </c>
      <c r="EL5" t="s">
        <v>1481</v>
      </c>
      <c r="EM5" t="s">
        <v>1482</v>
      </c>
      <c r="EN5" t="s">
        <v>1483</v>
      </c>
      <c r="EO5" t="s">
        <v>1484</v>
      </c>
      <c r="EP5" t="s">
        <v>1485</v>
      </c>
      <c r="EQ5" t="s">
        <v>1486</v>
      </c>
      <c r="ER5" t="s">
        <v>1487</v>
      </c>
      <c r="ES5" t="s">
        <v>1488</v>
      </c>
      <c r="ET5" t="s">
        <v>1489</v>
      </c>
      <c r="EU5" t="s">
        <v>1490</v>
      </c>
      <c r="EV5" t="s">
        <v>1491</v>
      </c>
      <c r="EW5" t="s">
        <v>1492</v>
      </c>
      <c r="EX5" t="s">
        <v>1493</v>
      </c>
      <c r="EY5" t="s">
        <v>1494</v>
      </c>
      <c r="EZ5" t="s">
        <v>1495</v>
      </c>
      <c r="FA5" t="s">
        <v>1496</v>
      </c>
      <c r="FB5" t="s">
        <v>1497</v>
      </c>
      <c r="FC5" t="s">
        <v>1498</v>
      </c>
      <c r="FD5" t="s">
        <v>1499</v>
      </c>
      <c r="FG5" t="s">
        <v>1500</v>
      </c>
      <c r="FH5" t="s">
        <v>1501</v>
      </c>
      <c r="FI5" t="s">
        <v>1502</v>
      </c>
      <c r="FJ5" t="s">
        <v>1503</v>
      </c>
      <c r="FK5" t="s">
        <v>1504</v>
      </c>
      <c r="FL5" t="s">
        <v>1505</v>
      </c>
      <c r="FM5" t="s">
        <v>1506</v>
      </c>
      <c r="FN5" t="s">
        <v>1507</v>
      </c>
      <c r="FO5" t="s">
        <v>1508</v>
      </c>
      <c r="FP5" t="s">
        <v>1509</v>
      </c>
      <c r="FQ5" t="s">
        <v>1510</v>
      </c>
      <c r="FR5" t="s">
        <v>1511</v>
      </c>
      <c r="FS5" t="s">
        <v>1512</v>
      </c>
      <c r="FT5" t="s">
        <v>1513</v>
      </c>
      <c r="FU5" t="s">
        <v>1514</v>
      </c>
      <c r="FV5" t="s">
        <v>1515</v>
      </c>
      <c r="FW5" t="s">
        <v>1516</v>
      </c>
      <c r="FX5" t="s">
        <v>1517</v>
      </c>
      <c r="FY5" t="s">
        <v>1518</v>
      </c>
      <c r="FZ5" t="s">
        <v>1519</v>
      </c>
      <c r="GA5" t="s">
        <v>1520</v>
      </c>
      <c r="GB5" t="s">
        <v>1521</v>
      </c>
      <c r="GC5" t="s">
        <v>1522</v>
      </c>
      <c r="GD5" t="s">
        <v>1523</v>
      </c>
      <c r="GE5" t="s">
        <v>1524</v>
      </c>
      <c r="GF5" t="s">
        <v>1525</v>
      </c>
      <c r="GG5" t="s">
        <v>1526</v>
      </c>
      <c r="GH5" t="s">
        <v>1527</v>
      </c>
      <c r="GI5" t="s">
        <v>1528</v>
      </c>
      <c r="GJ5" t="s">
        <v>1529</v>
      </c>
      <c r="GK5" t="s">
        <v>1530</v>
      </c>
      <c r="GL5" t="s">
        <v>1531</v>
      </c>
      <c r="GM5" t="s">
        <v>1532</v>
      </c>
      <c r="GN5" t="s">
        <v>1533</v>
      </c>
      <c r="GO5" t="s">
        <v>1534</v>
      </c>
      <c r="GP5" t="s">
        <v>1535</v>
      </c>
      <c r="GQ5" t="s">
        <v>1536</v>
      </c>
      <c r="GR5" t="s">
        <v>1537</v>
      </c>
      <c r="GS5" t="s">
        <v>1538</v>
      </c>
      <c r="GT5" t="s">
        <v>1539</v>
      </c>
      <c r="GU5" t="s">
        <v>1540</v>
      </c>
      <c r="GV5" t="s">
        <v>1541</v>
      </c>
      <c r="GW5" t="s">
        <v>1542</v>
      </c>
      <c r="GY5" t="s">
        <v>1543</v>
      </c>
      <c r="GZ5" t="s">
        <v>1544</v>
      </c>
      <c r="HA5" t="s">
        <v>1545</v>
      </c>
      <c r="HB5" t="s">
        <v>1546</v>
      </c>
      <c r="HC5" t="s">
        <v>1547</v>
      </c>
      <c r="HE5" t="s">
        <v>1548</v>
      </c>
      <c r="HF5" t="s">
        <v>1549</v>
      </c>
      <c r="HG5" t="s">
        <v>1550</v>
      </c>
      <c r="HH5" t="s">
        <v>1551</v>
      </c>
      <c r="HI5" t="s">
        <v>1552</v>
      </c>
      <c r="HJ5" t="s">
        <v>1553</v>
      </c>
      <c r="HK5" t="s">
        <v>1554</v>
      </c>
      <c r="HL5" t="s">
        <v>1555</v>
      </c>
      <c r="HM5" t="s">
        <v>1556</v>
      </c>
      <c r="HN5" t="s">
        <v>1557</v>
      </c>
      <c r="HO5" t="s">
        <v>1558</v>
      </c>
      <c r="HP5" t="s">
        <v>1559</v>
      </c>
      <c r="HQ5" t="s">
        <v>1560</v>
      </c>
      <c r="HR5" t="s">
        <v>1561</v>
      </c>
      <c r="HS5" t="s">
        <v>1562</v>
      </c>
      <c r="HT5" t="s">
        <v>1563</v>
      </c>
      <c r="HU5" t="s">
        <v>1564</v>
      </c>
      <c r="HV5" t="s">
        <v>1565</v>
      </c>
      <c r="HX5" t="s">
        <v>1566</v>
      </c>
      <c r="HY5" t="s">
        <v>1567</v>
      </c>
      <c r="HZ5" t="s">
        <v>1568</v>
      </c>
      <c r="IA5" t="s">
        <v>1569</v>
      </c>
      <c r="IB5" t="s">
        <v>1570</v>
      </c>
      <c r="IC5" t="s">
        <v>1571</v>
      </c>
      <c r="ID5" t="s">
        <v>1572</v>
      </c>
      <c r="IE5" t="s">
        <v>1573</v>
      </c>
      <c r="IF5" t="s">
        <v>1574</v>
      </c>
      <c r="IG5" t="s">
        <v>1575</v>
      </c>
      <c r="IH5" t="s">
        <v>1576</v>
      </c>
      <c r="II5" t="s">
        <v>1577</v>
      </c>
      <c r="IK5" t="s">
        <v>1578</v>
      </c>
      <c r="IL5" t="s">
        <v>1579</v>
      </c>
      <c r="IM5" t="s">
        <v>1580</v>
      </c>
      <c r="IN5" t="s">
        <v>1581</v>
      </c>
      <c r="IO5" t="s">
        <v>1582</v>
      </c>
      <c r="IP5" t="s">
        <v>1583</v>
      </c>
      <c r="IQ5" t="s">
        <v>1584</v>
      </c>
      <c r="IR5" t="s">
        <v>1585</v>
      </c>
      <c r="IS5" t="s">
        <v>1586</v>
      </c>
      <c r="IT5" t="s">
        <v>1587</v>
      </c>
      <c r="IU5" t="s">
        <v>1588</v>
      </c>
      <c r="IV5" t="s">
        <v>1589</v>
      </c>
      <c r="IW5" t="s">
        <v>1590</v>
      </c>
      <c r="IX5" t="s">
        <v>1591</v>
      </c>
      <c r="IY5" t="s">
        <v>1592</v>
      </c>
      <c r="IZ5" t="s">
        <v>1593</v>
      </c>
      <c r="JA5" t="s">
        <v>1594</v>
      </c>
      <c r="JB5" t="s">
        <v>1595</v>
      </c>
      <c r="JD5" t="s">
        <v>1596</v>
      </c>
      <c r="JE5" t="s">
        <v>1597</v>
      </c>
      <c r="JF5" t="s">
        <v>1598</v>
      </c>
      <c r="JG5" t="s">
        <v>1599</v>
      </c>
      <c r="JH5" t="s">
        <v>1600</v>
      </c>
      <c r="JI5" t="s">
        <v>1601</v>
      </c>
      <c r="JJ5" t="s">
        <v>1602</v>
      </c>
      <c r="JK5" t="s">
        <v>1603</v>
      </c>
      <c r="JL5" t="s">
        <v>1604</v>
      </c>
      <c r="JM5" t="s">
        <v>1605</v>
      </c>
      <c r="JN5" t="s">
        <v>1606</v>
      </c>
      <c r="JO5" t="s">
        <v>1607</v>
      </c>
      <c r="JP5" t="s">
        <v>1608</v>
      </c>
      <c r="JQ5" t="s">
        <v>1609</v>
      </c>
      <c r="JR5" t="s">
        <v>1610</v>
      </c>
      <c r="JS5" t="s">
        <v>1611</v>
      </c>
      <c r="JT5" t="s">
        <v>1612</v>
      </c>
      <c r="JV5" t="s">
        <v>1613</v>
      </c>
      <c r="JW5" t="s">
        <v>1614</v>
      </c>
      <c r="JX5" t="s">
        <v>1615</v>
      </c>
      <c r="JY5" t="s">
        <v>1616</v>
      </c>
      <c r="JZ5" t="s">
        <v>1617</v>
      </c>
      <c r="KA5" t="s">
        <v>1618</v>
      </c>
      <c r="KB5" t="s">
        <v>1619</v>
      </c>
      <c r="KC5" t="s">
        <v>1620</v>
      </c>
      <c r="KD5" t="s">
        <v>1621</v>
      </c>
      <c r="KE5" t="s">
        <v>1622</v>
      </c>
      <c r="KF5" t="s">
        <v>1623</v>
      </c>
      <c r="KG5" t="s">
        <v>1624</v>
      </c>
      <c r="KH5" t="s">
        <v>1625</v>
      </c>
      <c r="KI5" t="s">
        <v>1626</v>
      </c>
      <c r="KJ5" t="s">
        <v>1627</v>
      </c>
      <c r="KK5" t="s">
        <v>1628</v>
      </c>
      <c r="KL5" t="s">
        <v>1629</v>
      </c>
      <c r="KM5" t="s">
        <v>1630</v>
      </c>
      <c r="KN5" t="s">
        <v>1631</v>
      </c>
      <c r="KO5" t="s">
        <v>1632</v>
      </c>
      <c r="KP5" t="s">
        <v>1633</v>
      </c>
      <c r="KQ5" t="s">
        <v>1634</v>
      </c>
      <c r="KR5" t="s">
        <v>1635</v>
      </c>
      <c r="KT5" t="s">
        <v>1636</v>
      </c>
      <c r="KU5" t="s">
        <v>1637</v>
      </c>
      <c r="KV5" t="s">
        <v>1638</v>
      </c>
      <c r="KX5" t="s">
        <v>1639</v>
      </c>
      <c r="KY5" t="s">
        <v>1640</v>
      </c>
      <c r="KZ5" t="s">
        <v>1641</v>
      </c>
      <c r="LA5" t="s">
        <v>1642</v>
      </c>
      <c r="LB5" t="s">
        <v>1643</v>
      </c>
      <c r="LC5" t="s">
        <v>1644</v>
      </c>
      <c r="LD5" t="s">
        <v>1645</v>
      </c>
      <c r="LE5" t="s">
        <v>1646</v>
      </c>
      <c r="LF5" t="s">
        <v>1647</v>
      </c>
      <c r="LG5" t="s">
        <v>1648</v>
      </c>
      <c r="LH5" t="s">
        <v>1649</v>
      </c>
      <c r="LI5" t="s">
        <v>1650</v>
      </c>
      <c r="LJ5" t="s">
        <v>1651</v>
      </c>
      <c r="LK5" t="s">
        <v>1652</v>
      </c>
      <c r="LL5" t="s">
        <v>1653</v>
      </c>
      <c r="LM5" t="s">
        <v>1654</v>
      </c>
      <c r="LN5" t="s">
        <v>1655</v>
      </c>
      <c r="LP5" t="s">
        <v>1656</v>
      </c>
      <c r="LR5" t="s">
        <v>1657</v>
      </c>
      <c r="LS5" t="s">
        <v>1658</v>
      </c>
      <c r="LT5" t="s">
        <v>1659</v>
      </c>
      <c r="LU5" t="s">
        <v>1660</v>
      </c>
      <c r="LV5" t="s">
        <v>1661</v>
      </c>
      <c r="LW5" t="s">
        <v>1662</v>
      </c>
      <c r="LX5" t="s">
        <v>1663</v>
      </c>
      <c r="LY5" t="s">
        <v>1664</v>
      </c>
      <c r="LZ5" t="s">
        <v>1665</v>
      </c>
      <c r="MA5" t="s">
        <v>1666</v>
      </c>
      <c r="MB5" t="s">
        <v>1667</v>
      </c>
      <c r="MC5" t="s">
        <v>1668</v>
      </c>
      <c r="MD5" t="s">
        <v>1669</v>
      </c>
      <c r="ME5" t="s">
        <v>1670</v>
      </c>
      <c r="MF5" t="s">
        <v>1671</v>
      </c>
      <c r="MG5" t="s">
        <v>1672</v>
      </c>
      <c r="MH5" t="s">
        <v>1673</v>
      </c>
      <c r="MI5" t="s">
        <v>1674</v>
      </c>
      <c r="MJ5" t="s">
        <v>1675</v>
      </c>
      <c r="MK5" t="s">
        <v>1676</v>
      </c>
      <c r="MM5" t="s">
        <v>1677</v>
      </c>
      <c r="MN5" t="s">
        <v>1678</v>
      </c>
      <c r="MP5" t="s">
        <v>1679</v>
      </c>
      <c r="MQ5" t="s">
        <v>1680</v>
      </c>
      <c r="MT5" t="s">
        <v>1681</v>
      </c>
      <c r="MU5" t="s">
        <v>1682</v>
      </c>
      <c r="MV5" t="s">
        <v>1683</v>
      </c>
      <c r="MW5" t="s">
        <v>1684</v>
      </c>
      <c r="MX5" t="s">
        <v>1685</v>
      </c>
      <c r="MY5" t="s">
        <v>1686</v>
      </c>
      <c r="MZ5" t="s">
        <v>1687</v>
      </c>
      <c r="NA5" t="s">
        <v>1688</v>
      </c>
      <c r="NB5" t="s">
        <v>1689</v>
      </c>
      <c r="NC5" t="s">
        <v>1690</v>
      </c>
    </row>
    <row r="6" spans="2:367">
      <c r="B6" t="s">
        <v>13</v>
      </c>
      <c r="C6" t="s">
        <v>1691</v>
      </c>
      <c r="D6" t="s">
        <v>1692</v>
      </c>
      <c r="E6" t="s">
        <v>44</v>
      </c>
      <c r="F6" t="s">
        <v>56</v>
      </c>
      <c r="G6" t="s">
        <v>67</v>
      </c>
      <c r="H6" t="s">
        <v>79</v>
      </c>
      <c r="I6" t="s">
        <v>93</v>
      </c>
      <c r="J6" t="s">
        <v>102</v>
      </c>
      <c r="K6" t="s">
        <v>1693</v>
      </c>
      <c r="L6" t="s">
        <v>115</v>
      </c>
      <c r="M6" t="s">
        <v>128</v>
      </c>
      <c r="N6" t="s">
        <v>139</v>
      </c>
      <c r="O6" t="s">
        <v>155</v>
      </c>
      <c r="P6" t="s">
        <v>164</v>
      </c>
      <c r="Q6" t="s">
        <v>175</v>
      </c>
      <c r="R6" t="s">
        <v>191</v>
      </c>
      <c r="S6" t="s">
        <v>207</v>
      </c>
      <c r="T6" t="s">
        <v>220</v>
      </c>
      <c r="U6" t="s">
        <v>234</v>
      </c>
      <c r="V6" t="s">
        <v>253</v>
      </c>
      <c r="W6" t="s">
        <v>1694</v>
      </c>
      <c r="X6" t="s">
        <v>1695</v>
      </c>
      <c r="Y6" t="s">
        <v>270</v>
      </c>
      <c r="Z6" t="s">
        <v>291</v>
      </c>
      <c r="AA6" t="s">
        <v>300</v>
      </c>
      <c r="AB6" t="s">
        <v>316</v>
      </c>
      <c r="AC6" t="s">
        <v>323</v>
      </c>
      <c r="AD6" t="s">
        <v>333</v>
      </c>
      <c r="AE6" t="s">
        <v>347</v>
      </c>
      <c r="AF6" t="s">
        <v>355</v>
      </c>
      <c r="AG6" t="s">
        <v>360</v>
      </c>
      <c r="AH6" t="s">
        <v>1696</v>
      </c>
      <c r="AK6" t="s">
        <v>1697</v>
      </c>
      <c r="AL6" t="s">
        <v>1698</v>
      </c>
      <c r="AM6" t="s">
        <v>1699</v>
      </c>
      <c r="AN6" t="s">
        <v>1700</v>
      </c>
      <c r="AO6" t="s">
        <v>1701</v>
      </c>
      <c r="AP6" t="s">
        <v>1702</v>
      </c>
      <c r="AQ6" t="s">
        <v>1703</v>
      </c>
      <c r="AR6" t="s">
        <v>1704</v>
      </c>
      <c r="AS6" t="s">
        <v>1705</v>
      </c>
      <c r="AT6" t="s">
        <v>1706</v>
      </c>
      <c r="AU6" t="s">
        <v>1707</v>
      </c>
      <c r="AW6" t="s">
        <v>1708</v>
      </c>
      <c r="AX6" t="s">
        <v>1709</v>
      </c>
      <c r="AY6" t="s">
        <v>1710</v>
      </c>
      <c r="AZ6" t="s">
        <v>1711</v>
      </c>
      <c r="BA6" t="s">
        <v>1712</v>
      </c>
      <c r="BB6" t="s">
        <v>1713</v>
      </c>
      <c r="BC6" t="s">
        <v>1714</v>
      </c>
      <c r="BD6" t="s">
        <v>1715</v>
      </c>
      <c r="BE6" t="s">
        <v>1716</v>
      </c>
      <c r="BF6" t="s">
        <v>1717</v>
      </c>
      <c r="BG6" t="s">
        <v>1718</v>
      </c>
      <c r="BH6" t="s">
        <v>1719</v>
      </c>
      <c r="BI6" t="s">
        <v>1720</v>
      </c>
      <c r="BK6" t="s">
        <v>1721</v>
      </c>
      <c r="BL6" t="s">
        <v>1722</v>
      </c>
      <c r="BM6" t="s">
        <v>1723</v>
      </c>
      <c r="BN6" t="s">
        <v>1724</v>
      </c>
      <c r="BO6" t="s">
        <v>1725</v>
      </c>
      <c r="BP6" t="s">
        <v>1726</v>
      </c>
      <c r="BQ6" t="s">
        <v>1727</v>
      </c>
      <c r="BR6" t="s">
        <v>1728</v>
      </c>
      <c r="BT6" t="s">
        <v>1729</v>
      </c>
      <c r="BU6" t="s">
        <v>1730</v>
      </c>
      <c r="BV6" t="s">
        <v>1731</v>
      </c>
      <c r="BW6" t="s">
        <v>1732</v>
      </c>
      <c r="BX6" t="s">
        <v>1733</v>
      </c>
      <c r="BY6" t="s">
        <v>1734</v>
      </c>
      <c r="BZ6" t="s">
        <v>1735</v>
      </c>
      <c r="CA6" t="s">
        <v>1736</v>
      </c>
      <c r="CB6" t="s">
        <v>1737</v>
      </c>
      <c r="CC6" t="s">
        <v>1738</v>
      </c>
      <c r="CE6" t="s">
        <v>1739</v>
      </c>
      <c r="CF6" t="s">
        <v>1740</v>
      </c>
      <c r="CG6" t="s">
        <v>1741</v>
      </c>
      <c r="CH6" t="s">
        <v>1742</v>
      </c>
      <c r="CI6" t="s">
        <v>1743</v>
      </c>
      <c r="CJ6" t="s">
        <v>1744</v>
      </c>
      <c r="CL6" t="s">
        <v>1745</v>
      </c>
      <c r="CM6" t="s">
        <v>1746</v>
      </c>
      <c r="CN6" t="s">
        <v>1747</v>
      </c>
      <c r="CO6" t="s">
        <v>1748</v>
      </c>
      <c r="CP6" t="s">
        <v>1749</v>
      </c>
      <c r="CQ6" t="s">
        <v>1750</v>
      </c>
      <c r="CR6" t="s">
        <v>1751</v>
      </c>
      <c r="CS6" t="s">
        <v>1752</v>
      </c>
      <c r="CT6" t="s">
        <v>1753</v>
      </c>
      <c r="CU6" t="s">
        <v>1754</v>
      </c>
      <c r="CV6" t="s">
        <v>1755</v>
      </c>
      <c r="CW6" t="s">
        <v>1756</v>
      </c>
      <c r="CX6" t="s">
        <v>1757</v>
      </c>
      <c r="CZ6" t="s">
        <v>1758</v>
      </c>
      <c r="DA6" t="s">
        <v>1759</v>
      </c>
      <c r="DB6" t="s">
        <v>1760</v>
      </c>
      <c r="DD6" t="s">
        <v>1761</v>
      </c>
      <c r="DE6" t="s">
        <v>1762</v>
      </c>
      <c r="DF6" t="s">
        <v>1763</v>
      </c>
      <c r="DG6" t="s">
        <v>1764</v>
      </c>
      <c r="DH6" t="s">
        <v>1765</v>
      </c>
      <c r="DI6" t="s">
        <v>1766</v>
      </c>
      <c r="DJ6" t="s">
        <v>1767</v>
      </c>
      <c r="DK6" t="s">
        <v>1768</v>
      </c>
      <c r="DL6" t="s">
        <v>1769</v>
      </c>
      <c r="DM6" t="s">
        <v>1770</v>
      </c>
      <c r="DN6" t="s">
        <v>1771</v>
      </c>
      <c r="DO6" t="s">
        <v>1772</v>
      </c>
      <c r="DP6" t="s">
        <v>1773</v>
      </c>
      <c r="DQ6" t="s">
        <v>1774</v>
      </c>
      <c r="DR6" t="s">
        <v>1775</v>
      </c>
      <c r="DS6" t="s">
        <v>1776</v>
      </c>
      <c r="DT6" t="s">
        <v>1777</v>
      </c>
      <c r="DU6" t="s">
        <v>1778</v>
      </c>
      <c r="DV6" t="s">
        <v>1779</v>
      </c>
      <c r="DW6" t="s">
        <v>1780</v>
      </c>
      <c r="DX6" t="s">
        <v>1781</v>
      </c>
      <c r="DZ6" t="s">
        <v>1782</v>
      </c>
      <c r="EA6" t="s">
        <v>1783</v>
      </c>
      <c r="EB6" t="s">
        <v>1784</v>
      </c>
      <c r="EC6" t="s">
        <v>1785</v>
      </c>
      <c r="ED6" t="s">
        <v>1786</v>
      </c>
      <c r="EE6" t="s">
        <v>1787</v>
      </c>
      <c r="EF6" t="s">
        <v>1788</v>
      </c>
      <c r="EI6" t="s">
        <v>1789</v>
      </c>
      <c r="EJ6" t="s">
        <v>1790</v>
      </c>
      <c r="EK6" t="s">
        <v>1791</v>
      </c>
      <c r="EL6" t="s">
        <v>1792</v>
      </c>
      <c r="EM6" t="s">
        <v>1793</v>
      </c>
      <c r="EN6" t="s">
        <v>1794</v>
      </c>
      <c r="EQ6" t="s">
        <v>1795</v>
      </c>
      <c r="ER6" t="s">
        <v>1796</v>
      </c>
      <c r="ES6" t="s">
        <v>1797</v>
      </c>
      <c r="ET6" t="s">
        <v>1798</v>
      </c>
      <c r="EU6" t="s">
        <v>1799</v>
      </c>
      <c r="EV6" t="s">
        <v>1800</v>
      </c>
      <c r="EW6" t="s">
        <v>1801</v>
      </c>
      <c r="EX6" t="s">
        <v>1802</v>
      </c>
      <c r="EY6" t="s">
        <v>1803</v>
      </c>
      <c r="EZ6" t="s">
        <v>1804</v>
      </c>
      <c r="FA6" t="s">
        <v>1805</v>
      </c>
      <c r="FC6" t="s">
        <v>1806</v>
      </c>
      <c r="FD6" t="s">
        <v>1807</v>
      </c>
      <c r="FG6" t="s">
        <v>1808</v>
      </c>
      <c r="FH6" t="s">
        <v>1809</v>
      </c>
      <c r="FI6" t="s">
        <v>1810</v>
      </c>
      <c r="FJ6" t="s">
        <v>1811</v>
      </c>
      <c r="FK6" t="s">
        <v>1812</v>
      </c>
      <c r="FL6" t="s">
        <v>1813</v>
      </c>
      <c r="FM6" t="s">
        <v>1814</v>
      </c>
      <c r="FN6" t="s">
        <v>1815</v>
      </c>
      <c r="FO6" t="s">
        <v>1816</v>
      </c>
      <c r="FP6" t="s">
        <v>1817</v>
      </c>
      <c r="FQ6" t="s">
        <v>1818</v>
      </c>
      <c r="FR6" t="s">
        <v>1819</v>
      </c>
      <c r="FS6" t="s">
        <v>1820</v>
      </c>
      <c r="FT6" t="s">
        <v>1821</v>
      </c>
      <c r="FW6" t="s">
        <v>1822</v>
      </c>
      <c r="FX6" t="s">
        <v>1823</v>
      </c>
      <c r="FY6" t="s">
        <v>1824</v>
      </c>
      <c r="FZ6" t="s">
        <v>1825</v>
      </c>
      <c r="GA6" t="s">
        <v>1826</v>
      </c>
      <c r="GB6" t="s">
        <v>1827</v>
      </c>
      <c r="GC6" t="s">
        <v>1828</v>
      </c>
      <c r="GD6" t="s">
        <v>1829</v>
      </c>
      <c r="GE6" t="s">
        <v>1830</v>
      </c>
      <c r="GF6" t="s">
        <v>1831</v>
      </c>
      <c r="GG6" t="s">
        <v>1832</v>
      </c>
      <c r="GH6" t="s">
        <v>1833</v>
      </c>
      <c r="GI6" t="s">
        <v>1834</v>
      </c>
      <c r="GJ6" t="s">
        <v>1835</v>
      </c>
      <c r="GK6" t="s">
        <v>1836</v>
      </c>
      <c r="GL6" t="s">
        <v>1837</v>
      </c>
      <c r="GM6" t="s">
        <v>1838</v>
      </c>
      <c r="GN6" t="s">
        <v>1839</v>
      </c>
      <c r="GO6" t="s">
        <v>1840</v>
      </c>
      <c r="GP6" t="s">
        <v>1841</v>
      </c>
      <c r="GQ6" t="s">
        <v>1842</v>
      </c>
      <c r="GR6" t="s">
        <v>1843</v>
      </c>
      <c r="GS6" t="s">
        <v>1844</v>
      </c>
      <c r="GT6" t="s">
        <v>1845</v>
      </c>
      <c r="GU6" t="s">
        <v>1846</v>
      </c>
      <c r="GV6" t="s">
        <v>1847</v>
      </c>
      <c r="GW6" t="s">
        <v>1848</v>
      </c>
      <c r="GY6" t="s">
        <v>1849</v>
      </c>
      <c r="GZ6" t="s">
        <v>1850</v>
      </c>
      <c r="HA6" t="s">
        <v>1851</v>
      </c>
      <c r="HB6" t="s">
        <v>1852</v>
      </c>
      <c r="HC6" t="s">
        <v>1853</v>
      </c>
      <c r="HE6" t="s">
        <v>1854</v>
      </c>
      <c r="HF6" t="s">
        <v>1855</v>
      </c>
      <c r="HG6" t="s">
        <v>1856</v>
      </c>
      <c r="HH6" t="s">
        <v>1857</v>
      </c>
      <c r="HI6" t="s">
        <v>1858</v>
      </c>
      <c r="HJ6" t="s">
        <v>1859</v>
      </c>
      <c r="HK6" t="s">
        <v>1860</v>
      </c>
      <c r="HL6" t="s">
        <v>1861</v>
      </c>
      <c r="HN6" t="s">
        <v>1862</v>
      </c>
      <c r="HO6" t="s">
        <v>1863</v>
      </c>
      <c r="HP6" t="s">
        <v>1864</v>
      </c>
      <c r="HQ6" t="s">
        <v>1865</v>
      </c>
      <c r="HR6" t="s">
        <v>1866</v>
      </c>
      <c r="HS6" t="s">
        <v>1867</v>
      </c>
      <c r="HT6" t="s">
        <v>1868</v>
      </c>
      <c r="HU6" t="s">
        <v>1869</v>
      </c>
      <c r="HV6" t="s">
        <v>1870</v>
      </c>
      <c r="HX6" t="s">
        <v>1871</v>
      </c>
      <c r="HY6" t="s">
        <v>1872</v>
      </c>
      <c r="HZ6" t="s">
        <v>1873</v>
      </c>
      <c r="IA6" t="s">
        <v>1874</v>
      </c>
      <c r="IB6" t="s">
        <v>1875</v>
      </c>
      <c r="IC6" t="s">
        <v>1876</v>
      </c>
      <c r="ID6" t="s">
        <v>1877</v>
      </c>
      <c r="IE6" t="s">
        <v>1878</v>
      </c>
      <c r="IG6" t="s">
        <v>1879</v>
      </c>
      <c r="II6" t="s">
        <v>1880</v>
      </c>
      <c r="IK6" t="s">
        <v>1881</v>
      </c>
      <c r="IL6" t="s">
        <v>1882</v>
      </c>
      <c r="IM6" t="s">
        <v>1883</v>
      </c>
      <c r="IN6" t="s">
        <v>1884</v>
      </c>
      <c r="IO6" t="s">
        <v>1885</v>
      </c>
      <c r="IP6" t="s">
        <v>1886</v>
      </c>
      <c r="IT6" t="s">
        <v>1887</v>
      </c>
      <c r="IU6" t="s">
        <v>1888</v>
      </c>
      <c r="IV6" t="s">
        <v>1889</v>
      </c>
      <c r="IW6" t="s">
        <v>1890</v>
      </c>
      <c r="IX6" t="s">
        <v>1891</v>
      </c>
      <c r="IY6" t="s">
        <v>1892</v>
      </c>
      <c r="IZ6" t="s">
        <v>1893</v>
      </c>
      <c r="JD6" t="s">
        <v>1894</v>
      </c>
      <c r="JE6" t="s">
        <v>1895</v>
      </c>
      <c r="JF6" t="s">
        <v>1896</v>
      </c>
      <c r="JG6" t="s">
        <v>1897</v>
      </c>
      <c r="JH6" t="s">
        <v>1898</v>
      </c>
      <c r="JI6" t="s">
        <v>1899</v>
      </c>
      <c r="JJ6" t="s">
        <v>1900</v>
      </c>
      <c r="JK6" t="s">
        <v>1901</v>
      </c>
      <c r="JL6" t="s">
        <v>1902</v>
      </c>
      <c r="JM6" t="s">
        <v>1903</v>
      </c>
      <c r="JN6" t="s">
        <v>1904</v>
      </c>
      <c r="JO6" t="s">
        <v>1905</v>
      </c>
      <c r="JP6" t="s">
        <v>1906</v>
      </c>
      <c r="JQ6" t="s">
        <v>1907</v>
      </c>
      <c r="JR6" t="s">
        <v>1908</v>
      </c>
      <c r="JS6" t="s">
        <v>1909</v>
      </c>
      <c r="JT6" t="s">
        <v>1910</v>
      </c>
      <c r="JV6" t="s">
        <v>1911</v>
      </c>
      <c r="JW6" t="s">
        <v>1912</v>
      </c>
      <c r="JX6" t="s">
        <v>1913</v>
      </c>
      <c r="JY6" t="s">
        <v>1914</v>
      </c>
      <c r="KA6" t="s">
        <v>1915</v>
      </c>
      <c r="KB6" t="s">
        <v>1916</v>
      </c>
      <c r="KC6" t="s">
        <v>1917</v>
      </c>
      <c r="KD6" t="s">
        <v>1918</v>
      </c>
      <c r="KE6" t="s">
        <v>1919</v>
      </c>
      <c r="KF6" t="s">
        <v>1920</v>
      </c>
      <c r="KG6" t="s">
        <v>1921</v>
      </c>
      <c r="KH6" t="s">
        <v>1922</v>
      </c>
      <c r="KI6" t="s">
        <v>1923</v>
      </c>
      <c r="KJ6" t="s">
        <v>1924</v>
      </c>
      <c r="KK6" t="s">
        <v>1925</v>
      </c>
      <c r="KL6" t="s">
        <v>1926</v>
      </c>
      <c r="KM6" t="s">
        <v>1927</v>
      </c>
      <c r="KN6" t="s">
        <v>1928</v>
      </c>
      <c r="KO6" t="s">
        <v>1929</v>
      </c>
      <c r="KP6" t="s">
        <v>1930</v>
      </c>
      <c r="KQ6" t="s">
        <v>1931</v>
      </c>
      <c r="KR6" t="s">
        <v>1932</v>
      </c>
      <c r="KT6" t="s">
        <v>1933</v>
      </c>
      <c r="KU6" t="s">
        <v>1934</v>
      </c>
      <c r="KX6" t="s">
        <v>1935</v>
      </c>
      <c r="KY6" t="s">
        <v>1936</v>
      </c>
      <c r="KZ6" t="s">
        <v>1937</v>
      </c>
      <c r="LA6" t="s">
        <v>1938</v>
      </c>
      <c r="LB6" t="s">
        <v>1939</v>
      </c>
      <c r="LC6" t="s">
        <v>1940</v>
      </c>
      <c r="LD6" t="s">
        <v>1941</v>
      </c>
      <c r="LE6" t="s">
        <v>1942</v>
      </c>
      <c r="LG6" t="s">
        <v>1943</v>
      </c>
      <c r="LH6" t="s">
        <v>1944</v>
      </c>
      <c r="LI6" t="s">
        <v>1945</v>
      </c>
      <c r="LJ6" t="s">
        <v>1946</v>
      </c>
      <c r="LK6" t="s">
        <v>1947</v>
      </c>
      <c r="LL6" t="s">
        <v>1948</v>
      </c>
      <c r="LM6" t="s">
        <v>1949</v>
      </c>
      <c r="LN6" t="s">
        <v>1950</v>
      </c>
      <c r="LP6" t="s">
        <v>1951</v>
      </c>
      <c r="LR6" t="s">
        <v>1952</v>
      </c>
      <c r="LS6" t="s">
        <v>1953</v>
      </c>
      <c r="LU6" t="s">
        <v>1954</v>
      </c>
      <c r="LV6" t="s">
        <v>1955</v>
      </c>
      <c r="LW6" t="s">
        <v>1956</v>
      </c>
      <c r="LX6" t="s">
        <v>1957</v>
      </c>
      <c r="LY6" t="s">
        <v>1958</v>
      </c>
      <c r="LZ6" t="s">
        <v>1959</v>
      </c>
      <c r="MA6" t="s">
        <v>1960</v>
      </c>
      <c r="MB6" t="s">
        <v>1961</v>
      </c>
      <c r="MC6" t="s">
        <v>1962</v>
      </c>
      <c r="MD6" t="s">
        <v>1963</v>
      </c>
      <c r="MG6" t="s">
        <v>1964</v>
      </c>
      <c r="MH6" t="s">
        <v>1965</v>
      </c>
      <c r="MI6" t="s">
        <v>1966</v>
      </c>
      <c r="MJ6" t="s">
        <v>1967</v>
      </c>
      <c r="MK6" t="s">
        <v>1968</v>
      </c>
      <c r="MM6" t="s">
        <v>1969</v>
      </c>
      <c r="MN6" t="s">
        <v>1970</v>
      </c>
      <c r="MP6" t="s">
        <v>1971</v>
      </c>
      <c r="MT6" t="s">
        <v>1972</v>
      </c>
      <c r="MV6" t="s">
        <v>1973</v>
      </c>
      <c r="MW6" t="s">
        <v>1974</v>
      </c>
      <c r="MY6" t="s">
        <v>1975</v>
      </c>
      <c r="MZ6" t="s">
        <v>1976</v>
      </c>
      <c r="NA6" t="s">
        <v>1977</v>
      </c>
      <c r="NB6" t="s">
        <v>1978</v>
      </c>
      <c r="NC6" t="s">
        <v>1979</v>
      </c>
    </row>
    <row r="7" spans="2:367">
      <c r="B7" t="s">
        <v>14</v>
      </c>
      <c r="C7" t="s">
        <v>1980</v>
      </c>
      <c r="D7" t="s">
        <v>1981</v>
      </c>
      <c r="E7" t="s">
        <v>45</v>
      </c>
      <c r="F7" t="s">
        <v>57</v>
      </c>
      <c r="G7" t="s">
        <v>68</v>
      </c>
      <c r="H7" t="s">
        <v>80</v>
      </c>
      <c r="I7" t="s">
        <v>94</v>
      </c>
      <c r="J7" t="s">
        <v>103</v>
      </c>
      <c r="K7" t="s">
        <v>1982</v>
      </c>
      <c r="L7" t="s">
        <v>116</v>
      </c>
      <c r="M7" t="s">
        <v>129</v>
      </c>
      <c r="N7" t="s">
        <v>140</v>
      </c>
      <c r="O7" t="s">
        <v>156</v>
      </c>
      <c r="P7" t="s">
        <v>165</v>
      </c>
      <c r="Q7" t="s">
        <v>176</v>
      </c>
      <c r="R7" t="s">
        <v>192</v>
      </c>
      <c r="S7" t="s">
        <v>208</v>
      </c>
      <c r="T7" t="s">
        <v>221</v>
      </c>
      <c r="U7" t="s">
        <v>235</v>
      </c>
      <c r="V7" t="s">
        <v>254</v>
      </c>
      <c r="W7" t="s">
        <v>1983</v>
      </c>
      <c r="X7" t="s">
        <v>1984</v>
      </c>
      <c r="Y7" t="s">
        <v>271</v>
      </c>
      <c r="Z7" t="s">
        <v>292</v>
      </c>
      <c r="AA7" t="s">
        <v>301</v>
      </c>
      <c r="AB7" t="s">
        <v>317</v>
      </c>
      <c r="AC7" t="s">
        <v>324</v>
      </c>
      <c r="AD7" t="s">
        <v>334</v>
      </c>
      <c r="AE7" t="s">
        <v>348</v>
      </c>
      <c r="AG7" t="s">
        <v>361</v>
      </c>
      <c r="AH7" t="s">
        <v>1985</v>
      </c>
      <c r="AK7" t="s">
        <v>1986</v>
      </c>
      <c r="AL7" t="s">
        <v>1987</v>
      </c>
      <c r="AM7" t="s">
        <v>1988</v>
      </c>
      <c r="AN7" t="s">
        <v>1989</v>
      </c>
      <c r="AO7" t="s">
        <v>1990</v>
      </c>
      <c r="AP7" t="s">
        <v>1991</v>
      </c>
      <c r="AQ7" t="s">
        <v>1992</v>
      </c>
      <c r="AR7" t="s">
        <v>1993</v>
      </c>
      <c r="AS7" t="s">
        <v>1994</v>
      </c>
      <c r="AT7" t="s">
        <v>1995</v>
      </c>
      <c r="AU7" t="s">
        <v>1996</v>
      </c>
      <c r="AW7" t="s">
        <v>1997</v>
      </c>
      <c r="AX7" t="s">
        <v>1998</v>
      </c>
      <c r="AZ7" t="s">
        <v>1999</v>
      </c>
      <c r="BA7" t="s">
        <v>2000</v>
      </c>
      <c r="BB7" t="s">
        <v>2001</v>
      </c>
      <c r="BC7" t="s">
        <v>2002</v>
      </c>
      <c r="BD7" t="s">
        <v>2003</v>
      </c>
      <c r="BE7" t="s">
        <v>2004</v>
      </c>
      <c r="BF7" t="s">
        <v>2005</v>
      </c>
      <c r="BG7" t="s">
        <v>2006</v>
      </c>
      <c r="BH7" t="s">
        <v>2007</v>
      </c>
      <c r="BI7" t="s">
        <v>2008</v>
      </c>
      <c r="BK7" t="s">
        <v>2009</v>
      </c>
      <c r="BL7" t="s">
        <v>2010</v>
      </c>
      <c r="BM7" t="s">
        <v>2011</v>
      </c>
      <c r="BN7" t="s">
        <v>2012</v>
      </c>
      <c r="BO7" t="s">
        <v>2013</v>
      </c>
      <c r="BP7" t="s">
        <v>2014</v>
      </c>
      <c r="BQ7" t="s">
        <v>2015</v>
      </c>
      <c r="BR7" t="s">
        <v>2016</v>
      </c>
      <c r="BT7" t="s">
        <v>2017</v>
      </c>
      <c r="BU7" t="s">
        <v>2018</v>
      </c>
      <c r="BV7" t="s">
        <v>2019</v>
      </c>
      <c r="BW7" t="s">
        <v>2020</v>
      </c>
      <c r="BX7" t="s">
        <v>2021</v>
      </c>
      <c r="BY7" t="s">
        <v>2022</v>
      </c>
      <c r="BZ7" t="s">
        <v>2023</v>
      </c>
      <c r="CA7" t="s">
        <v>2024</v>
      </c>
      <c r="CB7" t="s">
        <v>2025</v>
      </c>
      <c r="CC7" t="s">
        <v>2026</v>
      </c>
      <c r="CE7" t="s">
        <v>2027</v>
      </c>
      <c r="CF7" t="s">
        <v>2028</v>
      </c>
      <c r="CG7" t="s">
        <v>2029</v>
      </c>
      <c r="CH7" t="s">
        <v>2030</v>
      </c>
      <c r="CI7" t="s">
        <v>2031</v>
      </c>
      <c r="CL7" t="s">
        <v>2032</v>
      </c>
      <c r="CM7" t="s">
        <v>2033</v>
      </c>
      <c r="CP7" t="s">
        <v>2034</v>
      </c>
      <c r="CQ7" t="s">
        <v>2035</v>
      </c>
      <c r="CR7" t="s">
        <v>2036</v>
      </c>
      <c r="CS7" t="s">
        <v>2037</v>
      </c>
      <c r="CT7" t="s">
        <v>2038</v>
      </c>
      <c r="CU7" t="s">
        <v>2039</v>
      </c>
      <c r="CV7" t="s">
        <v>2040</v>
      </c>
      <c r="CW7" t="s">
        <v>2041</v>
      </c>
      <c r="CX7" t="s">
        <v>2042</v>
      </c>
      <c r="CZ7" t="s">
        <v>2043</v>
      </c>
      <c r="DA7" t="s">
        <v>2044</v>
      </c>
      <c r="DB7" t="s">
        <v>2045</v>
      </c>
      <c r="DD7" t="s">
        <v>2046</v>
      </c>
      <c r="DE7" t="s">
        <v>2047</v>
      </c>
      <c r="DF7" t="s">
        <v>2048</v>
      </c>
      <c r="DG7" t="s">
        <v>2049</v>
      </c>
      <c r="DH7" t="s">
        <v>2050</v>
      </c>
      <c r="DI7" t="s">
        <v>2051</v>
      </c>
      <c r="DJ7" t="s">
        <v>2052</v>
      </c>
      <c r="DK7" t="s">
        <v>2053</v>
      </c>
      <c r="DL7" t="s">
        <v>2054</v>
      </c>
      <c r="DM7" t="s">
        <v>2055</v>
      </c>
      <c r="DN7" t="s">
        <v>2056</v>
      </c>
      <c r="DO7" t="s">
        <v>2057</v>
      </c>
      <c r="DQ7" t="s">
        <v>2058</v>
      </c>
      <c r="DR7" t="s">
        <v>2059</v>
      </c>
      <c r="DS7" t="s">
        <v>2060</v>
      </c>
      <c r="DT7" t="s">
        <v>2061</v>
      </c>
      <c r="DV7" t="s">
        <v>2062</v>
      </c>
      <c r="DW7" t="s">
        <v>2063</v>
      </c>
      <c r="DX7" t="s">
        <v>2064</v>
      </c>
      <c r="DZ7" t="s">
        <v>2065</v>
      </c>
      <c r="EA7" t="s">
        <v>2066</v>
      </c>
      <c r="EB7" t="s">
        <v>2067</v>
      </c>
      <c r="EC7" t="s">
        <v>2068</v>
      </c>
      <c r="ED7" t="s">
        <v>2069</v>
      </c>
      <c r="EE7" t="s">
        <v>2070</v>
      </c>
      <c r="EF7" t="s">
        <v>2071</v>
      </c>
      <c r="EI7" t="s">
        <v>2072</v>
      </c>
      <c r="EJ7" t="s">
        <v>2073</v>
      </c>
      <c r="EK7" t="s">
        <v>2074</v>
      </c>
      <c r="EL7" t="s">
        <v>2075</v>
      </c>
      <c r="EN7" t="s">
        <v>2076</v>
      </c>
      <c r="EQ7" t="s">
        <v>2077</v>
      </c>
      <c r="ER7" t="s">
        <v>2078</v>
      </c>
      <c r="ES7" t="s">
        <v>2079</v>
      </c>
      <c r="EU7" t="s">
        <v>2080</v>
      </c>
      <c r="EV7" t="s">
        <v>2081</v>
      </c>
      <c r="EW7" t="s">
        <v>2082</v>
      </c>
      <c r="EX7" t="s">
        <v>2083</v>
      </c>
      <c r="EY7" t="s">
        <v>2084</v>
      </c>
      <c r="EZ7" t="s">
        <v>2085</v>
      </c>
      <c r="FA7" t="s">
        <v>2086</v>
      </c>
      <c r="FD7" t="s">
        <v>2087</v>
      </c>
      <c r="FG7" t="s">
        <v>2088</v>
      </c>
      <c r="FH7" t="s">
        <v>2089</v>
      </c>
      <c r="FI7" t="s">
        <v>2090</v>
      </c>
      <c r="FJ7" t="s">
        <v>2091</v>
      </c>
      <c r="FK7" t="s">
        <v>2092</v>
      </c>
      <c r="FL7" t="s">
        <v>2093</v>
      </c>
      <c r="FM7" t="s">
        <v>2094</v>
      </c>
      <c r="FN7" t="s">
        <v>2095</v>
      </c>
      <c r="FO7" t="s">
        <v>2096</v>
      </c>
      <c r="FQ7" t="s">
        <v>2097</v>
      </c>
      <c r="FR7" t="s">
        <v>2098</v>
      </c>
      <c r="FS7" t="s">
        <v>2099</v>
      </c>
      <c r="FT7" t="s">
        <v>2100</v>
      </c>
      <c r="FW7" t="s">
        <v>2101</v>
      </c>
      <c r="FX7" t="s">
        <v>2102</v>
      </c>
      <c r="FY7" t="s">
        <v>2103</v>
      </c>
      <c r="FZ7" t="s">
        <v>2104</v>
      </c>
      <c r="GA7" t="s">
        <v>2105</v>
      </c>
      <c r="GB7" t="s">
        <v>2106</v>
      </c>
      <c r="GC7" t="s">
        <v>2107</v>
      </c>
      <c r="GD7" t="s">
        <v>2108</v>
      </c>
      <c r="GE7" t="s">
        <v>2109</v>
      </c>
      <c r="GF7" t="s">
        <v>2110</v>
      </c>
      <c r="GH7" t="s">
        <v>2111</v>
      </c>
      <c r="GI7" t="s">
        <v>2112</v>
      </c>
      <c r="GJ7" t="s">
        <v>2113</v>
      </c>
      <c r="GK7" t="s">
        <v>2114</v>
      </c>
      <c r="GM7" t="s">
        <v>2115</v>
      </c>
      <c r="GN7" t="s">
        <v>2116</v>
      </c>
      <c r="GO7" t="s">
        <v>2117</v>
      </c>
      <c r="GP7" t="s">
        <v>2118</v>
      </c>
      <c r="GQ7" t="s">
        <v>2119</v>
      </c>
      <c r="GR7" t="s">
        <v>2120</v>
      </c>
      <c r="GS7" t="s">
        <v>2121</v>
      </c>
      <c r="GT7" t="s">
        <v>2122</v>
      </c>
      <c r="GU7" t="s">
        <v>2123</v>
      </c>
      <c r="GV7" t="s">
        <v>2124</v>
      </c>
      <c r="GW7" t="s">
        <v>2125</v>
      </c>
      <c r="GZ7" t="s">
        <v>2126</v>
      </c>
      <c r="HA7" t="s">
        <v>2127</v>
      </c>
      <c r="HB7" t="s">
        <v>2128</v>
      </c>
      <c r="HC7" t="s">
        <v>2129</v>
      </c>
      <c r="HE7" t="s">
        <v>2130</v>
      </c>
      <c r="HF7" t="s">
        <v>2131</v>
      </c>
      <c r="HG7" t="s">
        <v>2132</v>
      </c>
      <c r="HI7" t="s">
        <v>2133</v>
      </c>
      <c r="HJ7" t="s">
        <v>2134</v>
      </c>
      <c r="HK7" t="s">
        <v>2135</v>
      </c>
      <c r="HL7" t="s">
        <v>2136</v>
      </c>
      <c r="HN7" t="s">
        <v>2137</v>
      </c>
      <c r="HO7" t="s">
        <v>2138</v>
      </c>
      <c r="HP7" t="s">
        <v>2139</v>
      </c>
      <c r="HQ7" t="s">
        <v>2140</v>
      </c>
      <c r="HS7" t="s">
        <v>2141</v>
      </c>
      <c r="HT7" t="s">
        <v>2142</v>
      </c>
      <c r="HU7" t="s">
        <v>2143</v>
      </c>
      <c r="HV7" t="s">
        <v>2144</v>
      </c>
      <c r="HX7" t="s">
        <v>2145</v>
      </c>
      <c r="HZ7" t="s">
        <v>2146</v>
      </c>
      <c r="IA7" t="s">
        <v>2147</v>
      </c>
      <c r="IC7" t="s">
        <v>2148</v>
      </c>
      <c r="IE7" t="s">
        <v>2149</v>
      </c>
      <c r="IG7" t="s">
        <v>2150</v>
      </c>
      <c r="II7" t="s">
        <v>2151</v>
      </c>
      <c r="IM7" t="s">
        <v>2152</v>
      </c>
      <c r="IN7" t="s">
        <v>2153</v>
      </c>
      <c r="IO7" t="s">
        <v>2154</v>
      </c>
      <c r="IP7" t="s">
        <v>2155</v>
      </c>
      <c r="IU7" t="s">
        <v>2156</v>
      </c>
      <c r="IV7" t="s">
        <v>2157</v>
      </c>
      <c r="IX7" t="s">
        <v>2158</v>
      </c>
      <c r="IY7" t="s">
        <v>2159</v>
      </c>
      <c r="IZ7" t="s">
        <v>2160</v>
      </c>
      <c r="JD7" t="s">
        <v>2161</v>
      </c>
      <c r="JE7" t="s">
        <v>2162</v>
      </c>
      <c r="JG7" t="s">
        <v>2163</v>
      </c>
      <c r="JH7" t="s">
        <v>2164</v>
      </c>
      <c r="JI7" t="s">
        <v>2165</v>
      </c>
      <c r="JJ7" t="s">
        <v>2166</v>
      </c>
      <c r="JM7" t="s">
        <v>2167</v>
      </c>
      <c r="JN7" t="s">
        <v>2168</v>
      </c>
      <c r="JO7" t="s">
        <v>2169</v>
      </c>
      <c r="JP7" t="s">
        <v>2170</v>
      </c>
      <c r="JQ7" t="s">
        <v>2171</v>
      </c>
      <c r="JR7" t="s">
        <v>2172</v>
      </c>
      <c r="JS7" t="s">
        <v>2173</v>
      </c>
      <c r="JV7" t="s">
        <v>2174</v>
      </c>
      <c r="JW7" t="s">
        <v>2175</v>
      </c>
      <c r="JX7" t="s">
        <v>2176</v>
      </c>
      <c r="JY7" t="s">
        <v>2177</v>
      </c>
      <c r="KA7" t="s">
        <v>2178</v>
      </c>
      <c r="KB7" t="s">
        <v>2179</v>
      </c>
      <c r="KC7" t="s">
        <v>2180</v>
      </c>
      <c r="KD7" t="s">
        <v>2181</v>
      </c>
      <c r="KE7" t="s">
        <v>2182</v>
      </c>
      <c r="KF7" t="s">
        <v>2183</v>
      </c>
      <c r="KG7" t="s">
        <v>2184</v>
      </c>
      <c r="KH7" t="s">
        <v>2185</v>
      </c>
      <c r="KI7" t="s">
        <v>2186</v>
      </c>
      <c r="KJ7" t="s">
        <v>2187</v>
      </c>
      <c r="KL7" t="s">
        <v>2188</v>
      </c>
      <c r="KN7" t="s">
        <v>2189</v>
      </c>
      <c r="KO7" t="s">
        <v>2190</v>
      </c>
      <c r="KP7" t="s">
        <v>2191</v>
      </c>
      <c r="KQ7" t="s">
        <v>2192</v>
      </c>
      <c r="KR7" t="s">
        <v>2193</v>
      </c>
      <c r="KT7" t="s">
        <v>2194</v>
      </c>
      <c r="KX7" t="s">
        <v>2195</v>
      </c>
      <c r="KY7" t="s">
        <v>2196</v>
      </c>
      <c r="KZ7" t="s">
        <v>2197</v>
      </c>
      <c r="LA7" t="s">
        <v>2198</v>
      </c>
      <c r="LB7" t="s">
        <v>2199</v>
      </c>
      <c r="LC7" t="s">
        <v>2200</v>
      </c>
      <c r="LD7" t="s">
        <v>2201</v>
      </c>
      <c r="LE7" t="s">
        <v>2202</v>
      </c>
      <c r="LG7" t="s">
        <v>2203</v>
      </c>
      <c r="LH7" t="s">
        <v>2204</v>
      </c>
      <c r="LI7" t="s">
        <v>2205</v>
      </c>
      <c r="LJ7" t="s">
        <v>2206</v>
      </c>
      <c r="LK7" t="s">
        <v>2207</v>
      </c>
      <c r="LL7" t="s">
        <v>2208</v>
      </c>
      <c r="LM7" t="s">
        <v>2209</v>
      </c>
      <c r="LN7" t="s">
        <v>2210</v>
      </c>
      <c r="LP7" t="s">
        <v>2211</v>
      </c>
      <c r="LS7" t="s">
        <v>2212</v>
      </c>
      <c r="LU7" t="s">
        <v>2213</v>
      </c>
      <c r="LV7" t="s">
        <v>2214</v>
      </c>
      <c r="LW7" t="s">
        <v>2215</v>
      </c>
      <c r="LX7" t="s">
        <v>2216</v>
      </c>
      <c r="LY7" t="s">
        <v>2217</v>
      </c>
      <c r="LZ7" t="s">
        <v>2218</v>
      </c>
      <c r="MA7" t="s">
        <v>2219</v>
      </c>
      <c r="MB7" t="s">
        <v>2220</v>
      </c>
      <c r="MC7" t="s">
        <v>2221</v>
      </c>
      <c r="MD7" t="s">
        <v>2222</v>
      </c>
      <c r="MH7" t="s">
        <v>2223</v>
      </c>
      <c r="MI7" t="s">
        <v>2224</v>
      </c>
      <c r="MJ7" t="s">
        <v>2225</v>
      </c>
      <c r="MK7" t="s">
        <v>2226</v>
      </c>
      <c r="MP7" t="s">
        <v>2227</v>
      </c>
      <c r="MT7" t="s">
        <v>2228</v>
      </c>
      <c r="MV7" t="s">
        <v>2229</v>
      </c>
      <c r="MW7" t="s">
        <v>2230</v>
      </c>
      <c r="MY7" t="s">
        <v>2231</v>
      </c>
      <c r="MZ7" t="s">
        <v>2232</v>
      </c>
      <c r="NA7" t="s">
        <v>2233</v>
      </c>
      <c r="NB7" t="s">
        <v>2234</v>
      </c>
      <c r="NC7" t="s">
        <v>2235</v>
      </c>
    </row>
    <row r="8" spans="2:367">
      <c r="B8" t="s">
        <v>15</v>
      </c>
      <c r="C8" t="s">
        <v>2236</v>
      </c>
      <c r="D8" t="s">
        <v>2237</v>
      </c>
      <c r="E8" t="s">
        <v>46</v>
      </c>
      <c r="F8" t="s">
        <v>58</v>
      </c>
      <c r="G8" t="s">
        <v>69</v>
      </c>
      <c r="H8" t="s">
        <v>81</v>
      </c>
      <c r="I8" t="s">
        <v>95</v>
      </c>
      <c r="J8" t="s">
        <v>104</v>
      </c>
      <c r="K8" t="s">
        <v>2238</v>
      </c>
      <c r="L8" t="s">
        <v>117</v>
      </c>
      <c r="M8" t="s">
        <v>130</v>
      </c>
      <c r="N8" t="s">
        <v>141</v>
      </c>
      <c r="O8" t="s">
        <v>157</v>
      </c>
      <c r="P8" t="s">
        <v>166</v>
      </c>
      <c r="Q8" t="s">
        <v>177</v>
      </c>
      <c r="R8" t="s">
        <v>193</v>
      </c>
      <c r="S8" t="s">
        <v>209</v>
      </c>
      <c r="T8" t="s">
        <v>222</v>
      </c>
      <c r="U8" t="s">
        <v>236</v>
      </c>
      <c r="V8" t="s">
        <v>255</v>
      </c>
      <c r="W8" t="s">
        <v>2239</v>
      </c>
      <c r="X8" t="s">
        <v>2240</v>
      </c>
      <c r="Y8" t="s">
        <v>272</v>
      </c>
      <c r="Z8" t="s">
        <v>293</v>
      </c>
      <c r="AA8" t="s">
        <v>302</v>
      </c>
      <c r="AB8" t="s">
        <v>318</v>
      </c>
      <c r="AC8" t="s">
        <v>325</v>
      </c>
      <c r="AD8" t="s">
        <v>335</v>
      </c>
      <c r="AE8" t="s">
        <v>349</v>
      </c>
      <c r="AG8" t="s">
        <v>362</v>
      </c>
      <c r="AH8" t="s">
        <v>2241</v>
      </c>
      <c r="AK8" t="s">
        <v>2242</v>
      </c>
      <c r="AL8" t="s">
        <v>2243</v>
      </c>
      <c r="AM8" t="s">
        <v>2244</v>
      </c>
      <c r="AN8" t="s">
        <v>2245</v>
      </c>
      <c r="AO8" t="s">
        <v>2246</v>
      </c>
      <c r="AP8" t="s">
        <v>2247</v>
      </c>
      <c r="AQ8" t="s">
        <v>2248</v>
      </c>
      <c r="AR8" t="s">
        <v>2249</v>
      </c>
      <c r="AS8" t="s">
        <v>2250</v>
      </c>
      <c r="AT8" t="s">
        <v>2251</v>
      </c>
      <c r="AU8" t="s">
        <v>2252</v>
      </c>
      <c r="AW8" t="s">
        <v>2253</v>
      </c>
      <c r="AX8" t="s">
        <v>2254</v>
      </c>
      <c r="AZ8" t="s">
        <v>2255</v>
      </c>
      <c r="BC8" t="s">
        <v>2256</v>
      </c>
      <c r="BD8" t="s">
        <v>2257</v>
      </c>
      <c r="BE8" t="s">
        <v>2258</v>
      </c>
      <c r="BF8" t="s">
        <v>2259</v>
      </c>
      <c r="BG8" t="s">
        <v>2260</v>
      </c>
      <c r="BH8" t="s">
        <v>2261</v>
      </c>
      <c r="BI8" t="s">
        <v>2262</v>
      </c>
      <c r="BK8" t="s">
        <v>2263</v>
      </c>
      <c r="BL8" t="s">
        <v>2264</v>
      </c>
      <c r="BM8" t="s">
        <v>2265</v>
      </c>
      <c r="BN8" t="s">
        <v>2266</v>
      </c>
      <c r="BO8" t="s">
        <v>2267</v>
      </c>
      <c r="BP8" t="s">
        <v>2268</v>
      </c>
      <c r="BR8" t="s">
        <v>2269</v>
      </c>
      <c r="BT8" t="s">
        <v>2270</v>
      </c>
      <c r="BU8" t="s">
        <v>2271</v>
      </c>
      <c r="BV8" t="s">
        <v>2272</v>
      </c>
      <c r="BW8" t="s">
        <v>2273</v>
      </c>
      <c r="BZ8" t="s">
        <v>2274</v>
      </c>
      <c r="CB8" t="s">
        <v>2275</v>
      </c>
      <c r="CC8" t="s">
        <v>2276</v>
      </c>
      <c r="CE8" t="s">
        <v>2277</v>
      </c>
      <c r="CF8" t="s">
        <v>2278</v>
      </c>
      <c r="CH8" t="s">
        <v>2279</v>
      </c>
      <c r="CI8" t="s">
        <v>2280</v>
      </c>
      <c r="CL8" t="s">
        <v>2281</v>
      </c>
      <c r="CP8" t="s">
        <v>2282</v>
      </c>
      <c r="CQ8" t="s">
        <v>2283</v>
      </c>
      <c r="CR8" t="s">
        <v>2284</v>
      </c>
      <c r="CS8" t="s">
        <v>2285</v>
      </c>
      <c r="CT8" t="s">
        <v>2286</v>
      </c>
      <c r="CU8" t="s">
        <v>2287</v>
      </c>
      <c r="CV8" t="s">
        <v>2288</v>
      </c>
      <c r="CW8" t="s">
        <v>2289</v>
      </c>
      <c r="CX8" t="s">
        <v>2290</v>
      </c>
      <c r="CZ8" t="s">
        <v>2291</v>
      </c>
      <c r="DB8" t="s">
        <v>2292</v>
      </c>
      <c r="DD8" t="s">
        <v>2293</v>
      </c>
      <c r="DE8" t="s">
        <v>2294</v>
      </c>
      <c r="DF8" t="s">
        <v>2295</v>
      </c>
      <c r="DH8" t="s">
        <v>2296</v>
      </c>
      <c r="DI8" t="s">
        <v>2297</v>
      </c>
      <c r="DK8" t="s">
        <v>2298</v>
      </c>
      <c r="DL8" t="s">
        <v>2299</v>
      </c>
      <c r="DQ8" t="s">
        <v>2300</v>
      </c>
      <c r="DR8" t="s">
        <v>2301</v>
      </c>
      <c r="DS8" t="s">
        <v>2302</v>
      </c>
      <c r="DT8" t="s">
        <v>2303</v>
      </c>
      <c r="DW8" t="s">
        <v>2304</v>
      </c>
      <c r="DZ8" t="s">
        <v>2305</v>
      </c>
      <c r="EA8" t="s">
        <v>2306</v>
      </c>
      <c r="EB8" t="s">
        <v>2307</v>
      </c>
      <c r="EC8" t="s">
        <v>2308</v>
      </c>
      <c r="ED8" t="s">
        <v>2309</v>
      </c>
      <c r="EE8" t="s">
        <v>2310</v>
      </c>
      <c r="EI8" t="s">
        <v>2311</v>
      </c>
      <c r="EJ8" t="s">
        <v>2312</v>
      </c>
      <c r="EK8" t="s">
        <v>2313</v>
      </c>
      <c r="EL8" t="s">
        <v>2314</v>
      </c>
      <c r="EN8" t="s">
        <v>2315</v>
      </c>
      <c r="EQ8" t="s">
        <v>2316</v>
      </c>
      <c r="ER8" t="s">
        <v>2317</v>
      </c>
      <c r="EU8" t="s">
        <v>2318</v>
      </c>
      <c r="EV8" t="s">
        <v>2319</v>
      </c>
      <c r="EW8" t="s">
        <v>2320</v>
      </c>
      <c r="EX8" t="s">
        <v>2321</v>
      </c>
      <c r="EY8" t="s">
        <v>2322</v>
      </c>
      <c r="EZ8" t="s">
        <v>2323</v>
      </c>
      <c r="FA8" t="s">
        <v>2324</v>
      </c>
      <c r="FD8" t="s">
        <v>2325</v>
      </c>
      <c r="FG8" t="s">
        <v>2326</v>
      </c>
      <c r="FH8" t="s">
        <v>2327</v>
      </c>
      <c r="FI8" t="s">
        <v>2328</v>
      </c>
      <c r="FJ8" t="s">
        <v>2329</v>
      </c>
      <c r="FK8" t="s">
        <v>2330</v>
      </c>
      <c r="FL8" t="s">
        <v>2331</v>
      </c>
      <c r="FM8" t="s">
        <v>2332</v>
      </c>
      <c r="FN8" t="s">
        <v>2333</v>
      </c>
      <c r="FQ8" t="s">
        <v>2334</v>
      </c>
      <c r="FR8" t="s">
        <v>2335</v>
      </c>
      <c r="FS8" t="s">
        <v>2336</v>
      </c>
      <c r="FW8" t="s">
        <v>2337</v>
      </c>
      <c r="FX8" t="s">
        <v>2338</v>
      </c>
      <c r="FY8" t="s">
        <v>2339</v>
      </c>
      <c r="FZ8" t="s">
        <v>2340</v>
      </c>
      <c r="GA8" t="s">
        <v>2341</v>
      </c>
      <c r="GB8" t="s">
        <v>2342</v>
      </c>
      <c r="GC8" t="s">
        <v>2343</v>
      </c>
      <c r="GD8" t="s">
        <v>2344</v>
      </c>
      <c r="GE8" t="s">
        <v>2345</v>
      </c>
      <c r="GF8" t="s">
        <v>2346</v>
      </c>
      <c r="GH8" t="s">
        <v>2347</v>
      </c>
      <c r="GI8" t="s">
        <v>2348</v>
      </c>
      <c r="GN8" t="s">
        <v>2349</v>
      </c>
      <c r="GO8" t="s">
        <v>2350</v>
      </c>
      <c r="GP8" t="s">
        <v>2351</v>
      </c>
      <c r="GQ8" t="s">
        <v>2352</v>
      </c>
      <c r="GR8" t="s">
        <v>2353</v>
      </c>
      <c r="GS8" t="s">
        <v>2354</v>
      </c>
      <c r="GU8" t="s">
        <v>2355</v>
      </c>
      <c r="GV8" t="s">
        <v>2356</v>
      </c>
      <c r="GW8" t="s">
        <v>2357</v>
      </c>
      <c r="GZ8" t="s">
        <v>2358</v>
      </c>
      <c r="HA8" t="s">
        <v>2359</v>
      </c>
      <c r="HB8" t="s">
        <v>2360</v>
      </c>
      <c r="HE8" t="s">
        <v>2361</v>
      </c>
      <c r="HF8" t="s">
        <v>2362</v>
      </c>
      <c r="HG8" t="s">
        <v>2363</v>
      </c>
      <c r="HI8" t="s">
        <v>2364</v>
      </c>
      <c r="HJ8" t="s">
        <v>2365</v>
      </c>
      <c r="HK8" t="s">
        <v>2366</v>
      </c>
      <c r="HL8" t="s">
        <v>2367</v>
      </c>
      <c r="HO8" t="s">
        <v>2368</v>
      </c>
      <c r="HP8" t="s">
        <v>2369</v>
      </c>
      <c r="HQ8" t="s">
        <v>2370</v>
      </c>
      <c r="HS8" t="s">
        <v>2371</v>
      </c>
      <c r="HT8" t="s">
        <v>2372</v>
      </c>
      <c r="HU8" t="s">
        <v>2373</v>
      </c>
      <c r="HV8" t="s">
        <v>2374</v>
      </c>
      <c r="HX8" t="s">
        <v>2375</v>
      </c>
      <c r="HZ8" t="s">
        <v>2376</v>
      </c>
      <c r="IA8" t="s">
        <v>2377</v>
      </c>
      <c r="IC8" t="s">
        <v>2378</v>
      </c>
      <c r="IE8" t="s">
        <v>2379</v>
      </c>
      <c r="II8" t="s">
        <v>2380</v>
      </c>
      <c r="IM8" t="s">
        <v>2381</v>
      </c>
      <c r="IN8" t="s">
        <v>2382</v>
      </c>
      <c r="IO8" t="s">
        <v>2383</v>
      </c>
      <c r="IP8" t="s">
        <v>2384</v>
      </c>
      <c r="IU8" t="s">
        <v>2385</v>
      </c>
      <c r="IV8" t="s">
        <v>2386</v>
      </c>
      <c r="IX8" t="s">
        <v>2387</v>
      </c>
      <c r="IZ8" t="s">
        <v>2388</v>
      </c>
      <c r="JD8" t="s">
        <v>2389</v>
      </c>
      <c r="JG8" t="s">
        <v>2390</v>
      </c>
      <c r="JI8" t="s">
        <v>2391</v>
      </c>
      <c r="JJ8" t="s">
        <v>2392</v>
      </c>
      <c r="JM8" t="s">
        <v>2393</v>
      </c>
      <c r="JN8" t="s">
        <v>2394</v>
      </c>
      <c r="JP8" t="s">
        <v>2395</v>
      </c>
      <c r="JR8" t="s">
        <v>2396</v>
      </c>
      <c r="JS8" t="s">
        <v>2397</v>
      </c>
      <c r="JV8" t="s">
        <v>2398</v>
      </c>
      <c r="JW8" t="s">
        <v>2399</v>
      </c>
      <c r="JX8" t="s">
        <v>2400</v>
      </c>
      <c r="JY8" t="s">
        <v>2401</v>
      </c>
      <c r="KA8" t="s">
        <v>2402</v>
      </c>
      <c r="KC8" t="s">
        <v>2403</v>
      </c>
      <c r="KD8" t="s">
        <v>2404</v>
      </c>
      <c r="KE8" t="s">
        <v>2405</v>
      </c>
      <c r="KF8" t="s">
        <v>2406</v>
      </c>
      <c r="KG8" t="s">
        <v>2407</v>
      </c>
      <c r="KH8" t="s">
        <v>2408</v>
      </c>
      <c r="KI8" t="s">
        <v>2409</v>
      </c>
      <c r="KJ8" t="s">
        <v>2410</v>
      </c>
      <c r="KL8" t="s">
        <v>2411</v>
      </c>
      <c r="KN8" t="s">
        <v>2412</v>
      </c>
      <c r="KO8" t="s">
        <v>2413</v>
      </c>
      <c r="KP8" t="s">
        <v>2414</v>
      </c>
      <c r="KQ8" t="s">
        <v>2415</v>
      </c>
      <c r="KR8" t="s">
        <v>2416</v>
      </c>
      <c r="KT8" t="s">
        <v>2417</v>
      </c>
      <c r="KX8" t="s">
        <v>2418</v>
      </c>
      <c r="KY8" t="s">
        <v>2419</v>
      </c>
      <c r="KZ8" t="s">
        <v>2420</v>
      </c>
      <c r="LA8" t="s">
        <v>2421</v>
      </c>
      <c r="LB8" t="s">
        <v>2422</v>
      </c>
      <c r="LC8" t="s">
        <v>2423</v>
      </c>
      <c r="LD8" t="s">
        <v>2424</v>
      </c>
      <c r="LE8" t="s">
        <v>2425</v>
      </c>
      <c r="LG8" t="s">
        <v>2426</v>
      </c>
      <c r="LH8" t="s">
        <v>2427</v>
      </c>
      <c r="LI8" t="s">
        <v>2428</v>
      </c>
      <c r="LJ8" t="s">
        <v>2429</v>
      </c>
      <c r="LK8" t="s">
        <v>2430</v>
      </c>
      <c r="LL8" t="s">
        <v>2431</v>
      </c>
      <c r="LM8" t="s">
        <v>2432</v>
      </c>
      <c r="LN8" t="s">
        <v>2433</v>
      </c>
      <c r="LP8" t="s">
        <v>2434</v>
      </c>
      <c r="LS8" t="s">
        <v>2435</v>
      </c>
      <c r="LV8" t="s">
        <v>2436</v>
      </c>
      <c r="LW8" t="s">
        <v>2437</v>
      </c>
      <c r="LX8" t="s">
        <v>2438</v>
      </c>
      <c r="LY8" t="s">
        <v>2439</v>
      </c>
      <c r="LZ8" t="s">
        <v>2440</v>
      </c>
      <c r="MA8" t="s">
        <v>2441</v>
      </c>
      <c r="MB8" t="s">
        <v>2442</v>
      </c>
      <c r="MC8" t="s">
        <v>2443</v>
      </c>
      <c r="MJ8" s="103" t="s">
        <v>2444</v>
      </c>
      <c r="MP8" t="s">
        <v>2445</v>
      </c>
      <c r="MT8" t="s">
        <v>2446</v>
      </c>
      <c r="MV8" t="s">
        <v>2447</v>
      </c>
      <c r="MW8" t="s">
        <v>2448</v>
      </c>
      <c r="MY8" t="s">
        <v>2449</v>
      </c>
      <c r="MZ8" t="s">
        <v>2450</v>
      </c>
      <c r="NA8" t="s">
        <v>2451</v>
      </c>
      <c r="NB8" t="s">
        <v>2452</v>
      </c>
      <c r="NC8" t="s">
        <v>2453</v>
      </c>
    </row>
    <row r="9" spans="2:367">
      <c r="B9" t="s">
        <v>16</v>
      </c>
      <c r="C9" t="s">
        <v>2454</v>
      </c>
      <c r="D9" t="s">
        <v>2455</v>
      </c>
      <c r="E9" t="s">
        <v>47</v>
      </c>
      <c r="F9" t="s">
        <v>59</v>
      </c>
      <c r="G9" t="s">
        <v>70</v>
      </c>
      <c r="H9" t="s">
        <v>82</v>
      </c>
      <c r="I9" t="s">
        <v>96</v>
      </c>
      <c r="J9" t="s">
        <v>105</v>
      </c>
      <c r="K9" t="s">
        <v>2456</v>
      </c>
      <c r="L9" t="s">
        <v>118</v>
      </c>
      <c r="M9" t="s">
        <v>131</v>
      </c>
      <c r="N9" t="s">
        <v>142</v>
      </c>
      <c r="O9" t="s">
        <v>158</v>
      </c>
      <c r="P9" t="s">
        <v>167</v>
      </c>
      <c r="Q9" t="s">
        <v>178</v>
      </c>
      <c r="R9" t="s">
        <v>194</v>
      </c>
      <c r="S9" t="s">
        <v>210</v>
      </c>
      <c r="T9" t="s">
        <v>223</v>
      </c>
      <c r="U9" t="s">
        <v>237</v>
      </c>
      <c r="V9" t="s">
        <v>256</v>
      </c>
      <c r="W9" t="s">
        <v>2457</v>
      </c>
      <c r="X9" t="s">
        <v>2458</v>
      </c>
      <c r="Y9" t="s">
        <v>273</v>
      </c>
      <c r="Z9" t="s">
        <v>294</v>
      </c>
      <c r="AA9" t="s">
        <v>303</v>
      </c>
      <c r="AC9" t="s">
        <v>326</v>
      </c>
      <c r="AD9" t="s">
        <v>336</v>
      </c>
      <c r="AE9" t="s">
        <v>350</v>
      </c>
      <c r="AG9" t="s">
        <v>363</v>
      </c>
      <c r="AH9" t="s">
        <v>2459</v>
      </c>
      <c r="AK9" t="s">
        <v>2460</v>
      </c>
      <c r="AL9" t="s">
        <v>2461</v>
      </c>
      <c r="AN9" t="s">
        <v>2462</v>
      </c>
      <c r="AO9" t="s">
        <v>2463</v>
      </c>
      <c r="AP9" t="s">
        <v>2464</v>
      </c>
      <c r="AQ9" t="s">
        <v>2465</v>
      </c>
      <c r="AR9" t="s">
        <v>2466</v>
      </c>
      <c r="AS9" t="s">
        <v>2467</v>
      </c>
      <c r="AT9" t="s">
        <v>2468</v>
      </c>
      <c r="AU9" t="s">
        <v>2469</v>
      </c>
      <c r="AW9" t="s">
        <v>2470</v>
      </c>
      <c r="AX9" t="s">
        <v>2471</v>
      </c>
      <c r="AZ9" t="s">
        <v>2472</v>
      </c>
      <c r="BC9" t="s">
        <v>2473</v>
      </c>
      <c r="BD9" t="s">
        <v>2474</v>
      </c>
      <c r="BE9" t="s">
        <v>2475</v>
      </c>
      <c r="BF9" t="s">
        <v>2476</v>
      </c>
      <c r="BG9" t="s">
        <v>2477</v>
      </c>
      <c r="BH9" t="s">
        <v>2478</v>
      </c>
      <c r="BI9" t="s">
        <v>2479</v>
      </c>
      <c r="BK9" t="s">
        <v>2480</v>
      </c>
      <c r="BL9" t="s">
        <v>2481</v>
      </c>
      <c r="BM9" t="s">
        <v>2482</v>
      </c>
      <c r="BN9" t="s">
        <v>2483</v>
      </c>
      <c r="BP9" t="s">
        <v>2484</v>
      </c>
      <c r="BR9" t="s">
        <v>2485</v>
      </c>
      <c r="BT9" t="s">
        <v>2486</v>
      </c>
      <c r="BU9" t="s">
        <v>2487</v>
      </c>
      <c r="CH9" t="s">
        <v>2488</v>
      </c>
      <c r="CI9" t="s">
        <v>2489</v>
      </c>
      <c r="CP9" t="s">
        <v>2490</v>
      </c>
      <c r="CQ9" t="s">
        <v>2491</v>
      </c>
      <c r="CR9" t="s">
        <v>2492</v>
      </c>
      <c r="CS9" t="s">
        <v>2493</v>
      </c>
      <c r="CT9" t="s">
        <v>2494</v>
      </c>
      <c r="CU9" t="s">
        <v>2495</v>
      </c>
      <c r="CV9" t="s">
        <v>2496</v>
      </c>
      <c r="CW9" t="s">
        <v>2497</v>
      </c>
      <c r="CX9" t="s">
        <v>2498</v>
      </c>
      <c r="CZ9" t="s">
        <v>2499</v>
      </c>
      <c r="DB9" t="s">
        <v>2500</v>
      </c>
      <c r="DD9" t="s">
        <v>2501</v>
      </c>
      <c r="DF9" t="s">
        <v>2502</v>
      </c>
      <c r="DH9" t="s">
        <v>2503</v>
      </c>
      <c r="DL9" t="s">
        <v>2504</v>
      </c>
      <c r="DQ9" t="s">
        <v>2505</v>
      </c>
      <c r="DR9" t="s">
        <v>2506</v>
      </c>
      <c r="DS9" t="s">
        <v>2507</v>
      </c>
      <c r="DW9" t="s">
        <v>2508</v>
      </c>
      <c r="DZ9" t="s">
        <v>2509</v>
      </c>
      <c r="EA9" t="s">
        <v>2510</v>
      </c>
      <c r="EB9" t="s">
        <v>2511</v>
      </c>
      <c r="EI9" t="s">
        <v>2512</v>
      </c>
      <c r="EK9" t="s">
        <v>2513</v>
      </c>
      <c r="EL9" t="s">
        <v>2514</v>
      </c>
      <c r="ER9" t="s">
        <v>2515</v>
      </c>
      <c r="EU9" t="s">
        <v>2516</v>
      </c>
      <c r="EV9" t="s">
        <v>2517</v>
      </c>
      <c r="EW9" t="s">
        <v>2518</v>
      </c>
      <c r="EX9" t="s">
        <v>2519</v>
      </c>
      <c r="EZ9" t="s">
        <v>2520</v>
      </c>
      <c r="FA9" t="s">
        <v>2521</v>
      </c>
      <c r="FD9" t="s">
        <v>2522</v>
      </c>
      <c r="FG9" t="s">
        <v>2523</v>
      </c>
      <c r="FH9" t="s">
        <v>2524</v>
      </c>
      <c r="FI9" t="s">
        <v>2525</v>
      </c>
      <c r="FJ9" t="s">
        <v>2526</v>
      </c>
      <c r="FK9" t="s">
        <v>2527</v>
      </c>
      <c r="FL9" t="s">
        <v>2528</v>
      </c>
      <c r="FM9" t="s">
        <v>2529</v>
      </c>
      <c r="FN9" t="s">
        <v>2530</v>
      </c>
      <c r="FQ9" t="s">
        <v>2531</v>
      </c>
      <c r="FR9" t="s">
        <v>2532</v>
      </c>
      <c r="FS9" t="s">
        <v>2533</v>
      </c>
      <c r="FW9" t="s">
        <v>2534</v>
      </c>
      <c r="FX9" t="s">
        <v>2535</v>
      </c>
      <c r="FY9" t="s">
        <v>2536</v>
      </c>
      <c r="GA9" t="s">
        <v>2537</v>
      </c>
      <c r="GB9" t="s">
        <v>2538</v>
      </c>
      <c r="GC9" t="s">
        <v>2539</v>
      </c>
      <c r="GD9" t="s">
        <v>2540</v>
      </c>
      <c r="GE9" t="s">
        <v>2541</v>
      </c>
      <c r="GF9" t="s">
        <v>2542</v>
      </c>
      <c r="GH9" t="s">
        <v>2543</v>
      </c>
      <c r="GI9" t="s">
        <v>2544</v>
      </c>
      <c r="GN9" t="s">
        <v>2545</v>
      </c>
      <c r="GO9" t="s">
        <v>2546</v>
      </c>
      <c r="GP9" t="s">
        <v>2547</v>
      </c>
      <c r="GQ9" t="s">
        <v>2548</v>
      </c>
      <c r="GR9" t="s">
        <v>2549</v>
      </c>
      <c r="GS9" t="s">
        <v>2550</v>
      </c>
      <c r="GU9" t="s">
        <v>2551</v>
      </c>
      <c r="GV9" t="s">
        <v>2552</v>
      </c>
      <c r="GW9" t="s">
        <v>2553</v>
      </c>
      <c r="HA9" t="s">
        <v>2554</v>
      </c>
      <c r="HB9" t="s">
        <v>2555</v>
      </c>
      <c r="HE9" t="s">
        <v>2556</v>
      </c>
      <c r="HF9" t="s">
        <v>2557</v>
      </c>
      <c r="HG9" t="s">
        <v>2558</v>
      </c>
      <c r="HI9" t="s">
        <v>2559</v>
      </c>
      <c r="HJ9" t="s">
        <v>2560</v>
      </c>
      <c r="HK9" t="s">
        <v>2561</v>
      </c>
      <c r="HL9" t="s">
        <v>2562</v>
      </c>
      <c r="HO9" t="s">
        <v>2563</v>
      </c>
      <c r="HP9" t="s">
        <v>2564</v>
      </c>
      <c r="HQ9" t="s">
        <v>2565</v>
      </c>
      <c r="HS9" t="s">
        <v>2566</v>
      </c>
      <c r="HT9" t="s">
        <v>2567</v>
      </c>
      <c r="HU9" t="s">
        <v>2568</v>
      </c>
      <c r="HV9" t="s">
        <v>2569</v>
      </c>
      <c r="IA9" t="s">
        <v>2570</v>
      </c>
      <c r="IC9" t="s">
        <v>2571</v>
      </c>
      <c r="IE9" t="s">
        <v>2572</v>
      </c>
      <c r="II9" t="s">
        <v>2573</v>
      </c>
      <c r="IM9" t="s">
        <v>2574</v>
      </c>
      <c r="IN9" t="s">
        <v>2575</v>
      </c>
      <c r="IO9" t="s">
        <v>2576</v>
      </c>
      <c r="IV9" t="s">
        <v>2577</v>
      </c>
      <c r="IX9" t="s">
        <v>2578</v>
      </c>
      <c r="JD9" t="s">
        <v>2579</v>
      </c>
      <c r="JI9" t="s">
        <v>2580</v>
      </c>
      <c r="JM9" t="s">
        <v>2581</v>
      </c>
      <c r="JN9" t="s">
        <v>2582</v>
      </c>
      <c r="JP9" t="s">
        <v>2583</v>
      </c>
      <c r="JS9" t="s">
        <v>2584</v>
      </c>
      <c r="JV9" t="s">
        <v>2585</v>
      </c>
      <c r="JW9" t="s">
        <v>2586</v>
      </c>
      <c r="JX9" t="s">
        <v>2587</v>
      </c>
      <c r="JY9" t="s">
        <v>2588</v>
      </c>
      <c r="KA9" t="s">
        <v>2589</v>
      </c>
      <c r="KC9" t="s">
        <v>2590</v>
      </c>
      <c r="KD9" t="s">
        <v>2591</v>
      </c>
      <c r="KE9" t="s">
        <v>2592</v>
      </c>
      <c r="KF9" t="s">
        <v>2593</v>
      </c>
      <c r="KG9" t="s">
        <v>2594</v>
      </c>
      <c r="KH9" t="s">
        <v>2595</v>
      </c>
      <c r="KI9" t="s">
        <v>2596</v>
      </c>
      <c r="KJ9" t="s">
        <v>2597</v>
      </c>
      <c r="KL9" t="s">
        <v>2598</v>
      </c>
      <c r="KN9" t="s">
        <v>2599</v>
      </c>
      <c r="KO9" t="s">
        <v>2600</v>
      </c>
      <c r="KP9" t="s">
        <v>2601</v>
      </c>
      <c r="KQ9" t="s">
        <v>2602</v>
      </c>
      <c r="KR9" t="s">
        <v>2603</v>
      </c>
      <c r="KT9" t="s">
        <v>2604</v>
      </c>
      <c r="KX9" t="s">
        <v>2605</v>
      </c>
      <c r="KY9" t="s">
        <v>2606</v>
      </c>
      <c r="KZ9" t="s">
        <v>2607</v>
      </c>
      <c r="LB9" t="s">
        <v>2608</v>
      </c>
      <c r="LC9" t="s">
        <v>2609</v>
      </c>
      <c r="LE9" t="s">
        <v>2610</v>
      </c>
      <c r="LG9" t="s">
        <v>2611</v>
      </c>
      <c r="LH9" t="s">
        <v>2612</v>
      </c>
      <c r="LI9" t="s">
        <v>2613</v>
      </c>
      <c r="LJ9" t="s">
        <v>2614</v>
      </c>
      <c r="LK9" t="s">
        <v>2615</v>
      </c>
      <c r="LL9" t="s">
        <v>2616</v>
      </c>
      <c r="LM9" t="s">
        <v>2617</v>
      </c>
      <c r="LP9" t="s">
        <v>2618</v>
      </c>
      <c r="LX9" t="s">
        <v>2619</v>
      </c>
      <c r="LZ9" t="s">
        <v>2620</v>
      </c>
      <c r="MA9" t="s">
        <v>2621</v>
      </c>
      <c r="MB9" t="s">
        <v>2622</v>
      </c>
      <c r="MP9" t="s">
        <v>2623</v>
      </c>
      <c r="MV9" t="s">
        <v>2624</v>
      </c>
      <c r="MW9" t="s">
        <v>2625</v>
      </c>
      <c r="MY9" t="s">
        <v>2626</v>
      </c>
      <c r="MZ9" t="s">
        <v>2627</v>
      </c>
      <c r="NA9" t="s">
        <v>2628</v>
      </c>
    </row>
    <row r="10" spans="2:367">
      <c r="B10" t="s">
        <v>17</v>
      </c>
      <c r="C10" t="s">
        <v>2629</v>
      </c>
      <c r="D10" t="s">
        <v>2630</v>
      </c>
      <c r="E10" t="s">
        <v>48</v>
      </c>
      <c r="F10" t="s">
        <v>60</v>
      </c>
      <c r="G10" t="s">
        <v>71</v>
      </c>
      <c r="H10" t="s">
        <v>83</v>
      </c>
      <c r="I10" t="s">
        <v>97</v>
      </c>
      <c r="J10" t="s">
        <v>106</v>
      </c>
      <c r="K10" t="s">
        <v>2631</v>
      </c>
      <c r="L10" t="s">
        <v>119</v>
      </c>
      <c r="M10" t="s">
        <v>132</v>
      </c>
      <c r="N10" t="s">
        <v>143</v>
      </c>
      <c r="O10" t="s">
        <v>159</v>
      </c>
      <c r="P10" t="s">
        <v>168</v>
      </c>
      <c r="Q10" t="s">
        <v>179</v>
      </c>
      <c r="R10" t="s">
        <v>195</v>
      </c>
      <c r="S10" t="s">
        <v>211</v>
      </c>
      <c r="T10" t="s">
        <v>224</v>
      </c>
      <c r="U10" t="s">
        <v>238</v>
      </c>
      <c r="V10" t="s">
        <v>257</v>
      </c>
      <c r="W10" t="s">
        <v>2632</v>
      </c>
      <c r="X10" t="s">
        <v>2633</v>
      </c>
      <c r="Y10" t="s">
        <v>274</v>
      </c>
      <c r="Z10" t="s">
        <v>295</v>
      </c>
      <c r="AA10" t="s">
        <v>304</v>
      </c>
      <c r="AC10" t="s">
        <v>327</v>
      </c>
      <c r="AD10" t="s">
        <v>337</v>
      </c>
      <c r="AG10" t="s">
        <v>364</v>
      </c>
      <c r="AH10" t="s">
        <v>2634</v>
      </c>
      <c r="AK10" t="s">
        <v>2635</v>
      </c>
      <c r="AL10" t="s">
        <v>2636</v>
      </c>
      <c r="AN10" t="s">
        <v>2637</v>
      </c>
      <c r="AO10" t="s">
        <v>2638</v>
      </c>
      <c r="AP10" t="s">
        <v>2639</v>
      </c>
      <c r="AQ10" t="s">
        <v>2640</v>
      </c>
      <c r="AR10" t="s">
        <v>2641</v>
      </c>
      <c r="AS10" t="s">
        <v>2642</v>
      </c>
      <c r="AT10" t="s">
        <v>2643</v>
      </c>
      <c r="AU10" t="s">
        <v>2644</v>
      </c>
      <c r="AW10" t="s">
        <v>2645</v>
      </c>
      <c r="AX10" t="s">
        <v>2646</v>
      </c>
      <c r="AZ10" t="s">
        <v>2647</v>
      </c>
      <c r="BC10" t="s">
        <v>2648</v>
      </c>
      <c r="BD10" t="s">
        <v>2649</v>
      </c>
      <c r="BE10" t="s">
        <v>2650</v>
      </c>
      <c r="BF10" t="s">
        <v>2651</v>
      </c>
      <c r="BG10" t="s">
        <v>2652</v>
      </c>
      <c r="BH10" t="s">
        <v>2653</v>
      </c>
      <c r="BI10" t="s">
        <v>2654</v>
      </c>
      <c r="BK10" t="s">
        <v>2655</v>
      </c>
      <c r="BM10" t="s">
        <v>2656</v>
      </c>
      <c r="BN10" t="s">
        <v>2657</v>
      </c>
      <c r="BP10" t="s">
        <v>2658</v>
      </c>
      <c r="BR10" t="s">
        <v>2659</v>
      </c>
      <c r="BT10" t="s">
        <v>2660</v>
      </c>
      <c r="BU10" t="s">
        <v>2661</v>
      </c>
      <c r="CH10" t="s">
        <v>2662</v>
      </c>
      <c r="CI10" t="s">
        <v>2663</v>
      </c>
      <c r="CQ10" t="s">
        <v>2664</v>
      </c>
      <c r="CR10" t="s">
        <v>2665</v>
      </c>
      <c r="CS10" t="s">
        <v>2666</v>
      </c>
      <c r="CV10" t="s">
        <v>2667</v>
      </c>
      <c r="CW10" t="s">
        <v>2668</v>
      </c>
      <c r="CX10" t="s">
        <v>2669</v>
      </c>
      <c r="CZ10" t="s">
        <v>2670</v>
      </c>
      <c r="DB10" t="s">
        <v>2671</v>
      </c>
      <c r="DD10" t="s">
        <v>2672</v>
      </c>
      <c r="DF10" t="s">
        <v>2673</v>
      </c>
      <c r="DH10" t="s">
        <v>2674</v>
      </c>
      <c r="DL10" t="s">
        <v>2675</v>
      </c>
      <c r="DQ10" t="s">
        <v>2676</v>
      </c>
      <c r="DR10" t="s">
        <v>2677</v>
      </c>
      <c r="DS10" t="s">
        <v>2678</v>
      </c>
      <c r="DW10" t="s">
        <v>2679</v>
      </c>
      <c r="DZ10" t="s">
        <v>2680</v>
      </c>
      <c r="EA10" t="s">
        <v>2681</v>
      </c>
      <c r="EB10" t="s">
        <v>2682</v>
      </c>
      <c r="EI10" t="s">
        <v>2683</v>
      </c>
      <c r="ER10" t="s">
        <v>2684</v>
      </c>
      <c r="EU10" t="s">
        <v>2685</v>
      </c>
      <c r="EV10" t="s">
        <v>2686</v>
      </c>
      <c r="EW10" t="s">
        <v>2687</v>
      </c>
      <c r="EX10" t="s">
        <v>2688</v>
      </c>
      <c r="EZ10" t="s">
        <v>2689</v>
      </c>
      <c r="FA10" t="s">
        <v>2690</v>
      </c>
      <c r="FD10" t="s">
        <v>2691</v>
      </c>
      <c r="FG10" t="s">
        <v>2692</v>
      </c>
      <c r="FH10" t="s">
        <v>2693</v>
      </c>
      <c r="FI10" t="s">
        <v>2694</v>
      </c>
      <c r="FJ10" t="s">
        <v>2695</v>
      </c>
      <c r="FK10" t="s">
        <v>2696</v>
      </c>
      <c r="FL10" t="s">
        <v>2697</v>
      </c>
      <c r="FM10" t="s">
        <v>2698</v>
      </c>
      <c r="FQ10" t="s">
        <v>2699</v>
      </c>
      <c r="FR10" t="s">
        <v>2700</v>
      </c>
      <c r="FS10" t="s">
        <v>2701</v>
      </c>
      <c r="FW10" t="s">
        <v>2702</v>
      </c>
      <c r="FX10" t="s">
        <v>2703</v>
      </c>
      <c r="GA10" t="s">
        <v>2704</v>
      </c>
      <c r="GB10" t="s">
        <v>2705</v>
      </c>
      <c r="GC10" t="s">
        <v>2706</v>
      </c>
      <c r="GD10" t="s">
        <v>2707</v>
      </c>
      <c r="GE10" t="s">
        <v>2708</v>
      </c>
      <c r="GF10" t="s">
        <v>2709</v>
      </c>
      <c r="GH10" t="s">
        <v>2710</v>
      </c>
      <c r="GI10" t="s">
        <v>2711</v>
      </c>
      <c r="GN10" t="s">
        <v>2712</v>
      </c>
      <c r="GO10" t="s">
        <v>2713</v>
      </c>
      <c r="GP10" t="s">
        <v>2714</v>
      </c>
      <c r="GQ10" t="s">
        <v>2715</v>
      </c>
      <c r="GR10" t="s">
        <v>2716</v>
      </c>
      <c r="GS10" t="s">
        <v>2717</v>
      </c>
      <c r="GV10" t="s">
        <v>2718</v>
      </c>
      <c r="GW10" t="s">
        <v>2719</v>
      </c>
      <c r="HB10" t="s">
        <v>2720</v>
      </c>
      <c r="HF10" t="s">
        <v>2721</v>
      </c>
      <c r="HG10" t="s">
        <v>2722</v>
      </c>
      <c r="HI10" t="s">
        <v>2723</v>
      </c>
      <c r="HJ10" t="s">
        <v>2724</v>
      </c>
      <c r="HK10" t="s">
        <v>2725</v>
      </c>
      <c r="HL10" t="s">
        <v>2726</v>
      </c>
      <c r="HO10" t="s">
        <v>2727</v>
      </c>
      <c r="HP10" t="s">
        <v>2728</v>
      </c>
      <c r="HQ10" t="s">
        <v>2729</v>
      </c>
      <c r="HT10" t="s">
        <v>2730</v>
      </c>
      <c r="HU10" t="s">
        <v>2731</v>
      </c>
      <c r="HV10" t="s">
        <v>2732</v>
      </c>
      <c r="IA10" t="s">
        <v>2733</v>
      </c>
      <c r="IM10" t="s">
        <v>2734</v>
      </c>
      <c r="IN10" t="s">
        <v>2735</v>
      </c>
      <c r="IO10" t="s">
        <v>2736</v>
      </c>
      <c r="IV10" t="s">
        <v>2737</v>
      </c>
      <c r="IX10" t="s">
        <v>2738</v>
      </c>
      <c r="JD10" t="s">
        <v>2739</v>
      </c>
      <c r="JI10" t="s">
        <v>2740</v>
      </c>
      <c r="JM10" t="s">
        <v>2741</v>
      </c>
      <c r="JN10" t="s">
        <v>2742</v>
      </c>
      <c r="JP10" t="s">
        <v>2743</v>
      </c>
      <c r="JV10" t="s">
        <v>2744</v>
      </c>
      <c r="JW10" t="s">
        <v>2745</v>
      </c>
      <c r="JX10" t="s">
        <v>2746</v>
      </c>
      <c r="JY10" t="s">
        <v>2747</v>
      </c>
      <c r="KA10" t="s">
        <v>2748</v>
      </c>
      <c r="KD10" t="s">
        <v>2749</v>
      </c>
      <c r="KF10" t="s">
        <v>2750</v>
      </c>
      <c r="KG10" t="s">
        <v>2751</v>
      </c>
      <c r="KH10" t="s">
        <v>2752</v>
      </c>
      <c r="KI10" t="s">
        <v>2753</v>
      </c>
      <c r="KJ10" t="s">
        <v>2754</v>
      </c>
      <c r="KL10" t="s">
        <v>2755</v>
      </c>
      <c r="KN10" t="s">
        <v>2756</v>
      </c>
      <c r="KP10" t="s">
        <v>2757</v>
      </c>
      <c r="KQ10" t="s">
        <v>2758</v>
      </c>
      <c r="KT10" t="s">
        <v>2759</v>
      </c>
      <c r="KY10" t="s">
        <v>2760</v>
      </c>
      <c r="KZ10" t="s">
        <v>2761</v>
      </c>
      <c r="LB10" t="s">
        <v>2762</v>
      </c>
      <c r="LC10" t="s">
        <v>2763</v>
      </c>
      <c r="LE10" t="s">
        <v>2764</v>
      </c>
      <c r="LG10" t="s">
        <v>2765</v>
      </c>
      <c r="LH10" t="s">
        <v>2766</v>
      </c>
      <c r="LI10" t="s">
        <v>2767</v>
      </c>
      <c r="LJ10" t="s">
        <v>2768</v>
      </c>
      <c r="LK10" t="s">
        <v>2769</v>
      </c>
      <c r="LL10" t="s">
        <v>2770</v>
      </c>
      <c r="LM10" t="s">
        <v>2771</v>
      </c>
      <c r="LZ10" t="s">
        <v>2772</v>
      </c>
      <c r="MV10" t="s">
        <v>2773</v>
      </c>
      <c r="MW10" t="s">
        <v>2774</v>
      </c>
      <c r="MY10" t="s">
        <v>2775</v>
      </c>
      <c r="NA10" t="s">
        <v>2776</v>
      </c>
    </row>
    <row r="11" spans="2:367">
      <c r="B11" t="s">
        <v>18</v>
      </c>
      <c r="C11" t="s">
        <v>2777</v>
      </c>
      <c r="D11" t="s">
        <v>2778</v>
      </c>
      <c r="E11" t="s">
        <v>49</v>
      </c>
      <c r="F11" t="s">
        <v>61</v>
      </c>
      <c r="G11" t="s">
        <v>72</v>
      </c>
      <c r="H11" t="s">
        <v>84</v>
      </c>
      <c r="J11" t="s">
        <v>107</v>
      </c>
      <c r="K11" t="s">
        <v>2779</v>
      </c>
      <c r="L11" t="s">
        <v>120</v>
      </c>
      <c r="M11" t="s">
        <v>133</v>
      </c>
      <c r="N11" t="s">
        <v>144</v>
      </c>
      <c r="P11" t="s">
        <v>169</v>
      </c>
      <c r="Q11" t="s">
        <v>180</v>
      </c>
      <c r="R11" t="s">
        <v>196</v>
      </c>
      <c r="S11" t="s">
        <v>212</v>
      </c>
      <c r="T11" t="s">
        <v>225</v>
      </c>
      <c r="U11" t="s">
        <v>239</v>
      </c>
      <c r="V11" t="s">
        <v>258</v>
      </c>
      <c r="W11" t="s">
        <v>2780</v>
      </c>
      <c r="X11" t="s">
        <v>2781</v>
      </c>
      <c r="Y11" t="s">
        <v>275</v>
      </c>
      <c r="AA11" t="s">
        <v>305</v>
      </c>
      <c r="AC11" t="s">
        <v>328</v>
      </c>
      <c r="AD11" t="s">
        <v>338</v>
      </c>
      <c r="AG11" t="s">
        <v>365</v>
      </c>
      <c r="AH11" t="s">
        <v>2782</v>
      </c>
      <c r="AK11" t="s">
        <v>2783</v>
      </c>
      <c r="AL11" t="s">
        <v>2784</v>
      </c>
      <c r="AN11" t="s">
        <v>2785</v>
      </c>
      <c r="AO11" t="s">
        <v>2786</v>
      </c>
      <c r="AP11" t="s">
        <v>2787</v>
      </c>
      <c r="AQ11" t="s">
        <v>2788</v>
      </c>
      <c r="AR11" t="s">
        <v>2789</v>
      </c>
      <c r="AS11" t="s">
        <v>2790</v>
      </c>
      <c r="AT11" t="s">
        <v>2791</v>
      </c>
      <c r="AU11" t="s">
        <v>2792</v>
      </c>
      <c r="AW11" t="s">
        <v>2793</v>
      </c>
      <c r="AX11" t="s">
        <v>2794</v>
      </c>
      <c r="AZ11" t="s">
        <v>2795</v>
      </c>
      <c r="BC11" t="s">
        <v>2796</v>
      </c>
      <c r="BD11" t="s">
        <v>2797</v>
      </c>
      <c r="BE11" t="s">
        <v>2798</v>
      </c>
      <c r="BF11" t="s">
        <v>2799</v>
      </c>
      <c r="BG11" t="s">
        <v>2800</v>
      </c>
      <c r="BK11" t="s">
        <v>2801</v>
      </c>
      <c r="BN11" t="s">
        <v>2802</v>
      </c>
      <c r="BP11" t="s">
        <v>2803</v>
      </c>
      <c r="BR11" t="s">
        <v>2804</v>
      </c>
      <c r="BT11" t="s">
        <v>2805</v>
      </c>
      <c r="BU11" t="s">
        <v>2806</v>
      </c>
      <c r="CH11" t="s">
        <v>2807</v>
      </c>
      <c r="CQ11" t="s">
        <v>2808</v>
      </c>
      <c r="CR11" t="s">
        <v>2809</v>
      </c>
      <c r="CW11" t="s">
        <v>2810</v>
      </c>
      <c r="CX11" t="s">
        <v>2811</v>
      </c>
      <c r="CZ11" t="s">
        <v>2812</v>
      </c>
      <c r="DB11" t="s">
        <v>2813</v>
      </c>
      <c r="DD11" t="s">
        <v>2814</v>
      </c>
      <c r="DF11" t="s">
        <v>2815</v>
      </c>
      <c r="DQ11" t="s">
        <v>2816</v>
      </c>
      <c r="DR11" t="s">
        <v>2817</v>
      </c>
      <c r="DS11" t="s">
        <v>2818</v>
      </c>
      <c r="EI11" t="s">
        <v>2819</v>
      </c>
      <c r="ER11" t="s">
        <v>2820</v>
      </c>
      <c r="EU11" t="s">
        <v>2821</v>
      </c>
      <c r="EV11" t="s">
        <v>2822</v>
      </c>
      <c r="EW11" t="s">
        <v>2823</v>
      </c>
      <c r="EX11" t="s">
        <v>2824</v>
      </c>
      <c r="FD11" t="s">
        <v>2825</v>
      </c>
      <c r="FG11" t="s">
        <v>2826</v>
      </c>
      <c r="FH11" t="s">
        <v>2827</v>
      </c>
      <c r="FI11" t="s">
        <v>2828</v>
      </c>
      <c r="FJ11" t="s">
        <v>2829</v>
      </c>
      <c r="FK11" t="s">
        <v>2830</v>
      </c>
      <c r="FL11" t="s">
        <v>2831</v>
      </c>
      <c r="FM11" t="s">
        <v>2832</v>
      </c>
      <c r="FQ11" t="s">
        <v>2833</v>
      </c>
      <c r="FR11" t="s">
        <v>2834</v>
      </c>
      <c r="FS11" t="s">
        <v>2835</v>
      </c>
      <c r="FW11" t="s">
        <v>2836</v>
      </c>
      <c r="FX11" t="s">
        <v>2837</v>
      </c>
      <c r="GB11" t="s">
        <v>2838</v>
      </c>
      <c r="GD11" t="s">
        <v>2839</v>
      </c>
      <c r="GE11" t="s">
        <v>2840</v>
      </c>
      <c r="GH11" t="s">
        <v>2841</v>
      </c>
      <c r="GI11" t="s">
        <v>2842</v>
      </c>
      <c r="GN11" t="s">
        <v>2843</v>
      </c>
      <c r="GP11" t="s">
        <v>2844</v>
      </c>
      <c r="GQ11" t="s">
        <v>2845</v>
      </c>
      <c r="GR11" t="s">
        <v>2846</v>
      </c>
      <c r="GS11" t="s">
        <v>2847</v>
      </c>
      <c r="GV11" t="s">
        <v>2848</v>
      </c>
      <c r="HB11" t="s">
        <v>2849</v>
      </c>
      <c r="HI11" t="s">
        <v>2850</v>
      </c>
      <c r="HJ11" t="s">
        <v>2851</v>
      </c>
      <c r="HO11" t="s">
        <v>2852</v>
      </c>
      <c r="HP11" t="s">
        <v>2853</v>
      </c>
      <c r="HQ11" t="s">
        <v>2854</v>
      </c>
      <c r="HT11" t="s">
        <v>2855</v>
      </c>
      <c r="HU11" t="s">
        <v>2856</v>
      </c>
      <c r="IM11" t="s">
        <v>2857</v>
      </c>
      <c r="IN11" t="s">
        <v>2858</v>
      </c>
      <c r="IO11" t="s">
        <v>2859</v>
      </c>
      <c r="IV11" t="s">
        <v>2860</v>
      </c>
      <c r="IX11" t="s">
        <v>2861</v>
      </c>
      <c r="JD11" t="s">
        <v>2862</v>
      </c>
      <c r="JM11" t="s">
        <v>2863</v>
      </c>
      <c r="JP11" t="s">
        <v>2864</v>
      </c>
      <c r="JV11" t="s">
        <v>2865</v>
      </c>
      <c r="JW11" t="s">
        <v>2866</v>
      </c>
      <c r="JX11" t="s">
        <v>2867</v>
      </c>
      <c r="JY11" t="s">
        <v>2868</v>
      </c>
      <c r="KA11" t="s">
        <v>2869</v>
      </c>
      <c r="KD11" t="s">
        <v>2870</v>
      </c>
      <c r="KF11" t="s">
        <v>2871</v>
      </c>
      <c r="KG11" t="s">
        <v>2872</v>
      </c>
      <c r="KH11" t="s">
        <v>2873</v>
      </c>
      <c r="KL11" t="s">
        <v>2874</v>
      </c>
      <c r="KN11" t="s">
        <v>2875</v>
      </c>
      <c r="KP11" t="s">
        <v>2876</v>
      </c>
      <c r="KQ11" t="s">
        <v>2877</v>
      </c>
      <c r="KT11" t="s">
        <v>2878</v>
      </c>
      <c r="KY11" t="s">
        <v>2879</v>
      </c>
      <c r="KZ11" t="s">
        <v>2880</v>
      </c>
      <c r="LB11" t="s">
        <v>2881</v>
      </c>
      <c r="LC11" t="s">
        <v>2882</v>
      </c>
      <c r="LE11" t="s">
        <v>2883</v>
      </c>
      <c r="LG11" t="s">
        <v>2884</v>
      </c>
      <c r="LH11" t="s">
        <v>2885</v>
      </c>
      <c r="LI11" t="s">
        <v>2886</v>
      </c>
      <c r="LJ11" t="s">
        <v>2887</v>
      </c>
      <c r="LK11" t="s">
        <v>2888</v>
      </c>
      <c r="LL11" t="s">
        <v>2889</v>
      </c>
      <c r="LM11" t="s">
        <v>2890</v>
      </c>
      <c r="MY11" t="s">
        <v>2891</v>
      </c>
      <c r="NA11" t="s">
        <v>2892</v>
      </c>
    </row>
    <row r="12" spans="2:367">
      <c r="B12" t="s">
        <v>19</v>
      </c>
      <c r="C12" t="s">
        <v>2893</v>
      </c>
      <c r="D12" t="s">
        <v>2894</v>
      </c>
      <c r="E12" t="s">
        <v>50</v>
      </c>
      <c r="F12" t="s">
        <v>62</v>
      </c>
      <c r="G12" t="s">
        <v>73</v>
      </c>
      <c r="H12" t="s">
        <v>85</v>
      </c>
      <c r="J12" t="s">
        <v>108</v>
      </c>
      <c r="K12" t="s">
        <v>2895</v>
      </c>
      <c r="L12" t="s">
        <v>121</v>
      </c>
      <c r="M12" t="s">
        <v>134</v>
      </c>
      <c r="N12" t="s">
        <v>145</v>
      </c>
      <c r="P12" t="s">
        <v>170</v>
      </c>
      <c r="Q12" t="s">
        <v>181</v>
      </c>
      <c r="R12" t="s">
        <v>197</v>
      </c>
      <c r="S12" t="s">
        <v>213</v>
      </c>
      <c r="T12" t="s">
        <v>226</v>
      </c>
      <c r="U12" t="s">
        <v>240</v>
      </c>
      <c r="V12" t="s">
        <v>259</v>
      </c>
      <c r="W12" t="s">
        <v>2896</v>
      </c>
      <c r="X12" t="s">
        <v>2897</v>
      </c>
      <c r="Y12" t="s">
        <v>276</v>
      </c>
      <c r="AA12" t="s">
        <v>306</v>
      </c>
      <c r="AC12" s="103" t="s">
        <v>329</v>
      </c>
      <c r="AD12" t="s">
        <v>339</v>
      </c>
      <c r="AG12" t="s">
        <v>366</v>
      </c>
      <c r="AH12" t="s">
        <v>2898</v>
      </c>
      <c r="AK12" t="s">
        <v>2899</v>
      </c>
      <c r="AL12" t="s">
        <v>2900</v>
      </c>
      <c r="AN12" t="s">
        <v>2901</v>
      </c>
      <c r="AO12" t="s">
        <v>2902</v>
      </c>
      <c r="AP12" t="s">
        <v>2903</v>
      </c>
      <c r="AQ12" t="s">
        <v>2904</v>
      </c>
      <c r="AR12" t="s">
        <v>2905</v>
      </c>
      <c r="AS12" t="s">
        <v>2906</v>
      </c>
      <c r="AU12" t="s">
        <v>2907</v>
      </c>
      <c r="AZ12" t="s">
        <v>2908</v>
      </c>
      <c r="BC12" t="s">
        <v>2909</v>
      </c>
      <c r="BD12" t="s">
        <v>2910</v>
      </c>
      <c r="BE12" t="s">
        <v>2911</v>
      </c>
      <c r="BF12" t="s">
        <v>2912</v>
      </c>
      <c r="BG12" t="s">
        <v>2913</v>
      </c>
      <c r="BK12" t="s">
        <v>2914</v>
      </c>
      <c r="BN12" t="s">
        <v>2915</v>
      </c>
      <c r="BP12" t="s">
        <v>2916</v>
      </c>
      <c r="BR12" t="s">
        <v>2917</v>
      </c>
      <c r="BT12" t="s">
        <v>2918</v>
      </c>
      <c r="CH12" t="s">
        <v>2919</v>
      </c>
      <c r="CQ12" t="s">
        <v>2920</v>
      </c>
      <c r="CR12" t="s">
        <v>2921</v>
      </c>
      <c r="DD12" t="s">
        <v>2922</v>
      </c>
      <c r="DQ12" t="s">
        <v>2923</v>
      </c>
      <c r="DS12" t="s">
        <v>2924</v>
      </c>
      <c r="ER12" t="s">
        <v>2925</v>
      </c>
      <c r="EU12" t="s">
        <v>2926</v>
      </c>
      <c r="EV12" t="s">
        <v>2927</v>
      </c>
      <c r="EW12" t="s">
        <v>2928</v>
      </c>
      <c r="FD12" t="s">
        <v>2929</v>
      </c>
      <c r="FG12" t="s">
        <v>2930</v>
      </c>
      <c r="FH12" t="s">
        <v>2931</v>
      </c>
      <c r="FJ12" t="s">
        <v>2932</v>
      </c>
      <c r="FK12" t="s">
        <v>2933</v>
      </c>
      <c r="FL12" t="s">
        <v>2934</v>
      </c>
      <c r="FQ12" t="s">
        <v>2935</v>
      </c>
      <c r="FR12" t="s">
        <v>2936</v>
      </c>
      <c r="FS12" t="s">
        <v>2937</v>
      </c>
      <c r="FW12" t="s">
        <v>2938</v>
      </c>
      <c r="FX12" t="s">
        <v>2939</v>
      </c>
      <c r="GB12" t="s">
        <v>2940</v>
      </c>
      <c r="GD12" t="s">
        <v>2941</v>
      </c>
      <c r="GH12" t="s">
        <v>2942</v>
      </c>
      <c r="GN12" t="s">
        <v>2943</v>
      </c>
      <c r="GS12" t="s">
        <v>2944</v>
      </c>
      <c r="GV12" t="s">
        <v>2945</v>
      </c>
      <c r="HI12" t="s">
        <v>2946</v>
      </c>
      <c r="HJ12" t="s">
        <v>2947</v>
      </c>
      <c r="HO12" t="s">
        <v>2948</v>
      </c>
      <c r="HP12" t="s">
        <v>2949</v>
      </c>
      <c r="HQ12" t="s">
        <v>2950</v>
      </c>
      <c r="HT12" t="s">
        <v>2951</v>
      </c>
      <c r="IM12" t="s">
        <v>2952</v>
      </c>
      <c r="IO12" t="s">
        <v>2953</v>
      </c>
      <c r="IV12" t="s">
        <v>2954</v>
      </c>
      <c r="IX12" t="s">
        <v>2955</v>
      </c>
      <c r="JD12" t="s">
        <v>2956</v>
      </c>
      <c r="JM12" t="s">
        <v>2957</v>
      </c>
      <c r="JV12" t="s">
        <v>2958</v>
      </c>
      <c r="JW12" t="s">
        <v>2959</v>
      </c>
      <c r="JX12" t="s">
        <v>2960</v>
      </c>
      <c r="KA12" t="s">
        <v>2961</v>
      </c>
      <c r="KF12" t="s">
        <v>2962</v>
      </c>
      <c r="KG12" t="s">
        <v>2963</v>
      </c>
      <c r="KH12" t="s">
        <v>2964</v>
      </c>
      <c r="KL12" t="s">
        <v>2965</v>
      </c>
      <c r="KQ12" t="s">
        <v>2966</v>
      </c>
      <c r="KT12" t="s">
        <v>2967</v>
      </c>
      <c r="KY12" t="s">
        <v>2968</v>
      </c>
      <c r="KZ12" t="s">
        <v>2969</v>
      </c>
      <c r="LB12" t="s">
        <v>2970</v>
      </c>
      <c r="LC12" t="s">
        <v>2971</v>
      </c>
      <c r="LE12" t="s">
        <v>2972</v>
      </c>
      <c r="LG12" t="s">
        <v>2973</v>
      </c>
      <c r="LH12" t="s">
        <v>2974</v>
      </c>
      <c r="LI12" t="s">
        <v>2975</v>
      </c>
      <c r="LJ12" t="s">
        <v>2976</v>
      </c>
      <c r="LK12" t="s">
        <v>2977</v>
      </c>
      <c r="LL12" t="s">
        <v>2978</v>
      </c>
      <c r="MY12" t="s">
        <v>2979</v>
      </c>
      <c r="NA12" t="s">
        <v>2980</v>
      </c>
    </row>
    <row r="13" spans="2:367">
      <c r="B13" t="s">
        <v>20</v>
      </c>
      <c r="C13" t="s">
        <v>2981</v>
      </c>
      <c r="D13" t="s">
        <v>2982</v>
      </c>
      <c r="E13" t="s">
        <v>51</v>
      </c>
      <c r="G13" t="s">
        <v>74</v>
      </c>
      <c r="H13" t="s">
        <v>86</v>
      </c>
      <c r="J13" t="s">
        <v>109</v>
      </c>
      <c r="K13" t="s">
        <v>2983</v>
      </c>
      <c r="L13" t="s">
        <v>122</v>
      </c>
      <c r="N13" t="s">
        <v>146</v>
      </c>
      <c r="Q13" t="s">
        <v>182</v>
      </c>
      <c r="R13" t="s">
        <v>198</v>
      </c>
      <c r="S13" t="s">
        <v>214</v>
      </c>
      <c r="T13" t="s">
        <v>227</v>
      </c>
      <c r="U13" t="s">
        <v>241</v>
      </c>
      <c r="V13" t="s">
        <v>260</v>
      </c>
      <c r="W13" t="s">
        <v>2984</v>
      </c>
      <c r="X13" t="s">
        <v>2985</v>
      </c>
      <c r="Y13" t="s">
        <v>277</v>
      </c>
      <c r="AA13" t="s">
        <v>307</v>
      </c>
      <c r="AD13" t="s">
        <v>340</v>
      </c>
      <c r="AG13" t="s">
        <v>367</v>
      </c>
      <c r="AH13" t="s">
        <v>2986</v>
      </c>
      <c r="AK13" t="s">
        <v>2987</v>
      </c>
      <c r="AL13" t="s">
        <v>2988</v>
      </c>
      <c r="AN13" t="s">
        <v>2989</v>
      </c>
      <c r="AO13" t="s">
        <v>2990</v>
      </c>
      <c r="AP13" t="s">
        <v>2991</v>
      </c>
      <c r="AQ13" t="s">
        <v>2992</v>
      </c>
      <c r="AS13" t="s">
        <v>2993</v>
      </c>
      <c r="AZ13" t="s">
        <v>2994</v>
      </c>
      <c r="BD13" t="s">
        <v>2995</v>
      </c>
      <c r="BE13" t="s">
        <v>2996</v>
      </c>
      <c r="BF13" t="s">
        <v>2997</v>
      </c>
      <c r="BG13" t="s">
        <v>2998</v>
      </c>
      <c r="BK13" t="s">
        <v>2999</v>
      </c>
      <c r="BN13" t="s">
        <v>3000</v>
      </c>
      <c r="BR13" t="s">
        <v>3001</v>
      </c>
      <c r="BT13" t="s">
        <v>3002</v>
      </c>
      <c r="CQ13" t="s">
        <v>3003</v>
      </c>
      <c r="CR13" t="s">
        <v>3004</v>
      </c>
      <c r="DQ13" t="s">
        <v>3005</v>
      </c>
      <c r="DS13" t="s">
        <v>3006</v>
      </c>
      <c r="ER13" t="s">
        <v>3007</v>
      </c>
      <c r="EV13" t="s">
        <v>3008</v>
      </c>
      <c r="FD13" t="s">
        <v>3009</v>
      </c>
      <c r="FG13" t="s">
        <v>3010</v>
      </c>
      <c r="FH13" t="s">
        <v>3011</v>
      </c>
      <c r="FK13" t="s">
        <v>3012</v>
      </c>
      <c r="FL13" t="s">
        <v>3013</v>
      </c>
      <c r="FR13" t="s">
        <v>3014</v>
      </c>
      <c r="FW13" t="s">
        <v>3015</v>
      </c>
      <c r="GB13" t="s">
        <v>3016</v>
      </c>
      <c r="GD13" t="s">
        <v>3017</v>
      </c>
      <c r="GH13" t="s">
        <v>3018</v>
      </c>
      <c r="GN13" t="s">
        <v>3019</v>
      </c>
      <c r="GS13" t="s">
        <v>3020</v>
      </c>
      <c r="GV13" t="s">
        <v>3021</v>
      </c>
      <c r="HI13" t="s">
        <v>3022</v>
      </c>
      <c r="HJ13" t="s">
        <v>3023</v>
      </c>
      <c r="HQ13" t="s">
        <v>3024</v>
      </c>
      <c r="IM13" t="s">
        <v>3025</v>
      </c>
      <c r="IO13" t="s">
        <v>3026</v>
      </c>
      <c r="IV13" t="s">
        <v>3027</v>
      </c>
      <c r="JD13" t="s">
        <v>3028</v>
      </c>
      <c r="JV13" t="s">
        <v>3029</v>
      </c>
      <c r="JW13" t="s">
        <v>3030</v>
      </c>
      <c r="JX13" t="s">
        <v>3031</v>
      </c>
      <c r="KA13" t="s">
        <v>3032</v>
      </c>
      <c r="KF13" t="s">
        <v>3033</v>
      </c>
      <c r="KG13" t="s">
        <v>3034</v>
      </c>
      <c r="KH13" t="s">
        <v>3035</v>
      </c>
      <c r="KQ13" t="s">
        <v>3036</v>
      </c>
      <c r="KT13" t="s">
        <v>3037</v>
      </c>
      <c r="KY13" t="s">
        <v>3038</v>
      </c>
      <c r="LB13" t="s">
        <v>3039</v>
      </c>
      <c r="LE13" t="s">
        <v>3040</v>
      </c>
      <c r="LG13" t="s">
        <v>3041</v>
      </c>
      <c r="LH13" t="s">
        <v>3042</v>
      </c>
      <c r="LJ13" t="s">
        <v>3043</v>
      </c>
      <c r="LL13" t="s">
        <v>3044</v>
      </c>
      <c r="MY13" t="s">
        <v>3045</v>
      </c>
    </row>
    <row r="14" spans="2:367">
      <c r="B14" t="s">
        <v>21</v>
      </c>
      <c r="C14" t="s">
        <v>3046</v>
      </c>
      <c r="D14" t="s">
        <v>3047</v>
      </c>
      <c r="H14" t="s">
        <v>87</v>
      </c>
      <c r="J14" t="s">
        <v>110</v>
      </c>
      <c r="K14" t="s">
        <v>3048</v>
      </c>
      <c r="L14" t="s">
        <v>123</v>
      </c>
      <c r="N14" t="s">
        <v>147</v>
      </c>
      <c r="Q14" t="s">
        <v>183</v>
      </c>
      <c r="R14" t="s">
        <v>199</v>
      </c>
      <c r="S14" t="s">
        <v>215</v>
      </c>
      <c r="T14" t="s">
        <v>228</v>
      </c>
      <c r="U14" t="s">
        <v>242</v>
      </c>
      <c r="V14" t="s">
        <v>261</v>
      </c>
      <c r="W14" t="s">
        <v>3049</v>
      </c>
      <c r="X14" t="s">
        <v>3050</v>
      </c>
      <c r="Y14" t="s">
        <v>278</v>
      </c>
      <c r="AA14" t="s">
        <v>308</v>
      </c>
      <c r="AD14" t="s">
        <v>341</v>
      </c>
      <c r="AG14" t="s">
        <v>368</v>
      </c>
      <c r="AK14" t="s">
        <v>3051</v>
      </c>
      <c r="AL14" t="s">
        <v>3052</v>
      </c>
      <c r="AN14" t="s">
        <v>3053</v>
      </c>
      <c r="AO14" t="s">
        <v>3054</v>
      </c>
      <c r="AP14" t="s">
        <v>3055</v>
      </c>
      <c r="AQ14" t="s">
        <v>3056</v>
      </c>
      <c r="AS14" t="s">
        <v>3057</v>
      </c>
      <c r="BD14" t="s">
        <v>3058</v>
      </c>
      <c r="BE14" t="s">
        <v>3059</v>
      </c>
      <c r="BF14" t="s">
        <v>3060</v>
      </c>
      <c r="BG14" t="s">
        <v>3061</v>
      </c>
      <c r="BN14" t="s">
        <v>3062</v>
      </c>
      <c r="BT14" t="s">
        <v>3063</v>
      </c>
      <c r="CQ14" t="s">
        <v>3064</v>
      </c>
      <c r="CR14" t="s">
        <v>3065</v>
      </c>
      <c r="DQ14" t="s">
        <v>3066</v>
      </c>
      <c r="ER14" t="s">
        <v>3067</v>
      </c>
      <c r="FD14" t="s">
        <v>3068</v>
      </c>
      <c r="FG14" t="s">
        <v>3069</v>
      </c>
      <c r="FH14" t="s">
        <v>3070</v>
      </c>
      <c r="GD14" t="s">
        <v>3071</v>
      </c>
      <c r="GN14" t="s">
        <v>3072</v>
      </c>
      <c r="GS14" t="s">
        <v>3073</v>
      </c>
      <c r="GV14" t="s">
        <v>3074</v>
      </c>
      <c r="IO14" t="s">
        <v>3075</v>
      </c>
      <c r="JD14" t="s">
        <v>3076</v>
      </c>
      <c r="JV14" t="s">
        <v>3077</v>
      </c>
      <c r="JW14" t="s">
        <v>3078</v>
      </c>
      <c r="JX14" t="s">
        <v>3079</v>
      </c>
      <c r="KA14" t="s">
        <v>3080</v>
      </c>
      <c r="KF14" t="s">
        <v>3081</v>
      </c>
      <c r="KH14" t="s">
        <v>3082</v>
      </c>
      <c r="KQ14" t="s">
        <v>3083</v>
      </c>
      <c r="KY14" t="s">
        <v>3084</v>
      </c>
      <c r="LE14" t="s">
        <v>3085</v>
      </c>
      <c r="LH14" t="s">
        <v>3086</v>
      </c>
      <c r="LJ14" t="s">
        <v>3087</v>
      </c>
    </row>
    <row r="15" spans="2:367">
      <c r="B15" t="s">
        <v>22</v>
      </c>
      <c r="C15" t="s">
        <v>3088</v>
      </c>
      <c r="D15" t="s">
        <v>3089</v>
      </c>
      <c r="H15" t="s">
        <v>88</v>
      </c>
      <c r="K15" t="s">
        <v>3090</v>
      </c>
      <c r="N15" t="s">
        <v>148</v>
      </c>
      <c r="Q15" t="s">
        <v>184</v>
      </c>
      <c r="R15" t="s">
        <v>5</v>
      </c>
      <c r="S15" t="s">
        <v>3091</v>
      </c>
      <c r="T15" t="s">
        <v>229</v>
      </c>
      <c r="U15" t="s">
        <v>243</v>
      </c>
      <c r="V15" t="s">
        <v>262</v>
      </c>
      <c r="W15" t="s">
        <v>3092</v>
      </c>
      <c r="X15" t="s">
        <v>3093</v>
      </c>
      <c r="Y15" t="s">
        <v>279</v>
      </c>
      <c r="AA15" t="s">
        <v>309</v>
      </c>
      <c r="AD15" t="s">
        <v>342</v>
      </c>
      <c r="AG15" t="s">
        <v>369</v>
      </c>
      <c r="AK15" t="s">
        <v>3094</v>
      </c>
      <c r="AL15" t="s">
        <v>3095</v>
      </c>
      <c r="AN15" t="s">
        <v>3096</v>
      </c>
      <c r="AO15" t="s">
        <v>3097</v>
      </c>
      <c r="AP15" t="s">
        <v>3098</v>
      </c>
      <c r="AQ15" t="s">
        <v>3099</v>
      </c>
      <c r="AS15" t="s">
        <v>3100</v>
      </c>
      <c r="BE15" t="s">
        <v>3101</v>
      </c>
      <c r="BF15" t="s">
        <v>3102</v>
      </c>
      <c r="BN15" t="s">
        <v>3103</v>
      </c>
      <c r="CQ15" t="s">
        <v>3104</v>
      </c>
      <c r="CR15" t="s">
        <v>3105</v>
      </c>
      <c r="FG15" t="s">
        <v>3106</v>
      </c>
      <c r="GD15" t="s">
        <v>3107</v>
      </c>
      <c r="IO15" t="s">
        <v>3108</v>
      </c>
      <c r="JD15" t="s">
        <v>3109</v>
      </c>
      <c r="JW15" t="s">
        <v>3110</v>
      </c>
      <c r="JX15" t="s">
        <v>3111</v>
      </c>
      <c r="KA15" t="s">
        <v>3112</v>
      </c>
      <c r="KF15" t="s">
        <v>3113</v>
      </c>
      <c r="KH15" t="s">
        <v>3114</v>
      </c>
      <c r="KY15" t="s">
        <v>3115</v>
      </c>
    </row>
    <row r="16" spans="2:367">
      <c r="B16" t="s">
        <v>23</v>
      </c>
      <c r="C16" t="s">
        <v>3116</v>
      </c>
      <c r="D16" t="s">
        <v>3117</v>
      </c>
      <c r="K16" t="s">
        <v>3118</v>
      </c>
      <c r="N16" t="s">
        <v>149</v>
      </c>
      <c r="Q16" t="s">
        <v>185</v>
      </c>
      <c r="R16" t="s">
        <v>200</v>
      </c>
      <c r="S16" t="s">
        <v>3119</v>
      </c>
      <c r="U16" t="s">
        <v>244</v>
      </c>
      <c r="W16" t="s">
        <v>3120</v>
      </c>
      <c r="X16" t="s">
        <v>3121</v>
      </c>
      <c r="Y16" t="s">
        <v>280</v>
      </c>
      <c r="AA16" t="s">
        <v>310</v>
      </c>
      <c r="AK16" t="s">
        <v>3122</v>
      </c>
      <c r="AN16" t="s">
        <v>3123</v>
      </c>
      <c r="AO16" t="s">
        <v>3124</v>
      </c>
      <c r="AP16" t="s">
        <v>3125</v>
      </c>
      <c r="AQ16" t="s">
        <v>3126</v>
      </c>
      <c r="AS16" t="s">
        <v>3127</v>
      </c>
      <c r="BF16" t="s">
        <v>3128</v>
      </c>
      <c r="CQ16" t="s">
        <v>3129</v>
      </c>
      <c r="CR16" t="s">
        <v>3130</v>
      </c>
      <c r="FG16" t="s">
        <v>3131</v>
      </c>
      <c r="IO16" t="s">
        <v>3132</v>
      </c>
      <c r="JD16" t="s">
        <v>3133</v>
      </c>
      <c r="JW16" t="s">
        <v>3134</v>
      </c>
      <c r="JX16" t="s">
        <v>3135</v>
      </c>
      <c r="KF16" t="s">
        <v>3136</v>
      </c>
      <c r="KY16" t="s">
        <v>3137</v>
      </c>
    </row>
    <row r="17" spans="2:311">
      <c r="B17" t="s">
        <v>3</v>
      </c>
      <c r="C17" t="s">
        <v>3138</v>
      </c>
      <c r="D17" t="s">
        <v>3139</v>
      </c>
      <c r="K17" t="s">
        <v>3140</v>
      </c>
      <c r="N17" t="s">
        <v>150</v>
      </c>
      <c r="Q17" t="s">
        <v>186</v>
      </c>
      <c r="R17" t="s">
        <v>201</v>
      </c>
      <c r="S17" t="s">
        <v>3141</v>
      </c>
      <c r="U17" t="s">
        <v>245</v>
      </c>
      <c r="W17" t="s">
        <v>3142</v>
      </c>
      <c r="X17" t="s">
        <v>3143</v>
      </c>
      <c r="Y17" t="s">
        <v>281</v>
      </c>
      <c r="AA17" t="s">
        <v>311</v>
      </c>
      <c r="AK17" t="s">
        <v>3144</v>
      </c>
      <c r="AN17" t="s">
        <v>3145</v>
      </c>
      <c r="AO17" t="s">
        <v>3146</v>
      </c>
      <c r="AP17" t="s">
        <v>3147</v>
      </c>
      <c r="AQ17" t="s">
        <v>3148</v>
      </c>
      <c r="AS17" t="s">
        <v>3149</v>
      </c>
      <c r="BF17" t="s">
        <v>3150</v>
      </c>
      <c r="CQ17" t="s">
        <v>3151</v>
      </c>
      <c r="CR17" t="s">
        <v>3152</v>
      </c>
      <c r="FG17" t="s">
        <v>3153</v>
      </c>
      <c r="IO17" t="s">
        <v>3154</v>
      </c>
      <c r="JD17" t="s">
        <v>3155</v>
      </c>
      <c r="JW17" t="s">
        <v>3156</v>
      </c>
      <c r="JX17" t="s">
        <v>3157</v>
      </c>
      <c r="KF17" t="s">
        <v>3158</v>
      </c>
      <c r="KY17" t="s">
        <v>3159</v>
      </c>
    </row>
    <row r="18" spans="2:311">
      <c r="B18" t="s">
        <v>24</v>
      </c>
      <c r="R18" t="s">
        <v>202</v>
      </c>
      <c r="S18" t="s">
        <v>3160</v>
      </c>
      <c r="U18" t="s">
        <v>3161</v>
      </c>
      <c r="W18" t="s">
        <v>3162</v>
      </c>
      <c r="X18" t="s">
        <v>3163</v>
      </c>
      <c r="Y18" t="s">
        <v>282</v>
      </c>
      <c r="AK18" t="s">
        <v>3164</v>
      </c>
      <c r="AN18" t="s">
        <v>3165</v>
      </c>
      <c r="AO18" t="s">
        <v>3166</v>
      </c>
      <c r="AP18" t="s">
        <v>3167</v>
      </c>
      <c r="BF18" t="s">
        <v>3168</v>
      </c>
      <c r="CQ18" t="s">
        <v>3169</v>
      </c>
      <c r="FG18" t="s">
        <v>3170</v>
      </c>
      <c r="IO18" t="s">
        <v>3171</v>
      </c>
      <c r="JD18" t="s">
        <v>3172</v>
      </c>
      <c r="JW18" t="s">
        <v>3173</v>
      </c>
      <c r="JX18" t="s">
        <v>3174</v>
      </c>
      <c r="KY18" t="s">
        <v>3175</v>
      </c>
    </row>
    <row r="19" spans="2:311">
      <c r="B19" t="s">
        <v>25</v>
      </c>
      <c r="R19" t="s">
        <v>3176</v>
      </c>
      <c r="U19" t="s">
        <v>3177</v>
      </c>
      <c r="W19" t="s">
        <v>3178</v>
      </c>
      <c r="X19" t="s">
        <v>3179</v>
      </c>
      <c r="Y19" t="s">
        <v>283</v>
      </c>
      <c r="AK19" t="s">
        <v>3180</v>
      </c>
      <c r="AN19" t="s">
        <v>3181</v>
      </c>
      <c r="AO19" t="s">
        <v>3182</v>
      </c>
      <c r="AP19" t="s">
        <v>3183</v>
      </c>
      <c r="CQ19" t="s">
        <v>3184</v>
      </c>
      <c r="FG19" t="s">
        <v>3185</v>
      </c>
      <c r="JD19" t="s">
        <v>3186</v>
      </c>
      <c r="JW19" t="s">
        <v>3187</v>
      </c>
      <c r="KY19" t="s">
        <v>3188</v>
      </c>
    </row>
    <row r="20" spans="2:311">
      <c r="B20" t="s">
        <v>26</v>
      </c>
      <c r="U20" t="s">
        <v>246</v>
      </c>
      <c r="W20" t="s">
        <v>3189</v>
      </c>
      <c r="X20" t="s">
        <v>3190</v>
      </c>
      <c r="Y20" t="s">
        <v>284</v>
      </c>
      <c r="AK20" t="s">
        <v>3191</v>
      </c>
      <c r="AP20" t="s">
        <v>3192</v>
      </c>
      <c r="JD20" t="s">
        <v>3193</v>
      </c>
    </row>
    <row r="21" spans="2:311">
      <c r="B21" t="s">
        <v>27</v>
      </c>
      <c r="U21" t="s">
        <v>247</v>
      </c>
      <c r="X21" t="s">
        <v>3194</v>
      </c>
      <c r="Y21" t="s">
        <v>285</v>
      </c>
      <c r="AK21" t="s">
        <v>3195</v>
      </c>
      <c r="AP21" t="s">
        <v>3196</v>
      </c>
      <c r="JD21" t="s">
        <v>3197</v>
      </c>
    </row>
    <row r="22" spans="2:311">
      <c r="B22" t="s">
        <v>28</v>
      </c>
      <c r="U22" t="s">
        <v>248</v>
      </c>
      <c r="X22" t="s">
        <v>3198</v>
      </c>
      <c r="Y22" t="s">
        <v>286</v>
      </c>
      <c r="AK22" t="s">
        <v>3199</v>
      </c>
      <c r="AP22" t="s">
        <v>3200</v>
      </c>
    </row>
    <row r="23" spans="2:311">
      <c r="B23" t="s">
        <v>29</v>
      </c>
      <c r="X23" t="s">
        <v>3201</v>
      </c>
      <c r="AK23" t="s">
        <v>3202</v>
      </c>
    </row>
    <row r="24" spans="2:311">
      <c r="B24" t="s">
        <v>30</v>
      </c>
      <c r="X24" t="s">
        <v>3203</v>
      </c>
    </row>
    <row r="25" spans="2:311">
      <c r="B25" t="s">
        <v>31</v>
      </c>
      <c r="X25" t="s">
        <v>3204</v>
      </c>
    </row>
    <row r="26" spans="2:311">
      <c r="B26" t="s">
        <v>32</v>
      </c>
      <c r="X26" t="s">
        <v>3205</v>
      </c>
    </row>
    <row r="27" spans="2:311">
      <c r="B27" t="s">
        <v>33</v>
      </c>
      <c r="X27" t="s">
        <v>3206</v>
      </c>
    </row>
    <row r="28" spans="2:311">
      <c r="B28" t="s">
        <v>34</v>
      </c>
      <c r="X28" t="s">
        <v>3207</v>
      </c>
    </row>
    <row r="29" spans="2:311">
      <c r="B29" t="s">
        <v>35</v>
      </c>
      <c r="X29" t="s">
        <v>3208</v>
      </c>
    </row>
    <row r="30" spans="2:311">
      <c r="B30" t="s">
        <v>36</v>
      </c>
      <c r="X30" t="s">
        <v>3209</v>
      </c>
    </row>
    <row r="31" spans="2:311">
      <c r="B31" t="s">
        <v>37</v>
      </c>
      <c r="X31" t="s">
        <v>3210</v>
      </c>
    </row>
    <row r="32" spans="2:311">
      <c r="B32" t="s">
        <v>38</v>
      </c>
      <c r="X32" t="s">
        <v>3211</v>
      </c>
    </row>
    <row r="33" spans="2:24">
      <c r="B33" s="103" t="s">
        <v>39</v>
      </c>
      <c r="X33" t="s">
        <v>3212</v>
      </c>
    </row>
    <row r="34" spans="2:24">
      <c r="B34" s="233" t="s">
        <v>3213</v>
      </c>
      <c r="X34" t="s">
        <v>3214</v>
      </c>
    </row>
    <row r="35" spans="2:24">
      <c r="B35" s="233" t="s">
        <v>3215</v>
      </c>
      <c r="X35" t="s">
        <v>3216</v>
      </c>
    </row>
    <row r="36" spans="2:24">
      <c r="B36" s="233" t="s">
        <v>3217</v>
      </c>
      <c r="X36" t="s">
        <v>3218</v>
      </c>
    </row>
    <row r="37" spans="2:24">
      <c r="B37" s="233" t="s">
        <v>3219</v>
      </c>
      <c r="X37" t="s">
        <v>3220</v>
      </c>
    </row>
    <row r="38" spans="2:24">
      <c r="B38" s="234" t="s">
        <v>3221</v>
      </c>
      <c r="X38" t="s">
        <v>3222</v>
      </c>
    </row>
    <row r="39" spans="2:24">
      <c r="B39" s="233" t="s">
        <v>3223</v>
      </c>
      <c r="X39" t="s">
        <v>3224</v>
      </c>
    </row>
    <row r="40" spans="2:24">
      <c r="B40" s="233" t="s">
        <v>3225</v>
      </c>
    </row>
    <row r="41" spans="2:24">
      <c r="B41" s="234" t="s">
        <v>3226</v>
      </c>
    </row>
    <row r="42" spans="2:24">
      <c r="B42" s="233" t="s">
        <v>3227</v>
      </c>
    </row>
    <row r="43" spans="2:24">
      <c r="B43" s="233" t="s">
        <v>3228</v>
      </c>
    </row>
    <row r="44" spans="2:24">
      <c r="B44" s="233" t="s">
        <v>3229</v>
      </c>
    </row>
    <row r="45" spans="2:24">
      <c r="B45" s="233" t="s">
        <v>3230</v>
      </c>
    </row>
    <row r="46" spans="2:24">
      <c r="B46" s="233" t="s">
        <v>3231</v>
      </c>
    </row>
    <row r="47" spans="2:24">
      <c r="B47" s="233" t="s">
        <v>3232</v>
      </c>
    </row>
    <row r="48" spans="2:24">
      <c r="B48" s="233" t="s">
        <v>3233</v>
      </c>
    </row>
    <row r="49" spans="2:2">
      <c r="B49" s="233" t="s">
        <v>3234</v>
      </c>
    </row>
    <row r="50" spans="2:2">
      <c r="B50" s="233" t="s">
        <v>3235</v>
      </c>
    </row>
    <row r="51" spans="2:2">
      <c r="B51" s="233" t="s">
        <v>3236</v>
      </c>
    </row>
    <row r="52" spans="2:2">
      <c r="B52" s="233" t="s">
        <v>3237</v>
      </c>
    </row>
    <row r="53" spans="2:2">
      <c r="B53" s="233" t="s">
        <v>3238</v>
      </c>
    </row>
    <row r="54" spans="2:2">
      <c r="B54" s="233" t="s">
        <v>3239</v>
      </c>
    </row>
    <row r="55" spans="2:2">
      <c r="B55" s="233" t="s">
        <v>3240</v>
      </c>
    </row>
    <row r="56" spans="2:2">
      <c r="B56" s="233" t="s">
        <v>3241</v>
      </c>
    </row>
    <row r="57" spans="2:2">
      <c r="B57" s="233" t="s">
        <v>3242</v>
      </c>
    </row>
    <row r="58" spans="2:2">
      <c r="B58" s="233" t="s">
        <v>3243</v>
      </c>
    </row>
    <row r="59" spans="2:2">
      <c r="B59" s="233" t="s">
        <v>3244</v>
      </c>
    </row>
    <row r="60" spans="2:2">
      <c r="B60" s="233" t="s">
        <v>3245</v>
      </c>
    </row>
    <row r="61" spans="2:2">
      <c r="B61" s="233" t="s">
        <v>3246</v>
      </c>
    </row>
    <row r="62" spans="2:2">
      <c r="B62" s="233" t="s">
        <v>3247</v>
      </c>
    </row>
    <row r="63" spans="2:2">
      <c r="B63" s="233" t="s">
        <v>3248</v>
      </c>
    </row>
    <row r="64" spans="2:2">
      <c r="B64" s="233" t="s">
        <v>3249</v>
      </c>
    </row>
    <row r="65" spans="1:3">
      <c r="B65" s="234" t="s">
        <v>3250</v>
      </c>
    </row>
    <row r="68" spans="1:3">
      <c r="A68" s="235" t="s">
        <v>3251</v>
      </c>
      <c r="B68" s="235" t="s">
        <v>3252</v>
      </c>
    </row>
    <row r="69" ht="15" spans="1:3">
      <c r="A69" s="236" t="s">
        <v>3253</v>
      </c>
      <c r="B69" s="31" t="s">
        <v>3254</v>
      </c>
      <c r="C69" t="s">
        <v>8</v>
      </c>
    </row>
    <row r="70" ht="15" spans="1:3">
      <c r="A70" s="236" t="s">
        <v>3255</v>
      </c>
      <c r="B70" s="31" t="s">
        <v>3256</v>
      </c>
      <c r="C70" t="s">
        <v>3257</v>
      </c>
    </row>
    <row r="71" ht="15" spans="1:3">
      <c r="A71" s="236" t="s">
        <v>3258</v>
      </c>
      <c r="B71" s="31" t="s">
        <v>3259</v>
      </c>
      <c r="C71" t="s">
        <v>3257</v>
      </c>
    </row>
    <row r="72" ht="15" spans="1:3">
      <c r="A72" s="236" t="s">
        <v>3260</v>
      </c>
      <c r="B72" s="31" t="s">
        <v>3261</v>
      </c>
      <c r="C72" t="s">
        <v>3257</v>
      </c>
    </row>
    <row r="73" ht="15" spans="1:3">
      <c r="A73" s="236" t="s">
        <v>3262</v>
      </c>
      <c r="B73" s="31" t="s">
        <v>3263</v>
      </c>
      <c r="C73" t="s">
        <v>3257</v>
      </c>
    </row>
    <row r="74" ht="15" spans="1:3">
      <c r="A74" s="236" t="s">
        <v>3264</v>
      </c>
      <c r="B74" s="31" t="s">
        <v>3265</v>
      </c>
      <c r="C74" t="s">
        <v>3257</v>
      </c>
    </row>
    <row r="75" ht="15" spans="1:3">
      <c r="A75" s="236" t="s">
        <v>3266</v>
      </c>
      <c r="B75" s="31" t="s">
        <v>3267</v>
      </c>
      <c r="C75" t="s">
        <v>3257</v>
      </c>
    </row>
    <row r="76" ht="15" spans="1:3">
      <c r="A76" s="236" t="s">
        <v>3268</v>
      </c>
      <c r="B76" s="31" t="s">
        <v>3269</v>
      </c>
      <c r="C76" t="s">
        <v>3257</v>
      </c>
    </row>
    <row r="77" ht="15" spans="1:3">
      <c r="A77" s="236" t="s">
        <v>3270</v>
      </c>
      <c r="B77" s="31" t="s">
        <v>3271</v>
      </c>
      <c r="C77" t="s">
        <v>3257</v>
      </c>
    </row>
    <row r="78" ht="15" spans="1:3">
      <c r="A78" s="236" t="s">
        <v>3272</v>
      </c>
      <c r="B78" s="31" t="s">
        <v>3273</v>
      </c>
      <c r="C78" t="s">
        <v>3257</v>
      </c>
    </row>
    <row r="79" ht="15" spans="1:3">
      <c r="A79" s="236" t="s">
        <v>3274</v>
      </c>
      <c r="B79" s="31" t="s">
        <v>3275</v>
      </c>
      <c r="C79" t="s">
        <v>3257</v>
      </c>
    </row>
    <row r="80" ht="15" spans="1:3">
      <c r="A80" s="236" t="s">
        <v>3276</v>
      </c>
      <c r="B80" s="31" t="s">
        <v>3277</v>
      </c>
      <c r="C80" t="s">
        <v>3257</v>
      </c>
    </row>
    <row r="81" ht="15" spans="1:3">
      <c r="A81" s="236" t="s">
        <v>3278</v>
      </c>
      <c r="B81" s="31" t="s">
        <v>3279</v>
      </c>
      <c r="C81" t="s">
        <v>3257</v>
      </c>
    </row>
    <row r="82" ht="15" spans="1:3">
      <c r="A82" s="236" t="s">
        <v>3280</v>
      </c>
      <c r="B82" s="31" t="s">
        <v>3281</v>
      </c>
      <c r="C82" t="s">
        <v>3257</v>
      </c>
    </row>
    <row r="83" ht="15" spans="1:3">
      <c r="A83" s="236" t="s">
        <v>3282</v>
      </c>
      <c r="B83" s="31" t="s">
        <v>3283</v>
      </c>
      <c r="C83" t="s">
        <v>3257</v>
      </c>
    </row>
    <row r="84" ht="15" spans="1:3">
      <c r="A84" s="236" t="s">
        <v>3284</v>
      </c>
      <c r="B84" s="31" t="s">
        <v>3285</v>
      </c>
      <c r="C84" t="s">
        <v>3257</v>
      </c>
    </row>
    <row r="85" ht="15" spans="1:3">
      <c r="A85" s="236" t="s">
        <v>3286</v>
      </c>
      <c r="B85" s="31" t="s">
        <v>3287</v>
      </c>
      <c r="C85" t="s">
        <v>3257</v>
      </c>
    </row>
    <row r="86" ht="15" spans="1:3">
      <c r="A86" s="236" t="s">
        <v>3288</v>
      </c>
      <c r="B86" s="31" t="s">
        <v>3289</v>
      </c>
      <c r="C86" t="s">
        <v>8</v>
      </c>
    </row>
    <row r="87" ht="15" spans="1:3">
      <c r="A87" s="236" t="s">
        <v>3290</v>
      </c>
      <c r="B87" s="31" t="s">
        <v>3291</v>
      </c>
      <c r="C87" t="s">
        <v>3257</v>
      </c>
    </row>
    <row r="88" ht="15" spans="1:3">
      <c r="A88" s="236" t="s">
        <v>3292</v>
      </c>
      <c r="B88" s="31" t="s">
        <v>3293</v>
      </c>
      <c r="C88" t="s">
        <v>3257</v>
      </c>
    </row>
    <row r="89" ht="15" spans="1:3">
      <c r="A89" s="236" t="s">
        <v>3294</v>
      </c>
      <c r="B89" s="31" t="s">
        <v>3295</v>
      </c>
      <c r="C89" t="s">
        <v>3257</v>
      </c>
    </row>
    <row r="90" ht="15" spans="1:3">
      <c r="A90" s="236" t="s">
        <v>3296</v>
      </c>
      <c r="B90" s="31" t="s">
        <v>3297</v>
      </c>
      <c r="C90" t="s">
        <v>3257</v>
      </c>
    </row>
    <row r="91" ht="15" spans="1:3">
      <c r="A91" s="236" t="s">
        <v>3298</v>
      </c>
      <c r="B91" s="31" t="s">
        <v>3299</v>
      </c>
      <c r="C91" t="s">
        <v>3257</v>
      </c>
    </row>
    <row r="92" ht="15" spans="1:3">
      <c r="A92" s="236" t="s">
        <v>3300</v>
      </c>
      <c r="B92" s="31" t="s">
        <v>3301</v>
      </c>
      <c r="C92" t="s">
        <v>3257</v>
      </c>
    </row>
    <row r="93" ht="15" spans="1:3">
      <c r="A93" s="236" t="s">
        <v>3302</v>
      </c>
      <c r="B93" s="31" t="s">
        <v>3303</v>
      </c>
      <c r="C93" t="s">
        <v>3257</v>
      </c>
    </row>
    <row r="94" ht="15" spans="1:3">
      <c r="A94" s="236" t="s">
        <v>3304</v>
      </c>
      <c r="B94" s="31" t="s">
        <v>3305</v>
      </c>
      <c r="C94" t="s">
        <v>3257</v>
      </c>
    </row>
    <row r="95" ht="15" spans="1:3">
      <c r="A95" s="236" t="s">
        <v>3306</v>
      </c>
      <c r="B95" s="31" t="s">
        <v>3307</v>
      </c>
      <c r="C95" t="s">
        <v>3257</v>
      </c>
    </row>
    <row r="96" ht="15" spans="1:3">
      <c r="A96" s="236" t="s">
        <v>3308</v>
      </c>
      <c r="B96" s="31" t="s">
        <v>3309</v>
      </c>
      <c r="C96" t="s">
        <v>3257</v>
      </c>
    </row>
    <row r="97" ht="15" spans="1:3">
      <c r="A97" s="236" t="s">
        <v>3310</v>
      </c>
      <c r="B97" s="31" t="s">
        <v>3311</v>
      </c>
      <c r="C97" t="s">
        <v>3257</v>
      </c>
    </row>
    <row r="98" ht="15" spans="1:3">
      <c r="A98" s="236" t="s">
        <v>3312</v>
      </c>
      <c r="B98" s="31" t="s">
        <v>3313</v>
      </c>
      <c r="C98" t="s">
        <v>3257</v>
      </c>
    </row>
    <row r="99" ht="15" spans="1:3">
      <c r="A99" s="236" t="s">
        <v>3314</v>
      </c>
      <c r="B99" s="31" t="s">
        <v>3315</v>
      </c>
      <c r="C99" t="s">
        <v>3257</v>
      </c>
    </row>
    <row r="100" ht="15" spans="1:3">
      <c r="A100" s="236" t="s">
        <v>3316</v>
      </c>
      <c r="B100" s="31" t="s">
        <v>3317</v>
      </c>
      <c r="C100" t="s">
        <v>3257</v>
      </c>
    </row>
    <row r="101" ht="15" spans="1:3">
      <c r="A101" s="236" t="s">
        <v>3318</v>
      </c>
      <c r="B101" s="31" t="s">
        <v>3319</v>
      </c>
      <c r="C101" t="s">
        <v>3257</v>
      </c>
    </row>
    <row r="102" ht="15" spans="1:3">
      <c r="A102" s="236" t="s">
        <v>3320</v>
      </c>
      <c r="B102" s="31" t="s">
        <v>3321</v>
      </c>
      <c r="C102" t="s">
        <v>3257</v>
      </c>
    </row>
    <row r="103" ht="15" spans="1:3">
      <c r="A103" s="236" t="s">
        <v>3322</v>
      </c>
      <c r="B103" s="31" t="s">
        <v>3323</v>
      </c>
      <c r="C103" t="s">
        <v>8</v>
      </c>
    </row>
    <row r="104" ht="15" spans="1:3">
      <c r="A104" s="236" t="s">
        <v>3324</v>
      </c>
      <c r="B104" s="31" t="s">
        <v>3325</v>
      </c>
      <c r="C104" t="s">
        <v>3326</v>
      </c>
    </row>
    <row r="105" ht="15" spans="1:3">
      <c r="A105" s="236" t="s">
        <v>3327</v>
      </c>
      <c r="B105" s="31" t="s">
        <v>3328</v>
      </c>
      <c r="C105" t="s">
        <v>3257</v>
      </c>
    </row>
    <row r="106" ht="15" spans="1:3">
      <c r="A106" s="236" t="s">
        <v>3329</v>
      </c>
      <c r="B106" s="31" t="s">
        <v>3330</v>
      </c>
      <c r="C106" t="s">
        <v>3257</v>
      </c>
    </row>
    <row r="107" ht="15" spans="1:3">
      <c r="A107" s="236" t="s">
        <v>3331</v>
      </c>
      <c r="B107" s="31" t="s">
        <v>3332</v>
      </c>
      <c r="C107" t="s">
        <v>3257</v>
      </c>
    </row>
    <row r="108" ht="15" spans="1:3">
      <c r="A108" s="236" t="s">
        <v>3333</v>
      </c>
      <c r="B108" s="31" t="s">
        <v>3334</v>
      </c>
      <c r="C108" t="s">
        <v>3257</v>
      </c>
    </row>
    <row r="109" ht="15" spans="1:3">
      <c r="A109" s="236" t="s">
        <v>3335</v>
      </c>
      <c r="B109" s="31" t="s">
        <v>3336</v>
      </c>
      <c r="C109" t="s">
        <v>3257</v>
      </c>
    </row>
    <row r="110" ht="15" spans="1:3">
      <c r="A110" s="236" t="s">
        <v>3337</v>
      </c>
      <c r="B110" s="31" t="s">
        <v>3338</v>
      </c>
      <c r="C110" t="s">
        <v>3257</v>
      </c>
    </row>
    <row r="111" ht="15" spans="1:3">
      <c r="A111" s="236" t="s">
        <v>3339</v>
      </c>
      <c r="B111" s="31" t="s">
        <v>3340</v>
      </c>
      <c r="C111" t="s">
        <v>3257</v>
      </c>
    </row>
    <row r="112" ht="15" spans="1:3">
      <c r="A112" s="236" t="s">
        <v>3341</v>
      </c>
      <c r="B112" s="31" t="s">
        <v>3342</v>
      </c>
      <c r="C112" t="s">
        <v>3257</v>
      </c>
    </row>
    <row r="113" ht="15" spans="1:3">
      <c r="A113" s="236" t="s">
        <v>3343</v>
      </c>
      <c r="B113" s="31" t="s">
        <v>3344</v>
      </c>
      <c r="C113" t="s">
        <v>3257</v>
      </c>
    </row>
    <row r="114" ht="15" spans="1:3">
      <c r="A114" s="236" t="s">
        <v>3345</v>
      </c>
      <c r="B114" s="31" t="s">
        <v>3346</v>
      </c>
      <c r="C114" t="s">
        <v>3257</v>
      </c>
    </row>
    <row r="115" ht="15" spans="1:3">
      <c r="A115" s="236" t="s">
        <v>3347</v>
      </c>
      <c r="B115" s="31" t="s">
        <v>3348</v>
      </c>
      <c r="C115" t="s">
        <v>3257</v>
      </c>
    </row>
    <row r="116" ht="15" spans="1:3">
      <c r="A116" s="236" t="s">
        <v>3349</v>
      </c>
      <c r="B116" s="31" t="s">
        <v>3350</v>
      </c>
      <c r="C116" t="s">
        <v>3257</v>
      </c>
    </row>
    <row r="117" ht="15" spans="1:3">
      <c r="A117" s="236" t="s">
        <v>3351</v>
      </c>
      <c r="B117" s="31" t="s">
        <v>3352</v>
      </c>
      <c r="C117" t="s">
        <v>3257</v>
      </c>
    </row>
    <row r="118" ht="15" spans="1:3">
      <c r="A118" s="236" t="s">
        <v>3353</v>
      </c>
      <c r="B118" s="31" t="s">
        <v>3354</v>
      </c>
      <c r="C118" t="s">
        <v>3257</v>
      </c>
    </row>
    <row r="119" ht="15" spans="1:3">
      <c r="A119" s="236" t="s">
        <v>3355</v>
      </c>
      <c r="B119" s="31" t="s">
        <v>3356</v>
      </c>
      <c r="C119" t="s">
        <v>3257</v>
      </c>
    </row>
    <row r="120" ht="15" spans="1:3">
      <c r="A120" s="236" t="s">
        <v>3357</v>
      </c>
      <c r="B120" s="31" t="s">
        <v>3358</v>
      </c>
      <c r="C120" t="s">
        <v>3257</v>
      </c>
    </row>
    <row r="121" ht="15" spans="1:3">
      <c r="A121" s="236" t="s">
        <v>3359</v>
      </c>
      <c r="B121" s="31" t="s">
        <v>3360</v>
      </c>
      <c r="C121" t="s">
        <v>3257</v>
      </c>
    </row>
    <row r="122" ht="15" spans="1:3">
      <c r="A122" s="236" t="s">
        <v>3361</v>
      </c>
      <c r="B122" s="31" t="s">
        <v>3362</v>
      </c>
      <c r="C122" t="s">
        <v>3257</v>
      </c>
    </row>
    <row r="123" ht="15" spans="1:3">
      <c r="A123" s="236" t="s">
        <v>3363</v>
      </c>
      <c r="B123" s="31" t="s">
        <v>3364</v>
      </c>
      <c r="C123" t="s">
        <v>3257</v>
      </c>
    </row>
    <row r="124" ht="15" spans="1:3">
      <c r="A124" s="236" t="s">
        <v>3365</v>
      </c>
      <c r="B124" s="31" t="s">
        <v>3366</v>
      </c>
      <c r="C124" t="s">
        <v>3257</v>
      </c>
    </row>
    <row r="125" ht="15" spans="1:3">
      <c r="A125" s="236" t="s">
        <v>3367</v>
      </c>
      <c r="B125" s="31" t="s">
        <v>3368</v>
      </c>
      <c r="C125" t="s">
        <v>3257</v>
      </c>
    </row>
    <row r="126" ht="15" spans="1:3">
      <c r="A126" s="236" t="s">
        <v>3369</v>
      </c>
      <c r="B126" s="31" t="s">
        <v>3370</v>
      </c>
      <c r="C126" t="s">
        <v>3257</v>
      </c>
    </row>
    <row r="127" ht="15" spans="1:3">
      <c r="A127" s="236" t="s">
        <v>3371</v>
      </c>
      <c r="B127" s="31" t="s">
        <v>3372</v>
      </c>
      <c r="C127" t="s">
        <v>3326</v>
      </c>
    </row>
    <row r="128" ht="15" spans="1:3">
      <c r="A128" s="236" t="s">
        <v>3373</v>
      </c>
      <c r="B128" s="31" t="s">
        <v>3374</v>
      </c>
      <c r="C128" t="s">
        <v>3257</v>
      </c>
    </row>
    <row r="129" ht="15" spans="1:3">
      <c r="A129" s="236" t="s">
        <v>3375</v>
      </c>
      <c r="B129" s="31" t="s">
        <v>3376</v>
      </c>
      <c r="C129" t="s">
        <v>3257</v>
      </c>
    </row>
    <row r="130" ht="15" spans="1:3">
      <c r="A130" s="236" t="s">
        <v>3377</v>
      </c>
      <c r="B130" s="31" t="s">
        <v>3378</v>
      </c>
      <c r="C130" t="s">
        <v>3257</v>
      </c>
    </row>
    <row r="131" ht="15" spans="1:3">
      <c r="A131" s="236" t="s">
        <v>3379</v>
      </c>
      <c r="B131" s="31" t="s">
        <v>3380</v>
      </c>
      <c r="C131" t="s">
        <v>3257</v>
      </c>
    </row>
    <row r="132" ht="15" spans="1:3">
      <c r="A132" s="236" t="s">
        <v>3381</v>
      </c>
      <c r="B132" s="31" t="s">
        <v>3382</v>
      </c>
      <c r="C132" t="s">
        <v>3257</v>
      </c>
    </row>
    <row r="133" ht="15" spans="1:3">
      <c r="A133" s="236" t="s">
        <v>3383</v>
      </c>
      <c r="B133" s="31" t="s">
        <v>3384</v>
      </c>
      <c r="C133" t="s">
        <v>3257</v>
      </c>
    </row>
    <row r="134" ht="15" spans="1:3">
      <c r="A134" s="236" t="s">
        <v>3385</v>
      </c>
      <c r="B134" s="31" t="s">
        <v>3386</v>
      </c>
      <c r="C134" t="s">
        <v>3257</v>
      </c>
    </row>
    <row r="135" ht="15" spans="1:3">
      <c r="A135" s="236" t="s">
        <v>3387</v>
      </c>
      <c r="B135" s="31" t="s">
        <v>3388</v>
      </c>
      <c r="C135" t="s">
        <v>3257</v>
      </c>
    </row>
    <row r="136" ht="15" spans="1:3">
      <c r="A136" s="236" t="s">
        <v>3389</v>
      </c>
      <c r="B136" s="31" t="s">
        <v>3390</v>
      </c>
      <c r="C136" t="s">
        <v>3257</v>
      </c>
    </row>
    <row r="137" ht="15" spans="1:3">
      <c r="A137" s="236" t="s">
        <v>3391</v>
      </c>
      <c r="B137" s="31" t="s">
        <v>3392</v>
      </c>
      <c r="C137" t="s">
        <v>3257</v>
      </c>
    </row>
    <row r="138" ht="15" spans="1:3">
      <c r="A138" s="236" t="s">
        <v>3393</v>
      </c>
      <c r="B138" s="31" t="s">
        <v>3394</v>
      </c>
      <c r="C138" t="s">
        <v>3257</v>
      </c>
    </row>
    <row r="139" ht="15" spans="1:3">
      <c r="A139" s="236" t="s">
        <v>3395</v>
      </c>
      <c r="B139" s="31" t="s">
        <v>3396</v>
      </c>
      <c r="C139" t="s">
        <v>3257</v>
      </c>
    </row>
    <row r="140" ht="15" spans="1:3">
      <c r="A140" s="236" t="s">
        <v>3397</v>
      </c>
      <c r="B140" s="31" t="s">
        <v>3398</v>
      </c>
      <c r="C140" t="s">
        <v>3257</v>
      </c>
    </row>
    <row r="141" ht="15" spans="1:3">
      <c r="A141" s="236" t="s">
        <v>3399</v>
      </c>
      <c r="B141" s="31" t="s">
        <v>3400</v>
      </c>
      <c r="C141" t="s">
        <v>3257</v>
      </c>
    </row>
    <row r="142" ht="15" spans="1:3">
      <c r="A142" s="236" t="s">
        <v>3401</v>
      </c>
      <c r="B142" s="31" t="s">
        <v>3402</v>
      </c>
      <c r="C142" t="s">
        <v>3326</v>
      </c>
    </row>
    <row r="143" ht="15" spans="1:3">
      <c r="A143" s="236" t="s">
        <v>3403</v>
      </c>
      <c r="B143" s="31" t="s">
        <v>3404</v>
      </c>
      <c r="C143" t="s">
        <v>3257</v>
      </c>
    </row>
    <row r="144" ht="15" spans="1:3">
      <c r="A144" s="236" t="s">
        <v>3405</v>
      </c>
      <c r="B144" s="31" t="s">
        <v>3406</v>
      </c>
      <c r="C144" t="s">
        <v>3257</v>
      </c>
    </row>
    <row r="145" ht="15" spans="1:3">
      <c r="A145" s="236" t="s">
        <v>3407</v>
      </c>
      <c r="B145" s="31" t="s">
        <v>3408</v>
      </c>
      <c r="C145" t="s">
        <v>3257</v>
      </c>
    </row>
    <row r="146" ht="15" spans="1:3">
      <c r="A146" s="236" t="s">
        <v>3409</v>
      </c>
      <c r="B146" s="31" t="s">
        <v>3410</v>
      </c>
      <c r="C146" t="s">
        <v>3257</v>
      </c>
    </row>
    <row r="147" ht="15" spans="1:3">
      <c r="A147" s="236" t="s">
        <v>3411</v>
      </c>
      <c r="B147" s="31" t="s">
        <v>3412</v>
      </c>
      <c r="C147" t="s">
        <v>3257</v>
      </c>
    </row>
    <row r="148" ht="15" spans="1:3">
      <c r="A148" s="236" t="s">
        <v>3413</v>
      </c>
      <c r="B148" s="31" t="s">
        <v>3414</v>
      </c>
      <c r="C148" t="s">
        <v>3257</v>
      </c>
    </row>
    <row r="149" ht="15" spans="1:3">
      <c r="A149" s="236" t="s">
        <v>3415</v>
      </c>
      <c r="B149" s="31" t="s">
        <v>3416</v>
      </c>
      <c r="C149" t="s">
        <v>3257</v>
      </c>
    </row>
    <row r="150" ht="15" spans="1:3">
      <c r="A150" s="236" t="s">
        <v>3417</v>
      </c>
      <c r="B150" s="31" t="s">
        <v>3418</v>
      </c>
      <c r="C150" t="s">
        <v>3326</v>
      </c>
    </row>
    <row r="151" ht="15" spans="1:3">
      <c r="A151" s="236" t="s">
        <v>3419</v>
      </c>
      <c r="B151" s="31" t="s">
        <v>3420</v>
      </c>
      <c r="C151" t="s">
        <v>3257</v>
      </c>
    </row>
    <row r="152" ht="15" spans="1:3">
      <c r="A152" s="236" t="s">
        <v>3421</v>
      </c>
      <c r="B152" s="31" t="s">
        <v>3422</v>
      </c>
      <c r="C152" t="s">
        <v>3257</v>
      </c>
    </row>
    <row r="153" ht="15" spans="1:3">
      <c r="A153" s="236" t="s">
        <v>3423</v>
      </c>
      <c r="B153" s="31" t="s">
        <v>3424</v>
      </c>
      <c r="C153" t="s">
        <v>3257</v>
      </c>
    </row>
    <row r="154" ht="15" spans="1:3">
      <c r="A154" s="236" t="s">
        <v>3425</v>
      </c>
      <c r="B154" s="31" t="s">
        <v>3426</v>
      </c>
      <c r="C154" t="s">
        <v>3257</v>
      </c>
    </row>
    <row r="155" ht="15" spans="1:3">
      <c r="A155" s="236" t="s">
        <v>3427</v>
      </c>
      <c r="B155" s="31" t="s">
        <v>3428</v>
      </c>
      <c r="C155" t="s">
        <v>3257</v>
      </c>
    </row>
    <row r="156" ht="15" spans="1:3">
      <c r="A156" s="236" t="s">
        <v>3429</v>
      </c>
      <c r="B156" s="31" t="s">
        <v>3430</v>
      </c>
      <c r="C156" t="s">
        <v>3257</v>
      </c>
    </row>
    <row r="157" ht="15" spans="1:3">
      <c r="A157" s="236" t="s">
        <v>3431</v>
      </c>
      <c r="B157" s="31" t="s">
        <v>3432</v>
      </c>
      <c r="C157" t="s">
        <v>3257</v>
      </c>
    </row>
    <row r="158" ht="15" spans="1:3">
      <c r="A158" s="236" t="s">
        <v>3433</v>
      </c>
      <c r="B158" s="31" t="s">
        <v>3434</v>
      </c>
      <c r="C158" t="s">
        <v>3257</v>
      </c>
    </row>
    <row r="159" ht="15" spans="1:3">
      <c r="A159" s="236" t="s">
        <v>3435</v>
      </c>
      <c r="B159" s="31" t="s">
        <v>3436</v>
      </c>
      <c r="C159" t="s">
        <v>3257</v>
      </c>
    </row>
    <row r="160" ht="15" spans="1:3">
      <c r="A160" s="236" t="s">
        <v>3437</v>
      </c>
      <c r="B160" s="31" t="s">
        <v>3438</v>
      </c>
      <c r="C160" t="s">
        <v>3257</v>
      </c>
    </row>
    <row r="161" ht="15" spans="1:3">
      <c r="A161" s="236" t="s">
        <v>3439</v>
      </c>
      <c r="B161" s="31" t="s">
        <v>3440</v>
      </c>
      <c r="C161" t="s">
        <v>3257</v>
      </c>
    </row>
    <row r="162" ht="15" spans="1:3">
      <c r="A162" s="236" t="s">
        <v>3441</v>
      </c>
      <c r="B162" s="31" t="s">
        <v>3442</v>
      </c>
      <c r="C162" t="s">
        <v>3257</v>
      </c>
    </row>
    <row r="163" ht="15" spans="1:3">
      <c r="A163" s="236" t="s">
        <v>3443</v>
      </c>
      <c r="B163" s="31" t="s">
        <v>3444</v>
      </c>
      <c r="C163" t="s">
        <v>3257</v>
      </c>
    </row>
    <row r="164" ht="15" spans="1:3">
      <c r="A164" s="236" t="s">
        <v>3445</v>
      </c>
      <c r="B164" s="31" t="s">
        <v>3446</v>
      </c>
      <c r="C164" t="s">
        <v>3257</v>
      </c>
    </row>
    <row r="165" ht="15" spans="1:3">
      <c r="A165" s="236" t="s">
        <v>3447</v>
      </c>
      <c r="B165" s="31" t="s">
        <v>3448</v>
      </c>
      <c r="C165" t="s">
        <v>3257</v>
      </c>
    </row>
    <row r="166" ht="15" spans="1:3">
      <c r="A166" s="236" t="s">
        <v>3449</v>
      </c>
      <c r="B166" s="31" t="s">
        <v>3450</v>
      </c>
      <c r="C166" t="s">
        <v>3257</v>
      </c>
    </row>
    <row r="167" ht="15" spans="1:3">
      <c r="A167" s="236" t="s">
        <v>3451</v>
      </c>
      <c r="B167" s="31" t="s">
        <v>3452</v>
      </c>
      <c r="C167" t="s">
        <v>3257</v>
      </c>
    </row>
    <row r="168" ht="15" spans="1:3">
      <c r="A168" s="236" t="s">
        <v>3453</v>
      </c>
      <c r="B168" s="31" t="s">
        <v>3454</v>
      </c>
      <c r="C168" t="s">
        <v>3257</v>
      </c>
    </row>
    <row r="169" ht="15" spans="1:3">
      <c r="A169" s="236" t="s">
        <v>3455</v>
      </c>
      <c r="B169" s="31" t="s">
        <v>3456</v>
      </c>
      <c r="C169" t="s">
        <v>3326</v>
      </c>
    </row>
    <row r="170" ht="15" spans="1:3">
      <c r="A170" s="236" t="s">
        <v>3457</v>
      </c>
      <c r="B170" s="31" t="s">
        <v>3458</v>
      </c>
      <c r="C170" t="s">
        <v>3257</v>
      </c>
    </row>
    <row r="171" ht="15" spans="1:3">
      <c r="A171" s="236" t="s">
        <v>3459</v>
      </c>
      <c r="B171" s="31" t="s">
        <v>3460</v>
      </c>
      <c r="C171" t="s">
        <v>3257</v>
      </c>
    </row>
    <row r="172" ht="15" spans="1:3">
      <c r="A172" s="236" t="s">
        <v>3461</v>
      </c>
      <c r="B172" s="31" t="s">
        <v>3462</v>
      </c>
      <c r="C172" t="s">
        <v>3257</v>
      </c>
    </row>
    <row r="173" ht="15" spans="1:3">
      <c r="A173" s="236" t="s">
        <v>3463</v>
      </c>
      <c r="B173" s="31" t="s">
        <v>3464</v>
      </c>
      <c r="C173" t="s">
        <v>3257</v>
      </c>
    </row>
    <row r="174" ht="15" spans="1:3">
      <c r="A174" s="236" t="s">
        <v>3465</v>
      </c>
      <c r="B174" s="31" t="s">
        <v>3466</v>
      </c>
      <c r="C174" t="s">
        <v>3257</v>
      </c>
    </row>
    <row r="175" ht="15" spans="1:3">
      <c r="A175" s="236" t="s">
        <v>3467</v>
      </c>
      <c r="B175" s="31" t="s">
        <v>3468</v>
      </c>
      <c r="C175" t="s">
        <v>3257</v>
      </c>
    </row>
    <row r="176" ht="15" spans="1:3">
      <c r="A176" s="236" t="s">
        <v>3469</v>
      </c>
      <c r="B176" s="31" t="s">
        <v>3470</v>
      </c>
      <c r="C176" t="s">
        <v>3257</v>
      </c>
    </row>
    <row r="177" ht="15" spans="1:3">
      <c r="A177" s="236" t="s">
        <v>3471</v>
      </c>
      <c r="B177" s="31" t="s">
        <v>3472</v>
      </c>
      <c r="C177" t="s">
        <v>3257</v>
      </c>
    </row>
    <row r="178" ht="15" spans="1:3">
      <c r="A178" s="236" t="s">
        <v>3473</v>
      </c>
      <c r="B178" s="31" t="s">
        <v>3474</v>
      </c>
      <c r="C178" t="s">
        <v>3257</v>
      </c>
    </row>
    <row r="179" ht="15" spans="1:3">
      <c r="A179" s="236" t="s">
        <v>3475</v>
      </c>
      <c r="B179" s="31" t="s">
        <v>3476</v>
      </c>
      <c r="C179" t="s">
        <v>3257</v>
      </c>
    </row>
    <row r="180" ht="15" spans="1:3">
      <c r="A180" s="236" t="s">
        <v>3477</v>
      </c>
      <c r="B180" s="31" t="s">
        <v>3478</v>
      </c>
      <c r="C180" t="s">
        <v>3257</v>
      </c>
    </row>
    <row r="181" ht="15" spans="1:3">
      <c r="A181" s="236" t="s">
        <v>3479</v>
      </c>
      <c r="B181" s="31" t="s">
        <v>3480</v>
      </c>
      <c r="C181" t="s">
        <v>3257</v>
      </c>
    </row>
    <row r="182" ht="15" spans="1:3">
      <c r="A182" s="236" t="s">
        <v>3481</v>
      </c>
      <c r="B182" s="31" t="s">
        <v>3482</v>
      </c>
      <c r="C182" t="s">
        <v>3257</v>
      </c>
    </row>
    <row r="183" ht="15" spans="1:3">
      <c r="A183" s="236" t="s">
        <v>3483</v>
      </c>
      <c r="B183" s="31" t="s">
        <v>3484</v>
      </c>
      <c r="C183" t="s">
        <v>3257</v>
      </c>
    </row>
    <row r="184" ht="15" spans="1:3">
      <c r="A184" s="236" t="s">
        <v>3485</v>
      </c>
      <c r="B184" s="31" t="s">
        <v>3486</v>
      </c>
      <c r="C184" t="s">
        <v>3257</v>
      </c>
    </row>
    <row r="185" ht="15" spans="1:3">
      <c r="A185" s="236" t="s">
        <v>3487</v>
      </c>
      <c r="B185" s="31" t="s">
        <v>3488</v>
      </c>
      <c r="C185" t="s">
        <v>3257</v>
      </c>
    </row>
    <row r="186" ht="15" spans="1:3">
      <c r="A186" s="236" t="s">
        <v>3489</v>
      </c>
      <c r="B186" s="31" t="s">
        <v>3490</v>
      </c>
      <c r="C186" t="s">
        <v>3257</v>
      </c>
    </row>
    <row r="187" ht="15" spans="1:3">
      <c r="A187" s="236" t="s">
        <v>3491</v>
      </c>
      <c r="B187" s="31" t="s">
        <v>3492</v>
      </c>
      <c r="C187" t="s">
        <v>3257</v>
      </c>
    </row>
    <row r="188" ht="15" spans="1:3">
      <c r="A188" s="236" t="s">
        <v>3493</v>
      </c>
      <c r="B188" s="31" t="s">
        <v>3494</v>
      </c>
      <c r="C188" t="s">
        <v>3326</v>
      </c>
    </row>
    <row r="189" ht="15" spans="1:3">
      <c r="A189" s="236" t="s">
        <v>3495</v>
      </c>
      <c r="B189" s="31" t="s">
        <v>3496</v>
      </c>
      <c r="C189" t="s">
        <v>3257</v>
      </c>
    </row>
    <row r="190" ht="15" spans="1:3">
      <c r="A190" s="236" t="s">
        <v>3497</v>
      </c>
      <c r="B190" s="31" t="s">
        <v>3498</v>
      </c>
      <c r="C190" t="s">
        <v>3257</v>
      </c>
    </row>
    <row r="191" ht="15" spans="1:3">
      <c r="A191" s="236" t="s">
        <v>3499</v>
      </c>
      <c r="B191" s="31" t="s">
        <v>3500</v>
      </c>
      <c r="C191" t="s">
        <v>3257</v>
      </c>
    </row>
    <row r="192" ht="15" spans="1:3">
      <c r="A192" s="236" t="s">
        <v>3501</v>
      </c>
      <c r="B192" s="31" t="s">
        <v>3502</v>
      </c>
      <c r="C192" t="s">
        <v>3257</v>
      </c>
    </row>
    <row r="193" ht="15" spans="1:3">
      <c r="A193" s="236" t="s">
        <v>3503</v>
      </c>
      <c r="B193" s="31" t="s">
        <v>3504</v>
      </c>
      <c r="C193" t="s">
        <v>3257</v>
      </c>
    </row>
    <row r="194" ht="15" spans="1:3">
      <c r="A194" s="236" t="s">
        <v>3505</v>
      </c>
      <c r="B194" s="31" t="s">
        <v>3506</v>
      </c>
      <c r="C194" t="s">
        <v>3257</v>
      </c>
    </row>
    <row r="195" ht="15" spans="1:3">
      <c r="A195" s="236" t="s">
        <v>3507</v>
      </c>
      <c r="B195" s="31" t="s">
        <v>3508</v>
      </c>
      <c r="C195" t="s">
        <v>3257</v>
      </c>
    </row>
    <row r="196" ht="15" spans="1:3">
      <c r="A196" s="236" t="s">
        <v>3509</v>
      </c>
      <c r="B196" s="31" t="s">
        <v>3510</v>
      </c>
      <c r="C196" t="s">
        <v>3257</v>
      </c>
    </row>
    <row r="197" ht="15" spans="1:3">
      <c r="A197" s="236" t="s">
        <v>3511</v>
      </c>
      <c r="B197" s="31" t="s">
        <v>3512</v>
      </c>
      <c r="C197" t="s">
        <v>3257</v>
      </c>
    </row>
    <row r="198" ht="15" spans="1:3">
      <c r="A198" s="236" t="s">
        <v>3513</v>
      </c>
      <c r="B198" s="31" t="s">
        <v>3514</v>
      </c>
      <c r="C198" t="s">
        <v>3257</v>
      </c>
    </row>
    <row r="199" ht="15" spans="1:3">
      <c r="A199" s="236" t="s">
        <v>3515</v>
      </c>
      <c r="B199" s="31" t="s">
        <v>3516</v>
      </c>
      <c r="C199" t="s">
        <v>3257</v>
      </c>
    </row>
    <row r="200" ht="15" spans="1:3">
      <c r="A200" s="236" t="s">
        <v>3517</v>
      </c>
      <c r="B200" s="31" t="s">
        <v>3518</v>
      </c>
      <c r="C200" t="s">
        <v>3257</v>
      </c>
    </row>
    <row r="201" ht="15" spans="1:3">
      <c r="A201" s="236" t="s">
        <v>3519</v>
      </c>
      <c r="B201" s="31" t="s">
        <v>3520</v>
      </c>
      <c r="C201" t="s">
        <v>3257</v>
      </c>
    </row>
    <row r="202" ht="15" spans="1:3">
      <c r="A202" s="236" t="s">
        <v>3521</v>
      </c>
      <c r="B202" s="31" t="s">
        <v>3522</v>
      </c>
      <c r="C202" t="s">
        <v>3257</v>
      </c>
    </row>
    <row r="203" ht="15" spans="1:3">
      <c r="A203" s="236" t="s">
        <v>3523</v>
      </c>
      <c r="B203" s="31" t="s">
        <v>3524</v>
      </c>
      <c r="C203" t="s">
        <v>3257</v>
      </c>
    </row>
    <row r="204" ht="15" spans="1:3">
      <c r="A204" s="236" t="s">
        <v>3525</v>
      </c>
      <c r="B204" s="31" t="s">
        <v>3526</v>
      </c>
      <c r="C204" t="s">
        <v>3257</v>
      </c>
    </row>
    <row r="205" ht="15" spans="1:3">
      <c r="A205" s="236" t="s">
        <v>3527</v>
      </c>
      <c r="B205" s="31" t="s">
        <v>3528</v>
      </c>
      <c r="C205" t="s">
        <v>3257</v>
      </c>
    </row>
    <row r="206" ht="15" spans="1:3">
      <c r="A206" s="236" t="s">
        <v>3529</v>
      </c>
      <c r="B206" s="31" t="s">
        <v>3530</v>
      </c>
      <c r="C206" t="s">
        <v>3257</v>
      </c>
    </row>
    <row r="207" ht="15" spans="1:3">
      <c r="A207" s="236" t="s">
        <v>3531</v>
      </c>
      <c r="B207" s="31" t="s">
        <v>3532</v>
      </c>
      <c r="C207" t="s">
        <v>3257</v>
      </c>
    </row>
    <row r="208" ht="15" spans="1:3">
      <c r="A208" s="236" t="s">
        <v>3533</v>
      </c>
      <c r="B208" s="31" t="s">
        <v>3534</v>
      </c>
      <c r="C208" t="s">
        <v>3257</v>
      </c>
    </row>
    <row r="209" ht="15" spans="1:3">
      <c r="A209" s="236" t="s">
        <v>3535</v>
      </c>
      <c r="B209" s="31" t="s">
        <v>3536</v>
      </c>
      <c r="C209" t="s">
        <v>3257</v>
      </c>
    </row>
    <row r="210" ht="15" spans="1:3">
      <c r="A210" s="236" t="s">
        <v>3537</v>
      </c>
      <c r="B210" s="31" t="s">
        <v>3538</v>
      </c>
      <c r="C210" t="s">
        <v>3326</v>
      </c>
    </row>
    <row r="211" ht="15" spans="1:3">
      <c r="A211" s="236" t="s">
        <v>3539</v>
      </c>
      <c r="B211" s="31" t="s">
        <v>3540</v>
      </c>
      <c r="C211" t="s">
        <v>3257</v>
      </c>
    </row>
    <row r="212" ht="15" spans="1:3">
      <c r="A212" s="236" t="s">
        <v>3541</v>
      </c>
      <c r="B212" s="31" t="s">
        <v>3330</v>
      </c>
      <c r="C212" t="s">
        <v>3257</v>
      </c>
    </row>
    <row r="213" ht="15" spans="1:3">
      <c r="A213" s="236" t="s">
        <v>3542</v>
      </c>
      <c r="B213" s="31" t="s">
        <v>3543</v>
      </c>
      <c r="C213" t="s">
        <v>3257</v>
      </c>
    </row>
    <row r="214" ht="15" spans="1:3">
      <c r="A214" s="236" t="s">
        <v>3544</v>
      </c>
      <c r="B214" s="31" t="s">
        <v>3545</v>
      </c>
      <c r="C214" t="s">
        <v>3257</v>
      </c>
    </row>
    <row r="215" ht="15" spans="1:3">
      <c r="A215" s="236" t="s">
        <v>3546</v>
      </c>
      <c r="B215" s="31" t="s">
        <v>3547</v>
      </c>
      <c r="C215" t="s">
        <v>3257</v>
      </c>
    </row>
    <row r="216" ht="15" spans="1:3">
      <c r="A216" s="236" t="s">
        <v>3548</v>
      </c>
      <c r="B216" s="31" t="s">
        <v>3549</v>
      </c>
      <c r="C216" t="s">
        <v>3257</v>
      </c>
    </row>
    <row r="217" ht="15" spans="1:3">
      <c r="A217" s="236" t="s">
        <v>3550</v>
      </c>
      <c r="B217" s="31" t="s">
        <v>3551</v>
      </c>
      <c r="C217" t="s">
        <v>3257</v>
      </c>
    </row>
    <row r="218" ht="15" spans="1:3">
      <c r="A218" s="236" t="s">
        <v>3552</v>
      </c>
      <c r="B218" s="31" t="s">
        <v>3553</v>
      </c>
      <c r="C218" t="s">
        <v>3257</v>
      </c>
    </row>
    <row r="219" ht="15" spans="1:3">
      <c r="A219" s="236" t="s">
        <v>3554</v>
      </c>
      <c r="B219" s="31" t="s">
        <v>3555</v>
      </c>
      <c r="C219" t="s">
        <v>3257</v>
      </c>
    </row>
    <row r="220" ht="15" spans="1:3">
      <c r="A220" s="236" t="s">
        <v>3556</v>
      </c>
      <c r="B220" s="31" t="s">
        <v>3557</v>
      </c>
      <c r="C220" t="s">
        <v>3257</v>
      </c>
    </row>
    <row r="221" ht="15" spans="1:3">
      <c r="A221" s="236" t="s">
        <v>3558</v>
      </c>
      <c r="B221" s="31" t="s">
        <v>3559</v>
      </c>
      <c r="C221" t="s">
        <v>3257</v>
      </c>
    </row>
    <row r="222" ht="15" spans="1:3">
      <c r="A222" s="236" t="s">
        <v>3560</v>
      </c>
      <c r="B222" s="31" t="s">
        <v>3561</v>
      </c>
      <c r="C222" t="s">
        <v>3257</v>
      </c>
    </row>
    <row r="223" ht="15" spans="1:3">
      <c r="A223" s="236" t="s">
        <v>3562</v>
      </c>
      <c r="B223" s="31" t="s">
        <v>3563</v>
      </c>
      <c r="C223" t="s">
        <v>3257</v>
      </c>
    </row>
    <row r="224" ht="15" spans="1:3">
      <c r="A224" s="236" t="s">
        <v>3564</v>
      </c>
      <c r="B224" s="31" t="s">
        <v>3565</v>
      </c>
      <c r="C224" t="s">
        <v>3257</v>
      </c>
    </row>
    <row r="225" ht="15" spans="1:3">
      <c r="A225" s="236" t="s">
        <v>3566</v>
      </c>
      <c r="B225" s="31" t="s">
        <v>3567</v>
      </c>
      <c r="C225" t="s">
        <v>3257</v>
      </c>
    </row>
    <row r="226" ht="15" spans="1:3">
      <c r="A226" s="236" t="s">
        <v>3568</v>
      </c>
      <c r="B226" s="31" t="s">
        <v>3569</v>
      </c>
      <c r="C226" t="s">
        <v>3257</v>
      </c>
    </row>
    <row r="227" ht="15" spans="1:3">
      <c r="A227" s="236" t="s">
        <v>3570</v>
      </c>
      <c r="B227" s="31" t="s">
        <v>3571</v>
      </c>
      <c r="C227" t="s">
        <v>3326</v>
      </c>
    </row>
    <row r="228" ht="15" spans="1:3">
      <c r="A228" s="236" t="s">
        <v>3572</v>
      </c>
      <c r="B228" s="31" t="s">
        <v>3573</v>
      </c>
      <c r="C228" t="s">
        <v>3257</v>
      </c>
    </row>
    <row r="229" ht="15" spans="1:3">
      <c r="A229" s="236" t="s">
        <v>3574</v>
      </c>
      <c r="B229" s="31" t="s">
        <v>3575</v>
      </c>
      <c r="C229" t="s">
        <v>3257</v>
      </c>
    </row>
    <row r="230" ht="15" spans="1:3">
      <c r="A230" s="236" t="s">
        <v>3576</v>
      </c>
      <c r="B230" s="31" t="s">
        <v>3577</v>
      </c>
      <c r="C230" t="s">
        <v>3257</v>
      </c>
    </row>
    <row r="231" ht="15" spans="1:3">
      <c r="A231" s="236" t="s">
        <v>3578</v>
      </c>
      <c r="B231" s="31" t="s">
        <v>3579</v>
      </c>
      <c r="C231" t="s">
        <v>3257</v>
      </c>
    </row>
    <row r="232" ht="15" spans="1:3">
      <c r="A232" s="236" t="s">
        <v>3580</v>
      </c>
      <c r="B232" s="31" t="s">
        <v>3581</v>
      </c>
      <c r="C232" t="s">
        <v>3257</v>
      </c>
    </row>
    <row r="233" ht="15" spans="1:3">
      <c r="A233" s="236" t="s">
        <v>3582</v>
      </c>
      <c r="B233" s="31" t="s">
        <v>3583</v>
      </c>
      <c r="C233" t="s">
        <v>3257</v>
      </c>
    </row>
    <row r="234" ht="15" spans="1:3">
      <c r="A234" s="236" t="s">
        <v>3584</v>
      </c>
      <c r="B234" s="31" t="s">
        <v>3585</v>
      </c>
      <c r="C234" t="s">
        <v>3257</v>
      </c>
    </row>
    <row r="235" ht="15" spans="1:3">
      <c r="A235" s="236" t="s">
        <v>3586</v>
      </c>
      <c r="B235" s="31" t="s">
        <v>3587</v>
      </c>
      <c r="C235" t="s">
        <v>3257</v>
      </c>
    </row>
    <row r="236" ht="15" spans="1:3">
      <c r="A236" s="236" t="s">
        <v>3588</v>
      </c>
      <c r="B236" s="31" t="s">
        <v>3589</v>
      </c>
      <c r="C236" t="s">
        <v>3257</v>
      </c>
    </row>
    <row r="237" ht="15" spans="1:3">
      <c r="A237" s="236" t="s">
        <v>3590</v>
      </c>
      <c r="B237" s="31" t="s">
        <v>3591</v>
      </c>
      <c r="C237" t="s">
        <v>3257</v>
      </c>
    </row>
    <row r="238" ht="15" spans="1:3">
      <c r="A238" s="236" t="s">
        <v>3592</v>
      </c>
      <c r="B238" s="31" t="s">
        <v>3593</v>
      </c>
      <c r="C238" t="s">
        <v>3257</v>
      </c>
    </row>
    <row r="239" ht="15" spans="1:3">
      <c r="A239" s="236" t="s">
        <v>3594</v>
      </c>
      <c r="B239" s="31" t="s">
        <v>3595</v>
      </c>
      <c r="C239" t="s">
        <v>3326</v>
      </c>
    </row>
    <row r="240" ht="15" spans="1:3">
      <c r="A240" s="236" t="s">
        <v>3596</v>
      </c>
      <c r="B240" s="31" t="s">
        <v>3332</v>
      </c>
      <c r="C240" t="s">
        <v>3257</v>
      </c>
    </row>
    <row r="241" ht="15" spans="1:3">
      <c r="A241" s="236" t="s">
        <v>3597</v>
      </c>
      <c r="B241" s="31" t="s">
        <v>3598</v>
      </c>
      <c r="C241" t="s">
        <v>3257</v>
      </c>
    </row>
    <row r="242" ht="15" spans="1:3">
      <c r="A242" s="236" t="s">
        <v>3599</v>
      </c>
      <c r="B242" s="31" t="s">
        <v>3600</v>
      </c>
      <c r="C242" t="s">
        <v>3257</v>
      </c>
    </row>
    <row r="243" ht="15" spans="1:3">
      <c r="A243" s="236" t="s">
        <v>3601</v>
      </c>
      <c r="B243" s="31" t="s">
        <v>3602</v>
      </c>
      <c r="C243" t="s">
        <v>3257</v>
      </c>
    </row>
    <row r="244" ht="15" spans="1:3">
      <c r="A244" s="236" t="s">
        <v>3603</v>
      </c>
      <c r="B244" s="31" t="s">
        <v>3604</v>
      </c>
      <c r="C244" t="s">
        <v>3257</v>
      </c>
    </row>
    <row r="245" ht="15" spans="1:3">
      <c r="A245" s="236" t="s">
        <v>3605</v>
      </c>
      <c r="B245" s="31" t="s">
        <v>3606</v>
      </c>
      <c r="C245" t="s">
        <v>3257</v>
      </c>
    </row>
    <row r="246" ht="15" spans="1:3">
      <c r="A246" s="236" t="s">
        <v>3607</v>
      </c>
      <c r="B246" s="31" t="s">
        <v>3608</v>
      </c>
      <c r="C246" t="s">
        <v>3257</v>
      </c>
    </row>
    <row r="247" ht="15" spans="1:3">
      <c r="A247" s="236" t="s">
        <v>3609</v>
      </c>
      <c r="B247" s="31" t="s">
        <v>3610</v>
      </c>
      <c r="C247" t="s">
        <v>3257</v>
      </c>
    </row>
    <row r="248" ht="15" spans="1:3">
      <c r="A248" s="236" t="s">
        <v>3611</v>
      </c>
      <c r="B248" s="31" t="s">
        <v>3612</v>
      </c>
      <c r="C248" t="s">
        <v>3257</v>
      </c>
    </row>
    <row r="249" ht="15" spans="1:3">
      <c r="A249" s="236" t="s">
        <v>3613</v>
      </c>
      <c r="B249" s="31" t="s">
        <v>3614</v>
      </c>
      <c r="C249" t="s">
        <v>3257</v>
      </c>
    </row>
    <row r="250" ht="15" spans="1:3">
      <c r="A250" s="236" t="s">
        <v>3615</v>
      </c>
      <c r="B250" s="31" t="s">
        <v>3616</v>
      </c>
      <c r="C250" t="s">
        <v>3257</v>
      </c>
    </row>
    <row r="251" ht="15" spans="1:3">
      <c r="A251" s="236" t="s">
        <v>3617</v>
      </c>
      <c r="B251" s="31" t="s">
        <v>3618</v>
      </c>
      <c r="C251" t="s">
        <v>3257</v>
      </c>
    </row>
    <row r="252" ht="15" spans="1:3">
      <c r="A252" s="236" t="s">
        <v>3619</v>
      </c>
      <c r="B252" s="31" t="s">
        <v>3620</v>
      </c>
      <c r="C252" t="s">
        <v>3257</v>
      </c>
    </row>
    <row r="253" ht="15" spans="1:3">
      <c r="A253" s="236" t="s">
        <v>3621</v>
      </c>
      <c r="B253" s="31" t="s">
        <v>3622</v>
      </c>
      <c r="C253" t="s">
        <v>3257</v>
      </c>
    </row>
    <row r="254" ht="15" spans="1:3">
      <c r="A254" s="236" t="s">
        <v>3623</v>
      </c>
      <c r="B254" s="31" t="s">
        <v>3624</v>
      </c>
      <c r="C254" t="s">
        <v>3257</v>
      </c>
    </row>
    <row r="255" ht="15" spans="1:3">
      <c r="A255" s="236" t="s">
        <v>3625</v>
      </c>
      <c r="B255" s="31" t="s">
        <v>3626</v>
      </c>
      <c r="C255" t="s">
        <v>3257</v>
      </c>
    </row>
    <row r="256" ht="15" spans="1:3">
      <c r="A256" s="236" t="s">
        <v>3627</v>
      </c>
      <c r="B256" s="31" t="s">
        <v>3628</v>
      </c>
      <c r="C256" t="s">
        <v>3326</v>
      </c>
    </row>
    <row r="257" ht="15" spans="1:3">
      <c r="A257" s="236" t="s">
        <v>3629</v>
      </c>
      <c r="B257" s="31" t="s">
        <v>3630</v>
      </c>
      <c r="C257" t="s">
        <v>3257</v>
      </c>
    </row>
    <row r="258" ht="15" spans="1:3">
      <c r="A258" s="236" t="s">
        <v>3631</v>
      </c>
      <c r="B258" s="31" t="s">
        <v>3632</v>
      </c>
      <c r="C258" t="s">
        <v>3257</v>
      </c>
    </row>
    <row r="259" ht="15" spans="1:3">
      <c r="A259" s="236" t="s">
        <v>3633</v>
      </c>
      <c r="B259" s="31" t="s">
        <v>3634</v>
      </c>
      <c r="C259" t="s">
        <v>3257</v>
      </c>
    </row>
    <row r="260" ht="15" spans="1:3">
      <c r="A260" s="236" t="s">
        <v>3635</v>
      </c>
      <c r="B260" s="31" t="s">
        <v>3636</v>
      </c>
      <c r="C260" t="s">
        <v>3257</v>
      </c>
    </row>
    <row r="261" ht="15" spans="1:3">
      <c r="A261" s="236" t="s">
        <v>3637</v>
      </c>
      <c r="B261" s="31" t="s">
        <v>3638</v>
      </c>
      <c r="C261" t="s">
        <v>3257</v>
      </c>
    </row>
    <row r="262" ht="15" spans="1:3">
      <c r="A262" s="236" t="s">
        <v>3639</v>
      </c>
      <c r="B262" s="31" t="s">
        <v>3640</v>
      </c>
      <c r="C262" t="s">
        <v>3257</v>
      </c>
    </row>
    <row r="263" ht="15" spans="1:3">
      <c r="A263" s="236" t="s">
        <v>3641</v>
      </c>
      <c r="B263" s="31" t="s">
        <v>3642</v>
      </c>
      <c r="C263" t="s">
        <v>3257</v>
      </c>
    </row>
    <row r="264" ht="15" spans="1:3">
      <c r="A264" s="236" t="s">
        <v>3643</v>
      </c>
      <c r="B264" s="31" t="s">
        <v>3644</v>
      </c>
      <c r="C264" t="s">
        <v>3257</v>
      </c>
    </row>
    <row r="265" ht="15" spans="1:3">
      <c r="A265" s="236" t="s">
        <v>3645</v>
      </c>
      <c r="B265" s="31" t="s">
        <v>3646</v>
      </c>
      <c r="C265" t="s">
        <v>3257</v>
      </c>
    </row>
    <row r="266" ht="15" spans="1:3">
      <c r="A266" s="236" t="s">
        <v>3647</v>
      </c>
      <c r="B266" s="31" t="s">
        <v>3648</v>
      </c>
      <c r="C266" t="s">
        <v>3257</v>
      </c>
    </row>
    <row r="267" ht="15" spans="1:3">
      <c r="A267" s="236" t="s">
        <v>3649</v>
      </c>
      <c r="B267" s="31" t="s">
        <v>3650</v>
      </c>
      <c r="C267" t="s">
        <v>3326</v>
      </c>
    </row>
    <row r="268" ht="15" spans="1:3">
      <c r="A268" s="236" t="s">
        <v>3651</v>
      </c>
      <c r="B268" s="31" t="s">
        <v>3652</v>
      </c>
      <c r="C268" t="s">
        <v>3257</v>
      </c>
    </row>
    <row r="269" ht="15" spans="1:3">
      <c r="A269" s="236" t="s">
        <v>3653</v>
      </c>
      <c r="B269" s="31" t="s">
        <v>3654</v>
      </c>
      <c r="C269" t="s">
        <v>3257</v>
      </c>
    </row>
    <row r="270" ht="15" spans="1:3">
      <c r="A270" s="236" t="s">
        <v>3655</v>
      </c>
      <c r="B270" s="31" t="s">
        <v>3656</v>
      </c>
      <c r="C270" t="s">
        <v>3257</v>
      </c>
    </row>
    <row r="271" ht="15" spans="1:3">
      <c r="A271" s="236" t="s">
        <v>3657</v>
      </c>
      <c r="B271" s="31" t="s">
        <v>3658</v>
      </c>
      <c r="C271" t="s">
        <v>3257</v>
      </c>
    </row>
    <row r="272" ht="15" spans="1:3">
      <c r="A272" s="236" t="s">
        <v>3659</v>
      </c>
      <c r="B272" s="31" t="s">
        <v>3660</v>
      </c>
      <c r="C272" t="s">
        <v>3257</v>
      </c>
    </row>
    <row r="273" ht="15" spans="1:3">
      <c r="A273" s="236" t="s">
        <v>3661</v>
      </c>
      <c r="B273" s="31" t="s">
        <v>3662</v>
      </c>
      <c r="C273" t="s">
        <v>3257</v>
      </c>
    </row>
    <row r="274" ht="15" spans="1:3">
      <c r="A274" s="236" t="s">
        <v>3663</v>
      </c>
      <c r="B274" s="31" t="s">
        <v>3664</v>
      </c>
      <c r="C274" t="s">
        <v>3257</v>
      </c>
    </row>
    <row r="275" ht="15" spans="1:3">
      <c r="A275" s="236" t="s">
        <v>3665</v>
      </c>
      <c r="B275" s="31" t="s">
        <v>3666</v>
      </c>
      <c r="C275" t="s">
        <v>3257</v>
      </c>
    </row>
    <row r="276" ht="15" spans="1:3">
      <c r="A276" s="236" t="s">
        <v>3667</v>
      </c>
      <c r="B276" s="31" t="s">
        <v>3668</v>
      </c>
      <c r="C276" t="s">
        <v>3257</v>
      </c>
    </row>
    <row r="277" ht="15" spans="1:3">
      <c r="A277" s="236" t="s">
        <v>3669</v>
      </c>
      <c r="B277" s="31" t="s">
        <v>3670</v>
      </c>
      <c r="C277" t="s">
        <v>3257</v>
      </c>
    </row>
    <row r="278" ht="15" spans="1:3">
      <c r="A278" s="236" t="s">
        <v>3671</v>
      </c>
      <c r="B278" s="31" t="s">
        <v>3672</v>
      </c>
      <c r="C278" t="s">
        <v>3257</v>
      </c>
    </row>
    <row r="279" ht="15" spans="1:3">
      <c r="A279" s="236" t="s">
        <v>3673</v>
      </c>
      <c r="B279" s="31" t="s">
        <v>3674</v>
      </c>
      <c r="C279" t="s">
        <v>3326</v>
      </c>
    </row>
    <row r="280" ht="15" spans="1:3">
      <c r="A280" s="236" t="s">
        <v>3675</v>
      </c>
      <c r="B280" s="31" t="s">
        <v>3676</v>
      </c>
      <c r="C280" t="s">
        <v>3257</v>
      </c>
    </row>
    <row r="281" ht="15" spans="1:3">
      <c r="A281" s="236" t="s">
        <v>3677</v>
      </c>
      <c r="B281" s="31" t="s">
        <v>3678</v>
      </c>
      <c r="C281" t="s">
        <v>3257</v>
      </c>
    </row>
    <row r="282" ht="15" spans="1:3">
      <c r="A282" s="236" t="s">
        <v>3679</v>
      </c>
      <c r="B282" s="31" t="s">
        <v>3680</v>
      </c>
      <c r="C282" t="s">
        <v>3257</v>
      </c>
    </row>
    <row r="283" ht="15" spans="1:3">
      <c r="A283" s="236" t="s">
        <v>3681</v>
      </c>
      <c r="B283" s="31" t="s">
        <v>3682</v>
      </c>
      <c r="C283" t="s">
        <v>8</v>
      </c>
    </row>
    <row r="284" ht="15" spans="1:3">
      <c r="A284" s="236" t="s">
        <v>3683</v>
      </c>
      <c r="B284" s="31" t="s">
        <v>3684</v>
      </c>
      <c r="C284" t="s">
        <v>3326</v>
      </c>
    </row>
    <row r="285" ht="15" spans="1:3">
      <c r="A285" s="236" t="s">
        <v>3685</v>
      </c>
      <c r="B285" s="31" t="s">
        <v>3686</v>
      </c>
      <c r="C285" t="s">
        <v>3257</v>
      </c>
    </row>
    <row r="286" ht="15" spans="1:3">
      <c r="A286" s="236" t="s">
        <v>3687</v>
      </c>
      <c r="B286" s="31" t="s">
        <v>3688</v>
      </c>
      <c r="C286" t="s">
        <v>3257</v>
      </c>
    </row>
    <row r="287" ht="15" spans="1:3">
      <c r="A287" s="236" t="s">
        <v>3689</v>
      </c>
      <c r="B287" s="31" t="s">
        <v>3690</v>
      </c>
      <c r="C287" t="s">
        <v>3257</v>
      </c>
    </row>
    <row r="288" ht="15" spans="1:3">
      <c r="A288" s="236" t="s">
        <v>3691</v>
      </c>
      <c r="B288" s="31" t="s">
        <v>3692</v>
      </c>
      <c r="C288" t="s">
        <v>3257</v>
      </c>
    </row>
    <row r="289" ht="15" spans="1:3">
      <c r="A289" s="236" t="s">
        <v>3693</v>
      </c>
      <c r="B289" s="31" t="s">
        <v>3694</v>
      </c>
      <c r="C289" t="s">
        <v>3257</v>
      </c>
    </row>
    <row r="290" ht="15" spans="1:3">
      <c r="A290" s="236" t="s">
        <v>3695</v>
      </c>
      <c r="B290" s="31" t="s">
        <v>3696</v>
      </c>
      <c r="C290" t="s">
        <v>3257</v>
      </c>
    </row>
    <row r="291" ht="15" spans="1:3">
      <c r="A291" s="236" t="s">
        <v>3697</v>
      </c>
      <c r="B291" s="31" t="s">
        <v>3698</v>
      </c>
      <c r="C291" t="s">
        <v>3257</v>
      </c>
    </row>
    <row r="292" ht="15" spans="1:3">
      <c r="A292" s="236" t="s">
        <v>3699</v>
      </c>
      <c r="B292" s="31" t="s">
        <v>3700</v>
      </c>
      <c r="C292" t="s">
        <v>3257</v>
      </c>
    </row>
    <row r="293" ht="15" spans="1:3">
      <c r="A293" s="236" t="s">
        <v>3701</v>
      </c>
      <c r="B293" s="31" t="s">
        <v>3702</v>
      </c>
      <c r="C293" t="s">
        <v>3257</v>
      </c>
    </row>
    <row r="294" ht="15" spans="1:3">
      <c r="A294" s="236" t="s">
        <v>3703</v>
      </c>
      <c r="B294" s="31" t="s">
        <v>3704</v>
      </c>
      <c r="C294" t="s">
        <v>3257</v>
      </c>
    </row>
    <row r="295" ht="15" spans="1:3">
      <c r="A295" s="236" t="s">
        <v>3705</v>
      </c>
      <c r="B295" s="31" t="s">
        <v>3706</v>
      </c>
      <c r="C295" t="s">
        <v>3326</v>
      </c>
    </row>
    <row r="296" ht="15" spans="1:3">
      <c r="A296" s="236" t="s">
        <v>3707</v>
      </c>
      <c r="B296" s="31" t="s">
        <v>3708</v>
      </c>
      <c r="C296" t="s">
        <v>3257</v>
      </c>
    </row>
    <row r="297" ht="15" spans="1:3">
      <c r="A297" s="236" t="s">
        <v>3709</v>
      </c>
      <c r="B297" s="31" t="s">
        <v>3710</v>
      </c>
      <c r="C297" t="s">
        <v>3257</v>
      </c>
    </row>
    <row r="298" ht="15" spans="1:3">
      <c r="A298" s="236" t="s">
        <v>3711</v>
      </c>
      <c r="B298" s="31" t="s">
        <v>3712</v>
      </c>
      <c r="C298" t="s">
        <v>3257</v>
      </c>
    </row>
    <row r="299" ht="15" spans="1:3">
      <c r="A299" s="236" t="s">
        <v>3713</v>
      </c>
      <c r="B299" s="31" t="s">
        <v>3714</v>
      </c>
      <c r="C299" t="s">
        <v>3257</v>
      </c>
    </row>
    <row r="300" ht="15" spans="1:3">
      <c r="A300" s="236" t="s">
        <v>3715</v>
      </c>
      <c r="B300" s="31" t="s">
        <v>3716</v>
      </c>
      <c r="C300" t="s">
        <v>3257</v>
      </c>
    </row>
    <row r="301" ht="15" spans="1:3">
      <c r="A301" s="236" t="s">
        <v>3717</v>
      </c>
      <c r="B301" s="31" t="s">
        <v>3718</v>
      </c>
      <c r="C301" t="s">
        <v>3257</v>
      </c>
    </row>
    <row r="302" ht="15" spans="1:3">
      <c r="A302" s="236" t="s">
        <v>3719</v>
      </c>
      <c r="B302" s="31" t="s">
        <v>3720</v>
      </c>
      <c r="C302" t="s">
        <v>3257</v>
      </c>
    </row>
    <row r="303" ht="15" spans="1:3">
      <c r="A303" s="236" t="s">
        <v>3721</v>
      </c>
      <c r="B303" s="31" t="s">
        <v>3722</v>
      </c>
      <c r="C303" t="s">
        <v>3257</v>
      </c>
    </row>
    <row r="304" ht="15" spans="1:3">
      <c r="A304" s="236" t="s">
        <v>3723</v>
      </c>
      <c r="B304" s="31" t="s">
        <v>3724</v>
      </c>
      <c r="C304" t="s">
        <v>3257</v>
      </c>
    </row>
    <row r="305" ht="15" spans="1:3">
      <c r="A305" s="236" t="s">
        <v>3725</v>
      </c>
      <c r="B305" s="31" t="s">
        <v>3726</v>
      </c>
      <c r="C305" t="s">
        <v>3257</v>
      </c>
    </row>
    <row r="306" ht="15" spans="1:3">
      <c r="A306" s="236" t="s">
        <v>3727</v>
      </c>
      <c r="B306" s="31" t="s">
        <v>3728</v>
      </c>
      <c r="C306" t="s">
        <v>3326</v>
      </c>
    </row>
    <row r="307" ht="15" spans="1:3">
      <c r="A307" s="236" t="s">
        <v>3729</v>
      </c>
      <c r="B307" s="31" t="s">
        <v>3730</v>
      </c>
      <c r="C307" t="s">
        <v>3257</v>
      </c>
    </row>
    <row r="308" ht="15" spans="1:3">
      <c r="A308" s="236" t="s">
        <v>3731</v>
      </c>
      <c r="B308" s="31" t="s">
        <v>3732</v>
      </c>
      <c r="C308" t="s">
        <v>3257</v>
      </c>
    </row>
    <row r="309" ht="15" spans="1:3">
      <c r="A309" s="236" t="s">
        <v>3733</v>
      </c>
      <c r="B309" s="31" t="s">
        <v>3734</v>
      </c>
      <c r="C309" t="s">
        <v>3257</v>
      </c>
    </row>
    <row r="310" ht="15" spans="1:3">
      <c r="A310" s="236" t="s">
        <v>3735</v>
      </c>
      <c r="B310" s="31" t="s">
        <v>3736</v>
      </c>
      <c r="C310" t="s">
        <v>3257</v>
      </c>
    </row>
    <row r="311" ht="15" spans="1:3">
      <c r="A311" s="236" t="s">
        <v>3737</v>
      </c>
      <c r="B311" s="31" t="s">
        <v>3738</v>
      </c>
      <c r="C311" t="s">
        <v>3257</v>
      </c>
    </row>
    <row r="312" ht="15" spans="1:3">
      <c r="A312" s="236" t="s">
        <v>3739</v>
      </c>
      <c r="B312" s="31" t="s">
        <v>3740</v>
      </c>
      <c r="C312" t="s">
        <v>3326</v>
      </c>
    </row>
    <row r="313" ht="15" spans="1:3">
      <c r="A313" s="236" t="s">
        <v>3741</v>
      </c>
      <c r="B313" s="31" t="s">
        <v>3742</v>
      </c>
      <c r="C313" t="s">
        <v>3257</v>
      </c>
    </row>
    <row r="314" ht="15" spans="1:3">
      <c r="A314" s="236" t="s">
        <v>3743</v>
      </c>
      <c r="B314" s="31" t="s">
        <v>3744</v>
      </c>
      <c r="C314" t="s">
        <v>3257</v>
      </c>
    </row>
    <row r="315" ht="15" spans="1:3">
      <c r="A315" s="236" t="s">
        <v>3745</v>
      </c>
      <c r="B315" s="31" t="s">
        <v>3746</v>
      </c>
      <c r="C315" t="s">
        <v>3257</v>
      </c>
    </row>
    <row r="316" ht="15" spans="1:3">
      <c r="A316" s="236" t="s">
        <v>3747</v>
      </c>
      <c r="B316" s="31" t="s">
        <v>3748</v>
      </c>
      <c r="C316" t="s">
        <v>3257</v>
      </c>
    </row>
    <row r="317" ht="15" spans="1:3">
      <c r="A317" s="236" t="s">
        <v>3749</v>
      </c>
      <c r="B317" s="31" t="s">
        <v>3750</v>
      </c>
      <c r="C317" t="s">
        <v>3257</v>
      </c>
    </row>
    <row r="318" ht="15" spans="1:3">
      <c r="A318" s="236" t="s">
        <v>3751</v>
      </c>
      <c r="B318" s="31" t="s">
        <v>3752</v>
      </c>
      <c r="C318" t="s">
        <v>3257</v>
      </c>
    </row>
    <row r="319" ht="15" spans="1:3">
      <c r="A319" s="236" t="s">
        <v>3753</v>
      </c>
      <c r="B319" s="31" t="s">
        <v>3754</v>
      </c>
      <c r="C319" t="s">
        <v>3257</v>
      </c>
    </row>
    <row r="320" ht="15" spans="1:3">
      <c r="A320" s="236" t="s">
        <v>3755</v>
      </c>
      <c r="B320" s="31" t="s">
        <v>3756</v>
      </c>
      <c r="C320" t="s">
        <v>3257</v>
      </c>
    </row>
    <row r="321" ht="15" spans="1:3">
      <c r="A321" s="236" t="s">
        <v>3757</v>
      </c>
      <c r="B321" s="31" t="s">
        <v>3758</v>
      </c>
      <c r="C321" t="s">
        <v>3257</v>
      </c>
    </row>
    <row r="322" ht="15" spans="1:3">
      <c r="A322" s="236" t="s">
        <v>3759</v>
      </c>
      <c r="B322" s="31" t="s">
        <v>3760</v>
      </c>
      <c r="C322" t="s">
        <v>3257</v>
      </c>
    </row>
    <row r="323" ht="15" spans="1:3">
      <c r="A323" s="236" t="s">
        <v>3761</v>
      </c>
      <c r="B323" s="31" t="s">
        <v>3762</v>
      </c>
      <c r="C323" t="s">
        <v>3257</v>
      </c>
    </row>
    <row r="324" ht="15" spans="1:3">
      <c r="A324" s="236" t="s">
        <v>3763</v>
      </c>
      <c r="B324" s="31" t="s">
        <v>3764</v>
      </c>
      <c r="C324" t="s">
        <v>3257</v>
      </c>
    </row>
    <row r="325" ht="15" spans="1:3">
      <c r="A325" s="236" t="s">
        <v>3765</v>
      </c>
      <c r="B325" s="31" t="s">
        <v>3766</v>
      </c>
      <c r="C325" t="s">
        <v>3326</v>
      </c>
    </row>
    <row r="326" ht="15" spans="1:3">
      <c r="A326" s="236" t="s">
        <v>3767</v>
      </c>
      <c r="B326" s="31" t="s">
        <v>3730</v>
      </c>
      <c r="C326" t="s">
        <v>3257</v>
      </c>
    </row>
    <row r="327" ht="15" spans="1:3">
      <c r="A327" s="236" t="s">
        <v>3768</v>
      </c>
      <c r="B327" s="31" t="s">
        <v>3769</v>
      </c>
      <c r="C327" t="s">
        <v>3257</v>
      </c>
    </row>
    <row r="328" ht="15" spans="1:3">
      <c r="A328" s="236" t="s">
        <v>3770</v>
      </c>
      <c r="B328" s="31" t="s">
        <v>3771</v>
      </c>
      <c r="C328" t="s">
        <v>3257</v>
      </c>
    </row>
    <row r="329" ht="15" spans="1:3">
      <c r="A329" s="236" t="s">
        <v>3772</v>
      </c>
      <c r="B329" s="31" t="s">
        <v>3773</v>
      </c>
      <c r="C329" t="s">
        <v>3257</v>
      </c>
    </row>
    <row r="330" ht="15" spans="1:3">
      <c r="A330" s="236" t="s">
        <v>3774</v>
      </c>
      <c r="B330" s="31" t="s">
        <v>3775</v>
      </c>
      <c r="C330" t="s">
        <v>3257</v>
      </c>
    </row>
    <row r="331" ht="15" spans="1:3">
      <c r="A331" s="236" t="s">
        <v>3776</v>
      </c>
      <c r="B331" s="31" t="s">
        <v>3777</v>
      </c>
      <c r="C331" t="s">
        <v>3257</v>
      </c>
    </row>
    <row r="332" ht="15" spans="1:3">
      <c r="A332" s="236" t="s">
        <v>3778</v>
      </c>
      <c r="B332" s="31" t="s">
        <v>3779</v>
      </c>
      <c r="C332" t="s">
        <v>3326</v>
      </c>
    </row>
    <row r="333" ht="15" spans="1:3">
      <c r="A333" s="236" t="s">
        <v>3780</v>
      </c>
      <c r="B333" s="31" t="s">
        <v>3781</v>
      </c>
      <c r="C333" t="s">
        <v>3257</v>
      </c>
    </row>
    <row r="334" ht="15" spans="1:3">
      <c r="A334" s="236" t="s">
        <v>3782</v>
      </c>
      <c r="B334" s="31" t="s">
        <v>3783</v>
      </c>
      <c r="C334" t="s">
        <v>3257</v>
      </c>
    </row>
    <row r="335" ht="15" spans="1:3">
      <c r="A335" s="236" t="s">
        <v>3784</v>
      </c>
      <c r="B335" s="31" t="s">
        <v>3785</v>
      </c>
      <c r="C335" t="s">
        <v>3257</v>
      </c>
    </row>
    <row r="336" ht="15" spans="1:3">
      <c r="A336" s="236" t="s">
        <v>3786</v>
      </c>
      <c r="B336" s="31" t="s">
        <v>3787</v>
      </c>
      <c r="C336" t="s">
        <v>3257</v>
      </c>
    </row>
    <row r="337" ht="15" spans="1:3">
      <c r="A337" s="236" t="s">
        <v>3788</v>
      </c>
      <c r="B337" s="31" t="s">
        <v>3789</v>
      </c>
      <c r="C337" t="s">
        <v>3257</v>
      </c>
    </row>
    <row r="338" ht="15" spans="1:3">
      <c r="A338" s="236" t="s">
        <v>3790</v>
      </c>
      <c r="B338" s="31" t="s">
        <v>3791</v>
      </c>
      <c r="C338" t="s">
        <v>3257</v>
      </c>
    </row>
    <row r="339" ht="15" spans="1:3">
      <c r="A339" s="236" t="s">
        <v>3792</v>
      </c>
      <c r="B339" s="31" t="s">
        <v>3793</v>
      </c>
      <c r="C339" t="s">
        <v>3326</v>
      </c>
    </row>
    <row r="340" ht="15" spans="1:3">
      <c r="A340" s="236" t="s">
        <v>3794</v>
      </c>
      <c r="B340" s="31" t="s">
        <v>3795</v>
      </c>
      <c r="C340" t="s">
        <v>3257</v>
      </c>
    </row>
    <row r="341" ht="15" spans="1:3">
      <c r="A341" s="236" t="s">
        <v>3796</v>
      </c>
      <c r="B341" s="31" t="s">
        <v>3797</v>
      </c>
      <c r="C341" t="s">
        <v>3257</v>
      </c>
    </row>
    <row r="342" ht="15" spans="1:3">
      <c r="A342" s="236" t="s">
        <v>3798</v>
      </c>
      <c r="B342" s="31" t="s">
        <v>3799</v>
      </c>
      <c r="C342" t="s">
        <v>3257</v>
      </c>
    </row>
    <row r="343" ht="15" spans="1:3">
      <c r="A343" s="236" t="s">
        <v>3800</v>
      </c>
      <c r="B343" s="31" t="s">
        <v>3801</v>
      </c>
      <c r="C343" t="s">
        <v>3257</v>
      </c>
    </row>
    <row r="344" ht="15" spans="1:3">
      <c r="A344" s="236" t="s">
        <v>3802</v>
      </c>
      <c r="B344" s="31" t="s">
        <v>3803</v>
      </c>
      <c r="C344" t="s">
        <v>3257</v>
      </c>
    </row>
    <row r="345" ht="15" spans="1:3">
      <c r="A345" s="236" t="s">
        <v>3804</v>
      </c>
      <c r="B345" s="31" t="s">
        <v>3805</v>
      </c>
      <c r="C345" t="s">
        <v>3257</v>
      </c>
    </row>
    <row r="346" ht="15" spans="1:3">
      <c r="A346" s="236" t="s">
        <v>3806</v>
      </c>
      <c r="B346" s="31" t="s">
        <v>3807</v>
      </c>
      <c r="C346" t="s">
        <v>3257</v>
      </c>
    </row>
    <row r="347" ht="15" spans="1:3">
      <c r="A347" s="236" t="s">
        <v>3808</v>
      </c>
      <c r="B347" s="31" t="s">
        <v>3809</v>
      </c>
      <c r="C347" t="s">
        <v>3257</v>
      </c>
    </row>
    <row r="348" ht="15" spans="1:3">
      <c r="A348" s="236" t="s">
        <v>3810</v>
      </c>
      <c r="B348" s="31" t="s">
        <v>3811</v>
      </c>
      <c r="C348" t="s">
        <v>3257</v>
      </c>
    </row>
    <row r="349" ht="15" spans="1:3">
      <c r="A349" s="236" t="s">
        <v>3812</v>
      </c>
      <c r="B349" s="31" t="s">
        <v>3813</v>
      </c>
      <c r="C349" t="s">
        <v>3257</v>
      </c>
    </row>
    <row r="350" ht="15" spans="1:3">
      <c r="A350" s="236" t="s">
        <v>3814</v>
      </c>
      <c r="B350" s="31" t="s">
        <v>3815</v>
      </c>
      <c r="C350" t="s">
        <v>3257</v>
      </c>
    </row>
    <row r="351" ht="15" spans="1:3">
      <c r="A351" s="236" t="s">
        <v>3816</v>
      </c>
      <c r="B351" s="31" t="s">
        <v>3817</v>
      </c>
      <c r="C351" t="s">
        <v>3326</v>
      </c>
    </row>
    <row r="352" ht="15" spans="1:3">
      <c r="A352" s="236" t="s">
        <v>3818</v>
      </c>
      <c r="B352" s="31" t="s">
        <v>3819</v>
      </c>
      <c r="C352" t="s">
        <v>3257</v>
      </c>
    </row>
    <row r="353" ht="15" spans="1:3">
      <c r="A353" s="236" t="s">
        <v>3820</v>
      </c>
      <c r="B353" s="31" t="s">
        <v>3821</v>
      </c>
      <c r="C353" t="s">
        <v>3257</v>
      </c>
    </row>
    <row r="354" ht="15" spans="1:3">
      <c r="A354" s="236" t="s">
        <v>3822</v>
      </c>
      <c r="B354" s="31" t="s">
        <v>3823</v>
      </c>
      <c r="C354" t="s">
        <v>3257</v>
      </c>
    </row>
    <row r="355" ht="15" spans="1:3">
      <c r="A355" s="236" t="s">
        <v>3824</v>
      </c>
      <c r="B355" s="31" t="s">
        <v>3825</v>
      </c>
      <c r="C355" t="s">
        <v>3257</v>
      </c>
    </row>
    <row r="356" ht="15" spans="1:3">
      <c r="A356" s="236" t="s">
        <v>3826</v>
      </c>
      <c r="B356" s="31" t="s">
        <v>3827</v>
      </c>
      <c r="C356" t="s">
        <v>3257</v>
      </c>
    </row>
    <row r="357" ht="15" spans="1:3">
      <c r="A357" s="236" t="s">
        <v>3828</v>
      </c>
      <c r="B357" s="31" t="s">
        <v>3829</v>
      </c>
      <c r="C357" t="s">
        <v>3257</v>
      </c>
    </row>
    <row r="358" ht="15" spans="1:3">
      <c r="A358" s="236" t="s">
        <v>3830</v>
      </c>
      <c r="B358" s="31" t="s">
        <v>3831</v>
      </c>
      <c r="C358" t="s">
        <v>3257</v>
      </c>
    </row>
    <row r="359" ht="15" spans="1:3">
      <c r="A359" s="236" t="s">
        <v>3832</v>
      </c>
      <c r="B359" s="31" t="s">
        <v>3833</v>
      </c>
      <c r="C359" t="s">
        <v>3257</v>
      </c>
    </row>
    <row r="360" ht="15" spans="1:3">
      <c r="A360" s="236" t="s">
        <v>3834</v>
      </c>
      <c r="B360" s="31" t="s">
        <v>3835</v>
      </c>
      <c r="C360" t="s">
        <v>3257</v>
      </c>
    </row>
    <row r="361" ht="15" spans="1:3">
      <c r="A361" s="236" t="s">
        <v>3836</v>
      </c>
      <c r="B361" s="31" t="s">
        <v>3837</v>
      </c>
      <c r="C361" t="s">
        <v>3257</v>
      </c>
    </row>
    <row r="362" ht="15" spans="1:3">
      <c r="A362" s="236" t="s">
        <v>3838</v>
      </c>
      <c r="B362" s="31" t="s">
        <v>3839</v>
      </c>
      <c r="C362" t="s">
        <v>3257</v>
      </c>
    </row>
    <row r="363" ht="15" spans="1:3">
      <c r="A363" s="236" t="s">
        <v>3840</v>
      </c>
      <c r="B363" s="31" t="s">
        <v>3841</v>
      </c>
      <c r="C363" t="s">
        <v>3257</v>
      </c>
    </row>
    <row r="364" ht="15" spans="1:3">
      <c r="A364" s="236" t="s">
        <v>3842</v>
      </c>
      <c r="B364" s="31" t="s">
        <v>3843</v>
      </c>
      <c r="C364" t="s">
        <v>3257</v>
      </c>
    </row>
    <row r="365" ht="15" spans="1:3">
      <c r="A365" s="236" t="s">
        <v>3844</v>
      </c>
      <c r="B365" s="31" t="s">
        <v>3845</v>
      </c>
      <c r="C365" t="s">
        <v>3326</v>
      </c>
    </row>
    <row r="366" ht="15" spans="1:3">
      <c r="A366" s="236" t="s">
        <v>3846</v>
      </c>
      <c r="B366" s="31" t="s">
        <v>3847</v>
      </c>
      <c r="C366" t="s">
        <v>3257</v>
      </c>
    </row>
    <row r="367" ht="15" spans="1:3">
      <c r="A367" s="236" t="s">
        <v>3848</v>
      </c>
      <c r="B367" s="31" t="s">
        <v>3849</v>
      </c>
      <c r="C367" t="s">
        <v>3257</v>
      </c>
    </row>
    <row r="368" ht="15" spans="1:3">
      <c r="A368" s="236" t="s">
        <v>3850</v>
      </c>
      <c r="B368" s="31" t="s">
        <v>3851</v>
      </c>
      <c r="C368" t="s">
        <v>3257</v>
      </c>
    </row>
    <row r="369" ht="15" spans="1:3">
      <c r="A369" s="236" t="s">
        <v>3852</v>
      </c>
      <c r="B369" s="31" t="s">
        <v>3853</v>
      </c>
      <c r="C369" t="s">
        <v>3257</v>
      </c>
    </row>
    <row r="370" ht="15" spans="1:3">
      <c r="A370" s="236" t="s">
        <v>3854</v>
      </c>
      <c r="B370" s="31" t="s">
        <v>3855</v>
      </c>
      <c r="C370" t="s">
        <v>3257</v>
      </c>
    </row>
    <row r="371" ht="15" spans="1:3">
      <c r="A371" s="236" t="s">
        <v>3856</v>
      </c>
      <c r="B371" s="31" t="s">
        <v>3857</v>
      </c>
      <c r="C371" t="s">
        <v>3257</v>
      </c>
    </row>
    <row r="372" ht="15" spans="1:3">
      <c r="A372" s="236" t="s">
        <v>3858</v>
      </c>
      <c r="B372" s="31" t="s">
        <v>3859</v>
      </c>
      <c r="C372" t="s">
        <v>3257</v>
      </c>
    </row>
    <row r="373" ht="15" spans="1:3">
      <c r="A373" s="236" t="s">
        <v>3860</v>
      </c>
      <c r="B373" s="31" t="s">
        <v>3861</v>
      </c>
      <c r="C373" t="s">
        <v>3257</v>
      </c>
    </row>
    <row r="374" ht="15" spans="1:3">
      <c r="A374" s="236" t="s">
        <v>3862</v>
      </c>
      <c r="B374" s="31" t="s">
        <v>3863</v>
      </c>
      <c r="C374" t="s">
        <v>3257</v>
      </c>
    </row>
    <row r="375" ht="15" spans="1:3">
      <c r="A375" s="236" t="s">
        <v>3864</v>
      </c>
      <c r="B375" s="31" t="s">
        <v>3865</v>
      </c>
      <c r="C375" t="s">
        <v>3257</v>
      </c>
    </row>
    <row r="376" ht="15" spans="1:3">
      <c r="A376" s="236" t="s">
        <v>3866</v>
      </c>
      <c r="B376" s="31" t="s">
        <v>3867</v>
      </c>
      <c r="C376" t="s">
        <v>3257</v>
      </c>
    </row>
    <row r="377" ht="15" spans="1:3">
      <c r="A377" s="236" t="s">
        <v>3868</v>
      </c>
      <c r="B377" s="31" t="s">
        <v>3869</v>
      </c>
      <c r="C377" t="s">
        <v>3257</v>
      </c>
    </row>
    <row r="378" ht="15" spans="1:3">
      <c r="A378" s="236" t="s">
        <v>3870</v>
      </c>
      <c r="B378" s="31" t="s">
        <v>3871</v>
      </c>
      <c r="C378" t="s">
        <v>3257</v>
      </c>
    </row>
    <row r="379" ht="15" spans="1:3">
      <c r="A379" s="236" t="s">
        <v>3872</v>
      </c>
      <c r="B379" s="31" t="s">
        <v>3873</v>
      </c>
      <c r="C379" t="s">
        <v>3257</v>
      </c>
    </row>
    <row r="380" ht="15" spans="1:3">
      <c r="A380" s="236" t="s">
        <v>3874</v>
      </c>
      <c r="B380" s="31" t="s">
        <v>3875</v>
      </c>
      <c r="C380" t="s">
        <v>3326</v>
      </c>
    </row>
    <row r="381" ht="15" spans="1:3">
      <c r="A381" s="236" t="s">
        <v>3876</v>
      </c>
      <c r="B381" s="31" t="s">
        <v>3877</v>
      </c>
      <c r="C381" t="s">
        <v>3257</v>
      </c>
    </row>
    <row r="382" ht="15" spans="1:3">
      <c r="A382" s="236" t="s">
        <v>3878</v>
      </c>
      <c r="B382" s="31" t="s">
        <v>3879</v>
      </c>
      <c r="C382" t="s">
        <v>3257</v>
      </c>
    </row>
    <row r="383" ht="15" spans="1:3">
      <c r="A383" s="236" t="s">
        <v>3880</v>
      </c>
      <c r="B383" s="31" t="s">
        <v>3881</v>
      </c>
      <c r="C383" t="s">
        <v>3257</v>
      </c>
    </row>
    <row r="384" ht="15" spans="1:3">
      <c r="A384" s="236" t="s">
        <v>3882</v>
      </c>
      <c r="B384" s="31" t="s">
        <v>3883</v>
      </c>
      <c r="C384" t="s">
        <v>3257</v>
      </c>
    </row>
    <row r="385" ht="15" spans="1:3">
      <c r="A385" s="236" t="s">
        <v>3884</v>
      </c>
      <c r="B385" s="31" t="s">
        <v>3885</v>
      </c>
      <c r="C385" t="s">
        <v>3257</v>
      </c>
    </row>
    <row r="386" ht="15" spans="1:3">
      <c r="A386" s="236" t="s">
        <v>3886</v>
      </c>
      <c r="B386" s="31" t="s">
        <v>3887</v>
      </c>
      <c r="C386" t="s">
        <v>3257</v>
      </c>
    </row>
    <row r="387" ht="15" spans="1:3">
      <c r="A387" s="236" t="s">
        <v>3888</v>
      </c>
      <c r="B387" s="31" t="s">
        <v>3889</v>
      </c>
      <c r="C387" t="s">
        <v>3257</v>
      </c>
    </row>
    <row r="388" ht="15" spans="1:3">
      <c r="A388" s="236" t="s">
        <v>3890</v>
      </c>
      <c r="B388" s="31" t="s">
        <v>3891</v>
      </c>
      <c r="C388" t="s">
        <v>3257</v>
      </c>
    </row>
    <row r="389" ht="15" spans="1:3">
      <c r="A389" s="236" t="s">
        <v>3892</v>
      </c>
      <c r="B389" s="31" t="s">
        <v>3893</v>
      </c>
      <c r="C389" t="s">
        <v>3257</v>
      </c>
    </row>
    <row r="390" ht="15" spans="1:3">
      <c r="A390" s="236" t="s">
        <v>3894</v>
      </c>
      <c r="B390" s="31" t="s">
        <v>3895</v>
      </c>
      <c r="C390" t="s">
        <v>3257</v>
      </c>
    </row>
    <row r="391" ht="15" spans="1:3">
      <c r="A391" s="236" t="s">
        <v>3896</v>
      </c>
      <c r="B391" s="31" t="s">
        <v>3897</v>
      </c>
      <c r="C391" t="s">
        <v>3257</v>
      </c>
    </row>
    <row r="392" ht="15" spans="1:3">
      <c r="A392" s="236" t="s">
        <v>3898</v>
      </c>
      <c r="B392" s="31" t="s">
        <v>3899</v>
      </c>
      <c r="C392" t="s">
        <v>3257</v>
      </c>
    </row>
    <row r="393" ht="15" spans="1:3">
      <c r="A393" s="236" t="s">
        <v>3900</v>
      </c>
      <c r="B393" s="31" t="s">
        <v>3901</v>
      </c>
      <c r="C393" t="s">
        <v>3257</v>
      </c>
    </row>
    <row r="394" ht="15" spans="1:3">
      <c r="A394" s="236" t="s">
        <v>3902</v>
      </c>
      <c r="B394" s="31" t="s">
        <v>3903</v>
      </c>
      <c r="C394" t="s">
        <v>3257</v>
      </c>
    </row>
    <row r="395" ht="15" spans="1:3">
      <c r="A395" s="236" t="s">
        <v>3904</v>
      </c>
      <c r="B395" s="31" t="s">
        <v>3905</v>
      </c>
      <c r="C395" t="s">
        <v>3257</v>
      </c>
    </row>
    <row r="396" ht="15" spans="1:3">
      <c r="A396" s="236" t="s">
        <v>3906</v>
      </c>
      <c r="B396" s="31" t="s">
        <v>3907</v>
      </c>
      <c r="C396" t="s">
        <v>3257</v>
      </c>
    </row>
    <row r="397" ht="15" spans="1:3">
      <c r="A397" s="236" t="s">
        <v>3908</v>
      </c>
      <c r="B397" s="31" t="s">
        <v>3909</v>
      </c>
      <c r="C397" t="s">
        <v>3257</v>
      </c>
    </row>
    <row r="398" ht="15" spans="1:3">
      <c r="A398" s="236" t="s">
        <v>3910</v>
      </c>
      <c r="B398" s="31" t="s">
        <v>3911</v>
      </c>
      <c r="C398" t="s">
        <v>3326</v>
      </c>
    </row>
    <row r="399" ht="15" spans="1:3">
      <c r="A399" s="236" t="s">
        <v>3912</v>
      </c>
      <c r="B399" s="31" t="s">
        <v>3913</v>
      </c>
      <c r="C399" t="s">
        <v>3257</v>
      </c>
    </row>
    <row r="400" ht="15" spans="1:3">
      <c r="A400" s="236" t="s">
        <v>3914</v>
      </c>
      <c r="B400" s="31" t="s">
        <v>3915</v>
      </c>
      <c r="C400" t="s">
        <v>3257</v>
      </c>
    </row>
    <row r="401" ht="15" spans="1:3">
      <c r="A401" s="236" t="s">
        <v>3916</v>
      </c>
      <c r="B401" s="31" t="s">
        <v>3917</v>
      </c>
      <c r="C401" t="s">
        <v>3257</v>
      </c>
    </row>
    <row r="402" ht="15" spans="1:3">
      <c r="A402" s="236" t="s">
        <v>3918</v>
      </c>
      <c r="B402" s="31" t="s">
        <v>3919</v>
      </c>
      <c r="C402" t="s">
        <v>3257</v>
      </c>
    </row>
    <row r="403" ht="15" spans="1:3">
      <c r="A403" s="236" t="s">
        <v>3920</v>
      </c>
      <c r="B403" s="31" t="s">
        <v>3921</v>
      </c>
      <c r="C403" t="s">
        <v>3257</v>
      </c>
    </row>
    <row r="404" ht="15" spans="1:3">
      <c r="A404" s="236" t="s">
        <v>3922</v>
      </c>
      <c r="B404" s="31" t="s">
        <v>3923</v>
      </c>
      <c r="C404" t="s">
        <v>3257</v>
      </c>
    </row>
    <row r="405" ht="15" spans="1:3">
      <c r="A405" s="236" t="s">
        <v>3924</v>
      </c>
      <c r="B405" s="31" t="s">
        <v>3925</v>
      </c>
      <c r="C405" t="s">
        <v>3257</v>
      </c>
    </row>
    <row r="406" ht="15" spans="1:3">
      <c r="A406" s="236" t="s">
        <v>3926</v>
      </c>
      <c r="B406" s="31" t="s">
        <v>3927</v>
      </c>
      <c r="C406" t="s">
        <v>3257</v>
      </c>
    </row>
    <row r="407" ht="15" spans="1:3">
      <c r="A407" s="236" t="s">
        <v>3928</v>
      </c>
      <c r="B407" s="31" t="s">
        <v>3929</v>
      </c>
      <c r="C407" t="s">
        <v>3257</v>
      </c>
    </row>
    <row r="408" ht="15" spans="1:3">
      <c r="A408" s="236" t="s">
        <v>3930</v>
      </c>
      <c r="B408" s="31" t="s">
        <v>3931</v>
      </c>
      <c r="C408" t="s">
        <v>3257</v>
      </c>
    </row>
    <row r="409" ht="15" spans="1:3">
      <c r="A409" s="236" t="s">
        <v>3932</v>
      </c>
      <c r="B409" s="31" t="s">
        <v>3933</v>
      </c>
      <c r="C409" t="s">
        <v>3257</v>
      </c>
    </row>
    <row r="410" ht="15" spans="1:3">
      <c r="A410" s="236" t="s">
        <v>3934</v>
      </c>
      <c r="B410" s="31" t="s">
        <v>3935</v>
      </c>
      <c r="C410" t="s">
        <v>3257</v>
      </c>
    </row>
    <row r="411" ht="15" spans="1:3">
      <c r="A411" s="236" t="s">
        <v>3936</v>
      </c>
      <c r="B411" s="31" t="s">
        <v>3937</v>
      </c>
      <c r="C411" t="s">
        <v>3257</v>
      </c>
    </row>
    <row r="412" ht="15" spans="1:3">
      <c r="A412" s="236" t="s">
        <v>3938</v>
      </c>
      <c r="B412" s="31" t="s">
        <v>3939</v>
      </c>
      <c r="C412" t="s">
        <v>8</v>
      </c>
    </row>
    <row r="413" ht="15" spans="1:3">
      <c r="A413" s="236" t="s">
        <v>3940</v>
      </c>
      <c r="B413" s="31" t="s">
        <v>3941</v>
      </c>
      <c r="C413" t="s">
        <v>3326</v>
      </c>
    </row>
    <row r="414" ht="15" spans="1:3">
      <c r="A414" s="236" t="s">
        <v>3942</v>
      </c>
      <c r="B414" s="31" t="s">
        <v>3943</v>
      </c>
      <c r="C414" t="s">
        <v>3257</v>
      </c>
    </row>
    <row r="415" ht="15" spans="1:3">
      <c r="A415" s="236" t="s">
        <v>3944</v>
      </c>
      <c r="B415" s="31" t="s">
        <v>3945</v>
      </c>
      <c r="C415" t="s">
        <v>3257</v>
      </c>
    </row>
    <row r="416" ht="15" spans="1:3">
      <c r="A416" s="236" t="s">
        <v>3946</v>
      </c>
      <c r="B416" s="31" t="s">
        <v>3947</v>
      </c>
      <c r="C416" t="s">
        <v>3257</v>
      </c>
    </row>
    <row r="417" ht="15" spans="1:3">
      <c r="A417" s="236" t="s">
        <v>3948</v>
      </c>
      <c r="B417" s="31" t="s">
        <v>3949</v>
      </c>
      <c r="C417" t="s">
        <v>3257</v>
      </c>
    </row>
    <row r="418" ht="15" spans="1:3">
      <c r="A418" s="236" t="s">
        <v>3950</v>
      </c>
      <c r="B418" s="31" t="s">
        <v>3951</v>
      </c>
      <c r="C418" t="s">
        <v>3257</v>
      </c>
    </row>
    <row r="419" ht="15" spans="1:3">
      <c r="A419" s="236" t="s">
        <v>3952</v>
      </c>
      <c r="B419" s="31" t="s">
        <v>3953</v>
      </c>
      <c r="C419" t="s">
        <v>3257</v>
      </c>
    </row>
    <row r="420" ht="15" spans="1:3">
      <c r="A420" s="236" t="s">
        <v>3954</v>
      </c>
      <c r="B420" s="31" t="s">
        <v>3955</v>
      </c>
      <c r="C420" t="s">
        <v>3257</v>
      </c>
    </row>
    <row r="421" ht="15" spans="1:3">
      <c r="A421" s="236" t="s">
        <v>3956</v>
      </c>
      <c r="B421" s="31" t="s">
        <v>3957</v>
      </c>
      <c r="C421" t="s">
        <v>3257</v>
      </c>
    </row>
    <row r="422" ht="15" spans="1:3">
      <c r="A422" s="236" t="s">
        <v>3958</v>
      </c>
      <c r="B422" s="31" t="s">
        <v>3959</v>
      </c>
      <c r="C422" t="s">
        <v>3257</v>
      </c>
    </row>
    <row r="423" ht="15" spans="1:3">
      <c r="A423" s="236" t="s">
        <v>3960</v>
      </c>
      <c r="B423" s="31" t="s">
        <v>3961</v>
      </c>
      <c r="C423" t="s">
        <v>3326</v>
      </c>
    </row>
    <row r="424" ht="15" spans="1:3">
      <c r="A424" s="236" t="s">
        <v>3962</v>
      </c>
      <c r="B424" s="31" t="s">
        <v>3963</v>
      </c>
      <c r="C424" t="s">
        <v>3257</v>
      </c>
    </row>
    <row r="425" ht="15" spans="1:3">
      <c r="A425" s="236" t="s">
        <v>3964</v>
      </c>
      <c r="B425" s="31" t="s">
        <v>3965</v>
      </c>
      <c r="C425" t="s">
        <v>3257</v>
      </c>
    </row>
    <row r="426" ht="15" spans="1:3">
      <c r="A426" s="236" t="s">
        <v>3966</v>
      </c>
      <c r="B426" s="31" t="s">
        <v>3967</v>
      </c>
      <c r="C426" t="s">
        <v>3257</v>
      </c>
    </row>
    <row r="427" ht="15" spans="1:3">
      <c r="A427" s="236" t="s">
        <v>3968</v>
      </c>
      <c r="B427" s="31" t="s">
        <v>3969</v>
      </c>
      <c r="C427" t="s">
        <v>3257</v>
      </c>
    </row>
    <row r="428" ht="15" spans="1:3">
      <c r="A428" s="236" t="s">
        <v>3970</v>
      </c>
      <c r="B428" s="31" t="s">
        <v>3971</v>
      </c>
      <c r="C428" t="s">
        <v>3257</v>
      </c>
    </row>
    <row r="429" ht="15" spans="1:3">
      <c r="A429" s="236" t="s">
        <v>3972</v>
      </c>
      <c r="B429" s="31" t="s">
        <v>3973</v>
      </c>
      <c r="C429" t="s">
        <v>3257</v>
      </c>
    </row>
    <row r="430" ht="15" spans="1:3">
      <c r="A430" s="236" t="s">
        <v>3974</v>
      </c>
      <c r="B430" s="31" t="s">
        <v>3975</v>
      </c>
      <c r="C430" t="s">
        <v>3257</v>
      </c>
    </row>
    <row r="431" ht="15" spans="1:3">
      <c r="A431" s="236" t="s">
        <v>3976</v>
      </c>
      <c r="B431" s="31" t="s">
        <v>3977</v>
      </c>
      <c r="C431" t="s">
        <v>3257</v>
      </c>
    </row>
    <row r="432" ht="15" spans="1:3">
      <c r="A432" s="236" t="s">
        <v>3978</v>
      </c>
      <c r="B432" s="31" t="s">
        <v>3979</v>
      </c>
      <c r="C432" t="s">
        <v>3257</v>
      </c>
    </row>
    <row r="433" ht="15" spans="1:3">
      <c r="A433" s="236" t="s">
        <v>3980</v>
      </c>
      <c r="B433" s="31" t="s">
        <v>3981</v>
      </c>
      <c r="C433" t="s">
        <v>3326</v>
      </c>
    </row>
    <row r="434" ht="15" spans="1:3">
      <c r="A434" s="236" t="s">
        <v>3982</v>
      </c>
      <c r="B434" s="31" t="s">
        <v>3983</v>
      </c>
      <c r="C434" t="s">
        <v>3257</v>
      </c>
    </row>
    <row r="435" ht="15" spans="1:3">
      <c r="A435" s="236" t="s">
        <v>3984</v>
      </c>
      <c r="B435" s="31" t="s">
        <v>3985</v>
      </c>
      <c r="C435" t="s">
        <v>3257</v>
      </c>
    </row>
    <row r="436" ht="15" spans="1:3">
      <c r="A436" s="236" t="s">
        <v>3986</v>
      </c>
      <c r="B436" s="31" t="s">
        <v>3987</v>
      </c>
      <c r="C436" t="s">
        <v>3257</v>
      </c>
    </row>
    <row r="437" ht="15" spans="1:3">
      <c r="A437" s="236" t="s">
        <v>3988</v>
      </c>
      <c r="B437" s="31" t="s">
        <v>3989</v>
      </c>
      <c r="C437" t="s">
        <v>3326</v>
      </c>
    </row>
    <row r="438" ht="15" spans="1:3">
      <c r="A438" s="236" t="s">
        <v>3990</v>
      </c>
      <c r="B438" s="31" t="s">
        <v>3991</v>
      </c>
      <c r="C438" t="s">
        <v>3257</v>
      </c>
    </row>
    <row r="439" ht="15" spans="1:3">
      <c r="A439" s="236" t="s">
        <v>3992</v>
      </c>
      <c r="B439" s="31" t="s">
        <v>3993</v>
      </c>
      <c r="C439" t="s">
        <v>3257</v>
      </c>
    </row>
    <row r="440" ht="15" spans="1:3">
      <c r="A440" s="236" t="s">
        <v>3994</v>
      </c>
      <c r="B440" s="31" t="s">
        <v>3995</v>
      </c>
      <c r="C440" t="s">
        <v>3257</v>
      </c>
    </row>
    <row r="441" ht="15" spans="1:3">
      <c r="A441" s="236" t="s">
        <v>3996</v>
      </c>
      <c r="B441" s="31" t="s">
        <v>3997</v>
      </c>
      <c r="C441" t="s">
        <v>3257</v>
      </c>
    </row>
    <row r="442" ht="15" spans="1:3">
      <c r="A442" s="236" t="s">
        <v>3998</v>
      </c>
      <c r="B442" s="31" t="s">
        <v>3999</v>
      </c>
      <c r="C442" t="s">
        <v>3257</v>
      </c>
    </row>
    <row r="443" ht="15" spans="1:3">
      <c r="A443" s="236" t="s">
        <v>4000</v>
      </c>
      <c r="B443" s="31" t="s">
        <v>4001</v>
      </c>
      <c r="C443" t="s">
        <v>3257</v>
      </c>
    </row>
    <row r="444" ht="15" spans="1:3">
      <c r="A444" s="236" t="s">
        <v>4002</v>
      </c>
      <c r="B444" s="31" t="s">
        <v>4003</v>
      </c>
      <c r="C444" t="s">
        <v>3257</v>
      </c>
    </row>
    <row r="445" ht="15" spans="1:3">
      <c r="A445" s="236" t="s">
        <v>4004</v>
      </c>
      <c r="B445" s="31" t="s">
        <v>4005</v>
      </c>
      <c r="C445" t="s">
        <v>3257</v>
      </c>
    </row>
    <row r="446" ht="15" spans="1:3">
      <c r="A446" s="236" t="s">
        <v>4006</v>
      </c>
      <c r="B446" s="31" t="s">
        <v>4007</v>
      </c>
      <c r="C446" t="s">
        <v>3257</v>
      </c>
    </row>
    <row r="447" ht="15" spans="1:3">
      <c r="A447" s="236" t="s">
        <v>4008</v>
      </c>
      <c r="B447" s="31" t="s">
        <v>4009</v>
      </c>
      <c r="C447" t="s">
        <v>3257</v>
      </c>
    </row>
    <row r="448" ht="15" spans="1:3">
      <c r="A448" s="236" t="s">
        <v>4010</v>
      </c>
      <c r="B448" s="31" t="s">
        <v>4011</v>
      </c>
      <c r="C448" t="s">
        <v>3257</v>
      </c>
    </row>
    <row r="449" ht="15" spans="1:3">
      <c r="A449" s="236" t="s">
        <v>4012</v>
      </c>
      <c r="B449" s="31" t="s">
        <v>4013</v>
      </c>
      <c r="C449" t="s">
        <v>3257</v>
      </c>
    </row>
    <row r="450" ht="15" spans="1:3">
      <c r="A450" s="236" t="s">
        <v>4014</v>
      </c>
      <c r="B450" s="31" t="s">
        <v>4015</v>
      </c>
      <c r="C450" t="s">
        <v>3326</v>
      </c>
    </row>
    <row r="451" ht="15" spans="1:3">
      <c r="A451" s="236" t="s">
        <v>4016</v>
      </c>
      <c r="B451" s="31" t="s">
        <v>4017</v>
      </c>
      <c r="C451" t="s">
        <v>3257</v>
      </c>
    </row>
    <row r="452" ht="15" spans="1:3">
      <c r="A452" s="236" t="s">
        <v>4018</v>
      </c>
      <c r="B452" s="31" t="s">
        <v>4019</v>
      </c>
      <c r="C452" t="s">
        <v>3257</v>
      </c>
    </row>
    <row r="453" ht="15" spans="1:3">
      <c r="A453" s="236" t="s">
        <v>4020</v>
      </c>
      <c r="B453" s="31" t="s">
        <v>4021</v>
      </c>
      <c r="C453" t="s">
        <v>3257</v>
      </c>
    </row>
    <row r="454" ht="15" spans="1:3">
      <c r="A454" s="236" t="s">
        <v>4022</v>
      </c>
      <c r="B454" s="31" t="s">
        <v>4023</v>
      </c>
      <c r="C454" t="s">
        <v>3257</v>
      </c>
    </row>
    <row r="455" ht="15" spans="1:3">
      <c r="A455" s="236" t="s">
        <v>4024</v>
      </c>
      <c r="B455" s="31" t="s">
        <v>4025</v>
      </c>
      <c r="C455" t="s">
        <v>3257</v>
      </c>
    </row>
    <row r="456" ht="15" spans="1:3">
      <c r="A456" s="236" t="s">
        <v>4026</v>
      </c>
      <c r="B456" s="31" t="s">
        <v>4027</v>
      </c>
      <c r="C456" t="s">
        <v>3257</v>
      </c>
    </row>
    <row r="457" ht="15" spans="1:3">
      <c r="A457" s="236" t="s">
        <v>4028</v>
      </c>
      <c r="B457" s="31" t="s">
        <v>4029</v>
      </c>
      <c r="C457" t="s">
        <v>3257</v>
      </c>
    </row>
    <row r="458" ht="15" spans="1:3">
      <c r="A458" s="236" t="s">
        <v>4030</v>
      </c>
      <c r="B458" s="31" t="s">
        <v>4031</v>
      </c>
      <c r="C458" t="s">
        <v>3257</v>
      </c>
    </row>
    <row r="459" ht="15" spans="1:3">
      <c r="A459" s="236" t="s">
        <v>4032</v>
      </c>
      <c r="B459" s="31" t="s">
        <v>4033</v>
      </c>
      <c r="C459" t="s">
        <v>3326</v>
      </c>
    </row>
    <row r="460" ht="15" spans="1:3">
      <c r="A460" s="236" t="s">
        <v>4034</v>
      </c>
      <c r="B460" s="31" t="s">
        <v>4035</v>
      </c>
      <c r="C460" t="s">
        <v>3257</v>
      </c>
    </row>
    <row r="461" ht="15" spans="1:3">
      <c r="A461" s="236" t="s">
        <v>4036</v>
      </c>
      <c r="B461" s="31" t="s">
        <v>4037</v>
      </c>
      <c r="C461" t="s">
        <v>3257</v>
      </c>
    </row>
    <row r="462" ht="15" spans="1:3">
      <c r="A462" s="236" t="s">
        <v>4038</v>
      </c>
      <c r="B462" s="31" t="s">
        <v>4039</v>
      </c>
      <c r="C462" t="s">
        <v>3257</v>
      </c>
    </row>
    <row r="463" ht="15" spans="1:3">
      <c r="A463" s="236" t="s">
        <v>4040</v>
      </c>
      <c r="B463" s="31" t="s">
        <v>4041</v>
      </c>
      <c r="C463" t="s">
        <v>3257</v>
      </c>
    </row>
    <row r="464" ht="15" spans="1:3">
      <c r="A464" s="236" t="s">
        <v>4042</v>
      </c>
      <c r="B464" s="31" t="s">
        <v>4043</v>
      </c>
      <c r="C464" t="s">
        <v>3257</v>
      </c>
    </row>
    <row r="465" ht="15" spans="1:3">
      <c r="A465" s="236" t="s">
        <v>4044</v>
      </c>
      <c r="B465" s="31" t="s">
        <v>4045</v>
      </c>
      <c r="C465" t="s">
        <v>3257</v>
      </c>
    </row>
    <row r="466" ht="15" spans="1:3">
      <c r="A466" s="236" t="s">
        <v>4046</v>
      </c>
      <c r="B466" s="31" t="s">
        <v>4047</v>
      </c>
      <c r="C466" t="s">
        <v>3257</v>
      </c>
    </row>
    <row r="467" ht="15" spans="1:3">
      <c r="A467" s="236" t="s">
        <v>4048</v>
      </c>
      <c r="B467" s="31" t="s">
        <v>4049</v>
      </c>
      <c r="C467" t="s">
        <v>3257</v>
      </c>
    </row>
    <row r="468" ht="15" spans="1:3">
      <c r="A468" s="236" t="s">
        <v>4050</v>
      </c>
      <c r="B468" s="31" t="s">
        <v>4051</v>
      </c>
      <c r="C468" t="s">
        <v>3257</v>
      </c>
    </row>
    <row r="469" ht="15" spans="1:3">
      <c r="A469" s="236" t="s">
        <v>4052</v>
      </c>
      <c r="B469" s="31" t="s">
        <v>4053</v>
      </c>
      <c r="C469" t="s">
        <v>3326</v>
      </c>
    </row>
    <row r="470" ht="15" spans="1:3">
      <c r="A470" s="236" t="s">
        <v>4054</v>
      </c>
      <c r="B470" s="31" t="s">
        <v>4055</v>
      </c>
      <c r="C470" t="s">
        <v>3257</v>
      </c>
    </row>
    <row r="471" ht="15" spans="1:3">
      <c r="A471" s="236" t="s">
        <v>4056</v>
      </c>
      <c r="B471" s="31" t="s">
        <v>4057</v>
      </c>
      <c r="C471" t="s">
        <v>3257</v>
      </c>
    </row>
    <row r="472" ht="15" spans="1:3">
      <c r="A472" s="236" t="s">
        <v>4058</v>
      </c>
      <c r="B472" s="31" t="s">
        <v>4059</v>
      </c>
      <c r="C472" t="s">
        <v>3257</v>
      </c>
    </row>
    <row r="473" ht="15" spans="1:3">
      <c r="A473" s="236" t="s">
        <v>4060</v>
      </c>
      <c r="B473" s="31" t="s">
        <v>4061</v>
      </c>
      <c r="C473" t="s">
        <v>3257</v>
      </c>
    </row>
    <row r="474" ht="15" spans="1:3">
      <c r="A474" s="236" t="s">
        <v>4062</v>
      </c>
      <c r="B474" s="31" t="s">
        <v>4063</v>
      </c>
      <c r="C474" t="s">
        <v>3257</v>
      </c>
    </row>
    <row r="475" ht="15" spans="1:3">
      <c r="A475" s="236" t="s">
        <v>4064</v>
      </c>
      <c r="B475" s="31" t="s">
        <v>4065</v>
      </c>
      <c r="C475" t="s">
        <v>3257</v>
      </c>
    </row>
    <row r="476" ht="15" spans="1:3">
      <c r="A476" s="236" t="s">
        <v>4066</v>
      </c>
      <c r="B476" s="31" t="s">
        <v>4067</v>
      </c>
      <c r="C476" t="s">
        <v>3257</v>
      </c>
    </row>
    <row r="477" ht="15" spans="1:3">
      <c r="A477" s="236" t="s">
        <v>4068</v>
      </c>
      <c r="B477" s="31" t="s">
        <v>4069</v>
      </c>
      <c r="C477" t="s">
        <v>3257</v>
      </c>
    </row>
    <row r="478" ht="15" spans="1:3">
      <c r="A478" s="236" t="s">
        <v>4070</v>
      </c>
      <c r="B478" s="31" t="s">
        <v>4071</v>
      </c>
      <c r="C478" t="s">
        <v>3257</v>
      </c>
    </row>
    <row r="479" ht="15" spans="1:3">
      <c r="A479" s="236" t="s">
        <v>4072</v>
      </c>
      <c r="B479" s="31" t="s">
        <v>4073</v>
      </c>
      <c r="C479" t="s">
        <v>3257</v>
      </c>
    </row>
    <row r="480" ht="15" spans="1:3">
      <c r="A480" s="236" t="s">
        <v>4074</v>
      </c>
      <c r="B480" s="31" t="s">
        <v>4075</v>
      </c>
      <c r="C480" t="s">
        <v>3257</v>
      </c>
    </row>
    <row r="481" ht="15" spans="1:3">
      <c r="A481" s="236" t="s">
        <v>4076</v>
      </c>
      <c r="B481" s="31" t="s">
        <v>4077</v>
      </c>
      <c r="C481" t="s">
        <v>3257</v>
      </c>
    </row>
    <row r="482" ht="15" spans="1:3">
      <c r="A482" s="236" t="s">
        <v>4078</v>
      </c>
      <c r="B482" s="31" t="s">
        <v>4079</v>
      </c>
      <c r="C482" t="s">
        <v>3257</v>
      </c>
    </row>
    <row r="483" ht="15" spans="1:3">
      <c r="A483" s="236" t="s">
        <v>4080</v>
      </c>
      <c r="B483" s="31" t="s">
        <v>4081</v>
      </c>
      <c r="C483" t="s">
        <v>3257</v>
      </c>
    </row>
    <row r="484" ht="15" spans="1:3">
      <c r="A484" s="236" t="s">
        <v>4082</v>
      </c>
      <c r="B484" s="31" t="s">
        <v>4083</v>
      </c>
      <c r="C484" t="s">
        <v>3326</v>
      </c>
    </row>
    <row r="485" ht="15" spans="1:3">
      <c r="A485" s="236" t="s">
        <v>4084</v>
      </c>
      <c r="B485" s="31" t="s">
        <v>4085</v>
      </c>
      <c r="C485" t="s">
        <v>3257</v>
      </c>
    </row>
    <row r="486" ht="15" spans="1:3">
      <c r="A486" s="236" t="s">
        <v>4086</v>
      </c>
      <c r="B486" s="31" t="s">
        <v>4087</v>
      </c>
      <c r="C486" t="s">
        <v>3257</v>
      </c>
    </row>
    <row r="487" ht="15" spans="1:3">
      <c r="A487" s="236" t="s">
        <v>4088</v>
      </c>
      <c r="B487" s="31" t="s">
        <v>4089</v>
      </c>
      <c r="C487" t="s">
        <v>3257</v>
      </c>
    </row>
    <row r="488" ht="15" spans="1:3">
      <c r="A488" s="236" t="s">
        <v>4090</v>
      </c>
      <c r="B488" s="31" t="s">
        <v>4091</v>
      </c>
      <c r="C488" t="s">
        <v>3257</v>
      </c>
    </row>
    <row r="489" ht="15" spans="1:3">
      <c r="A489" s="236" t="s">
        <v>4092</v>
      </c>
      <c r="B489" s="31" t="s">
        <v>4093</v>
      </c>
      <c r="C489" t="s">
        <v>3257</v>
      </c>
    </row>
    <row r="490" ht="15" spans="1:3">
      <c r="A490" s="236" t="s">
        <v>4094</v>
      </c>
      <c r="B490" s="31" t="s">
        <v>4095</v>
      </c>
      <c r="C490" t="s">
        <v>3257</v>
      </c>
    </row>
    <row r="491" ht="15" spans="1:3">
      <c r="A491" s="236" t="s">
        <v>4096</v>
      </c>
      <c r="B491" s="31" t="s">
        <v>4097</v>
      </c>
      <c r="C491" t="s">
        <v>3257</v>
      </c>
    </row>
    <row r="492" ht="15" spans="1:3">
      <c r="A492" s="236" t="s">
        <v>4098</v>
      </c>
      <c r="B492" s="31" t="s">
        <v>4099</v>
      </c>
      <c r="C492" t="s">
        <v>3326</v>
      </c>
    </row>
    <row r="493" ht="15" spans="1:3">
      <c r="A493" s="236" t="s">
        <v>4100</v>
      </c>
      <c r="B493" s="31" t="s">
        <v>4101</v>
      </c>
      <c r="C493" t="s">
        <v>3257</v>
      </c>
    </row>
    <row r="494" ht="15" spans="1:3">
      <c r="A494" s="236" t="s">
        <v>4102</v>
      </c>
      <c r="B494" s="31" t="s">
        <v>4103</v>
      </c>
      <c r="C494" t="s">
        <v>3257</v>
      </c>
    </row>
    <row r="495" ht="15" spans="1:3">
      <c r="A495" s="236" t="s">
        <v>4104</v>
      </c>
      <c r="B495" s="31" t="s">
        <v>4105</v>
      </c>
      <c r="C495" t="s">
        <v>3257</v>
      </c>
    </row>
    <row r="496" ht="15" spans="1:3">
      <c r="A496" s="236" t="s">
        <v>4106</v>
      </c>
      <c r="B496" s="31" t="s">
        <v>4107</v>
      </c>
      <c r="C496" t="s">
        <v>3257</v>
      </c>
    </row>
    <row r="497" ht="15" spans="1:3">
      <c r="A497" s="236" t="s">
        <v>4108</v>
      </c>
      <c r="B497" s="31" t="s">
        <v>4109</v>
      </c>
      <c r="C497" t="s">
        <v>3257</v>
      </c>
    </row>
    <row r="498" ht="15" spans="1:3">
      <c r="A498" s="236" t="s">
        <v>4110</v>
      </c>
      <c r="B498" s="31" t="s">
        <v>4111</v>
      </c>
      <c r="C498" t="s">
        <v>3257</v>
      </c>
    </row>
    <row r="499" ht="15" spans="1:3">
      <c r="A499" s="236" t="s">
        <v>4112</v>
      </c>
      <c r="B499" s="31" t="s">
        <v>4113</v>
      </c>
      <c r="C499" t="s">
        <v>3257</v>
      </c>
    </row>
    <row r="500" ht="15" spans="1:3">
      <c r="A500" s="236" t="s">
        <v>4114</v>
      </c>
      <c r="B500" s="31" t="s">
        <v>4115</v>
      </c>
      <c r="C500" t="s">
        <v>3257</v>
      </c>
    </row>
    <row r="501" ht="15" spans="1:3">
      <c r="A501" s="236" t="s">
        <v>4116</v>
      </c>
      <c r="B501" s="31" t="s">
        <v>4117</v>
      </c>
      <c r="C501" t="s">
        <v>3257</v>
      </c>
    </row>
    <row r="502" ht="15" spans="1:3">
      <c r="A502" s="236" t="s">
        <v>4118</v>
      </c>
      <c r="B502" s="31" t="s">
        <v>4119</v>
      </c>
      <c r="C502" t="s">
        <v>3257</v>
      </c>
    </row>
    <row r="503" ht="15" spans="1:3">
      <c r="A503" s="236" t="s">
        <v>4120</v>
      </c>
      <c r="B503" s="31" t="s">
        <v>4121</v>
      </c>
      <c r="C503" t="s">
        <v>3257</v>
      </c>
    </row>
    <row r="504" ht="15" spans="1:3">
      <c r="A504" s="236" t="s">
        <v>4122</v>
      </c>
      <c r="B504" s="31" t="s">
        <v>4123</v>
      </c>
      <c r="C504" t="s">
        <v>3326</v>
      </c>
    </row>
    <row r="505" ht="15" spans="1:3">
      <c r="A505" s="236" t="s">
        <v>4124</v>
      </c>
      <c r="B505" s="31" t="s">
        <v>4125</v>
      </c>
      <c r="C505" t="s">
        <v>3257</v>
      </c>
    </row>
    <row r="506" ht="15" spans="1:3">
      <c r="A506" s="236" t="s">
        <v>4126</v>
      </c>
      <c r="B506" s="31" t="s">
        <v>4127</v>
      </c>
      <c r="C506" t="s">
        <v>3257</v>
      </c>
    </row>
    <row r="507" ht="15" spans="1:3">
      <c r="A507" s="236" t="s">
        <v>4128</v>
      </c>
      <c r="B507" s="31" t="s">
        <v>4129</v>
      </c>
      <c r="C507" t="s">
        <v>3257</v>
      </c>
    </row>
    <row r="508" ht="15" spans="1:3">
      <c r="A508" s="236" t="s">
        <v>4130</v>
      </c>
      <c r="B508" s="31" t="s">
        <v>4131</v>
      </c>
      <c r="C508" t="s">
        <v>3257</v>
      </c>
    </row>
    <row r="509" ht="15" spans="1:3">
      <c r="A509" s="236" t="s">
        <v>4132</v>
      </c>
      <c r="B509" s="31" t="s">
        <v>4133</v>
      </c>
      <c r="C509" t="s">
        <v>3257</v>
      </c>
    </row>
    <row r="510" ht="15" spans="1:3">
      <c r="A510" s="236" t="s">
        <v>4134</v>
      </c>
      <c r="B510" s="31" t="s">
        <v>4135</v>
      </c>
      <c r="C510" t="s">
        <v>3257</v>
      </c>
    </row>
    <row r="511" ht="15" spans="1:3">
      <c r="A511" s="236" t="s">
        <v>4136</v>
      </c>
      <c r="B511" s="31" t="s">
        <v>4137</v>
      </c>
      <c r="C511" t="s">
        <v>3326</v>
      </c>
    </row>
    <row r="512" ht="15" spans="1:3">
      <c r="A512" s="236" t="s">
        <v>4138</v>
      </c>
      <c r="B512" s="31" t="s">
        <v>4139</v>
      </c>
      <c r="C512" t="s">
        <v>3257</v>
      </c>
    </row>
    <row r="513" ht="15" spans="1:3">
      <c r="A513" s="236" t="s">
        <v>4140</v>
      </c>
      <c r="B513" s="31" t="s">
        <v>4141</v>
      </c>
      <c r="C513" t="s">
        <v>3257</v>
      </c>
    </row>
    <row r="514" ht="15" spans="1:3">
      <c r="A514" s="236" t="s">
        <v>4142</v>
      </c>
      <c r="B514" s="31" t="s">
        <v>4143</v>
      </c>
      <c r="C514" t="s">
        <v>3257</v>
      </c>
    </row>
    <row r="515" ht="15" spans="1:3">
      <c r="A515" s="236" t="s">
        <v>4144</v>
      </c>
      <c r="B515" s="31" t="s">
        <v>4145</v>
      </c>
      <c r="C515" t="s">
        <v>3257</v>
      </c>
    </row>
    <row r="516" ht="15" spans="1:3">
      <c r="A516" s="236" t="s">
        <v>4146</v>
      </c>
      <c r="B516" s="31" t="s">
        <v>4147</v>
      </c>
      <c r="C516" t="s">
        <v>3257</v>
      </c>
    </row>
    <row r="517" ht="15" spans="1:3">
      <c r="A517" s="236" t="s">
        <v>4148</v>
      </c>
      <c r="B517" s="31" t="s">
        <v>4149</v>
      </c>
      <c r="C517" t="s">
        <v>3257</v>
      </c>
    </row>
    <row r="518" ht="15" spans="1:3">
      <c r="A518" s="236" t="s">
        <v>4150</v>
      </c>
      <c r="B518" s="31" t="s">
        <v>4151</v>
      </c>
      <c r="C518" t="s">
        <v>3257</v>
      </c>
    </row>
    <row r="519" ht="15" spans="1:3">
      <c r="A519" s="236" t="s">
        <v>4152</v>
      </c>
      <c r="B519" s="31" t="s">
        <v>4153</v>
      </c>
      <c r="C519" t="s">
        <v>3257</v>
      </c>
    </row>
    <row r="520" ht="15" spans="1:3">
      <c r="A520" s="236" t="s">
        <v>4154</v>
      </c>
      <c r="B520" s="31" t="s">
        <v>4155</v>
      </c>
      <c r="C520" t="s">
        <v>3257</v>
      </c>
    </row>
    <row r="521" ht="15" spans="1:3">
      <c r="A521" s="236" t="s">
        <v>4156</v>
      </c>
      <c r="B521" s="31" t="s">
        <v>4157</v>
      </c>
      <c r="C521" t="s">
        <v>3257</v>
      </c>
    </row>
    <row r="522" ht="15" spans="1:3">
      <c r="A522" s="236" t="s">
        <v>4158</v>
      </c>
      <c r="B522" s="31" t="s">
        <v>4159</v>
      </c>
      <c r="C522" t="s">
        <v>3257</v>
      </c>
    </row>
    <row r="523" ht="15" spans="1:3">
      <c r="A523" s="236" t="s">
        <v>4160</v>
      </c>
      <c r="B523" s="31" t="s">
        <v>4161</v>
      </c>
      <c r="C523" t="s">
        <v>3257</v>
      </c>
    </row>
    <row r="524" ht="15" spans="1:3">
      <c r="A524" s="236" t="s">
        <v>4162</v>
      </c>
      <c r="B524" s="31" t="s">
        <v>4163</v>
      </c>
      <c r="C524" t="s">
        <v>3326</v>
      </c>
    </row>
    <row r="525" ht="15" spans="1:3">
      <c r="A525" s="236" t="s">
        <v>4164</v>
      </c>
      <c r="B525" s="31" t="s">
        <v>4165</v>
      </c>
      <c r="C525" t="s">
        <v>3257</v>
      </c>
    </row>
    <row r="526" ht="15" spans="1:3">
      <c r="A526" s="236" t="s">
        <v>4166</v>
      </c>
      <c r="B526" s="31" t="s">
        <v>4167</v>
      </c>
      <c r="C526" t="s">
        <v>3257</v>
      </c>
    </row>
    <row r="527" ht="15" spans="1:3">
      <c r="A527" s="236" t="s">
        <v>4168</v>
      </c>
      <c r="B527" s="31" t="s">
        <v>4169</v>
      </c>
      <c r="C527" t="s">
        <v>3257</v>
      </c>
    </row>
    <row r="528" ht="15" spans="1:3">
      <c r="A528" s="236" t="s">
        <v>4170</v>
      </c>
      <c r="B528" s="31" t="s">
        <v>4171</v>
      </c>
      <c r="C528" t="s">
        <v>8</v>
      </c>
    </row>
    <row r="529" ht="15" spans="1:3">
      <c r="A529" s="236" t="s">
        <v>4172</v>
      </c>
      <c r="B529" s="31" t="s">
        <v>4173</v>
      </c>
      <c r="C529" t="s">
        <v>3326</v>
      </c>
    </row>
    <row r="530" ht="15" spans="1:3">
      <c r="A530" s="236" t="s">
        <v>4174</v>
      </c>
      <c r="B530" s="31" t="s">
        <v>3291</v>
      </c>
      <c r="C530" t="s">
        <v>3257</v>
      </c>
    </row>
    <row r="531" ht="15" spans="1:3">
      <c r="A531" s="236" t="s">
        <v>4175</v>
      </c>
      <c r="B531" s="31" t="s">
        <v>4176</v>
      </c>
      <c r="C531" t="s">
        <v>3257</v>
      </c>
    </row>
    <row r="532" ht="15" spans="1:3">
      <c r="A532" s="236" t="s">
        <v>4177</v>
      </c>
      <c r="B532" s="31" t="s">
        <v>4178</v>
      </c>
      <c r="C532" t="s">
        <v>3257</v>
      </c>
    </row>
    <row r="533" ht="15" spans="1:3">
      <c r="A533" s="236" t="s">
        <v>4179</v>
      </c>
      <c r="B533" s="31" t="s">
        <v>4180</v>
      </c>
      <c r="C533" t="s">
        <v>3257</v>
      </c>
    </row>
    <row r="534" ht="15" spans="1:3">
      <c r="A534" s="236" t="s">
        <v>4181</v>
      </c>
      <c r="B534" s="31" t="s">
        <v>4182</v>
      </c>
      <c r="C534" t="s">
        <v>3257</v>
      </c>
    </row>
    <row r="535" ht="15" spans="1:3">
      <c r="A535" s="236" t="s">
        <v>4183</v>
      </c>
      <c r="B535" s="31" t="s">
        <v>4184</v>
      </c>
      <c r="C535" t="s">
        <v>3257</v>
      </c>
    </row>
    <row r="536" ht="15" spans="1:3">
      <c r="A536" s="236" t="s">
        <v>4185</v>
      </c>
      <c r="B536" s="31" t="s">
        <v>4186</v>
      </c>
      <c r="C536" t="s">
        <v>3257</v>
      </c>
    </row>
    <row r="537" ht="15" spans="1:3">
      <c r="A537" s="236" t="s">
        <v>4187</v>
      </c>
      <c r="B537" s="31" t="s">
        <v>4188</v>
      </c>
      <c r="C537" t="s">
        <v>3257</v>
      </c>
    </row>
    <row r="538" ht="15" spans="1:3">
      <c r="A538" s="236" t="s">
        <v>4189</v>
      </c>
      <c r="B538" s="31" t="s">
        <v>4190</v>
      </c>
      <c r="C538" t="s">
        <v>3257</v>
      </c>
    </row>
    <row r="539" ht="15" spans="1:3">
      <c r="A539" s="236" t="s">
        <v>4191</v>
      </c>
      <c r="B539" s="31" t="s">
        <v>4192</v>
      </c>
      <c r="C539" t="s">
        <v>3257</v>
      </c>
    </row>
    <row r="540" ht="15" spans="1:3">
      <c r="A540" s="236" t="s">
        <v>4193</v>
      </c>
      <c r="B540" s="31" t="s">
        <v>4194</v>
      </c>
      <c r="C540" t="s">
        <v>3257</v>
      </c>
    </row>
    <row r="541" ht="15" spans="1:3">
      <c r="A541" s="236" t="s">
        <v>4195</v>
      </c>
      <c r="B541" s="31" t="s">
        <v>4196</v>
      </c>
      <c r="C541" t="s">
        <v>3257</v>
      </c>
    </row>
    <row r="542" ht="15" spans="1:3">
      <c r="A542" s="236" t="s">
        <v>4197</v>
      </c>
      <c r="B542" s="31" t="s">
        <v>4198</v>
      </c>
      <c r="C542" t="s">
        <v>3257</v>
      </c>
    </row>
    <row r="543" ht="15" spans="1:3">
      <c r="A543" s="236" t="s">
        <v>4199</v>
      </c>
      <c r="B543" s="31" t="s">
        <v>4200</v>
      </c>
      <c r="C543" t="s">
        <v>3326</v>
      </c>
    </row>
    <row r="544" ht="15" spans="1:3">
      <c r="A544" s="236" t="s">
        <v>4201</v>
      </c>
      <c r="B544" s="31" t="s">
        <v>4202</v>
      </c>
      <c r="C544" t="s">
        <v>3257</v>
      </c>
    </row>
    <row r="545" ht="15" spans="1:3">
      <c r="A545" s="236" t="s">
        <v>4203</v>
      </c>
      <c r="B545" s="31" t="s">
        <v>4204</v>
      </c>
      <c r="C545" t="s">
        <v>3257</v>
      </c>
    </row>
    <row r="546" ht="15" spans="1:3">
      <c r="A546" s="236" t="s">
        <v>4205</v>
      </c>
      <c r="B546" s="31" t="s">
        <v>4206</v>
      </c>
      <c r="C546" t="s">
        <v>3257</v>
      </c>
    </row>
    <row r="547" ht="15" spans="1:3">
      <c r="A547" s="236" t="s">
        <v>4207</v>
      </c>
      <c r="B547" s="31" t="s">
        <v>4208</v>
      </c>
      <c r="C547" t="s">
        <v>3257</v>
      </c>
    </row>
    <row r="548" ht="15" spans="1:3">
      <c r="A548" s="236" t="s">
        <v>4209</v>
      </c>
      <c r="B548" s="31" t="s">
        <v>4210</v>
      </c>
      <c r="C548" t="s">
        <v>3257</v>
      </c>
    </row>
    <row r="549" ht="15" spans="1:3">
      <c r="A549" s="236" t="s">
        <v>4211</v>
      </c>
      <c r="B549" s="31" t="s">
        <v>4212</v>
      </c>
      <c r="C549" t="s">
        <v>3257</v>
      </c>
    </row>
    <row r="550" ht="15" spans="1:3">
      <c r="A550" s="236" t="s">
        <v>4213</v>
      </c>
      <c r="B550" s="31" t="s">
        <v>4214</v>
      </c>
      <c r="C550" t="s">
        <v>3257</v>
      </c>
    </row>
    <row r="551" ht="15" spans="1:3">
      <c r="A551" s="236" t="s">
        <v>4215</v>
      </c>
      <c r="B551" s="31" t="s">
        <v>4216</v>
      </c>
      <c r="C551" t="s">
        <v>3257</v>
      </c>
    </row>
    <row r="552" ht="15" spans="1:3">
      <c r="A552" s="236" t="s">
        <v>4217</v>
      </c>
      <c r="B552" s="31" t="s">
        <v>4218</v>
      </c>
      <c r="C552" t="s">
        <v>3257</v>
      </c>
    </row>
    <row r="553" ht="15" spans="1:3">
      <c r="A553" s="236" t="s">
        <v>4219</v>
      </c>
      <c r="B553" s="31" t="s">
        <v>4220</v>
      </c>
      <c r="C553" t="s">
        <v>3257</v>
      </c>
    </row>
    <row r="554" ht="15" spans="1:3">
      <c r="A554" s="236" t="s">
        <v>4221</v>
      </c>
      <c r="B554" s="31" t="s">
        <v>4222</v>
      </c>
      <c r="C554" t="s">
        <v>3326</v>
      </c>
    </row>
    <row r="555" ht="15" spans="1:3">
      <c r="A555" s="236" t="s">
        <v>4223</v>
      </c>
      <c r="B555" s="31" t="s">
        <v>4224</v>
      </c>
      <c r="C555" t="s">
        <v>3257</v>
      </c>
    </row>
    <row r="556" ht="15" spans="1:3">
      <c r="A556" s="236" t="s">
        <v>4225</v>
      </c>
      <c r="B556" s="31" t="s">
        <v>4182</v>
      </c>
      <c r="C556" t="s">
        <v>3257</v>
      </c>
    </row>
    <row r="557" ht="15" spans="1:3">
      <c r="A557" s="236" t="s">
        <v>4226</v>
      </c>
      <c r="B557" s="31" t="s">
        <v>4227</v>
      </c>
      <c r="C557" t="s">
        <v>3257</v>
      </c>
    </row>
    <row r="558" ht="15" spans="1:3">
      <c r="A558" s="236" t="s">
        <v>4228</v>
      </c>
      <c r="B558" s="31" t="s">
        <v>4229</v>
      </c>
      <c r="C558" t="s">
        <v>3257</v>
      </c>
    </row>
    <row r="559" ht="15" spans="1:3">
      <c r="A559" s="236" t="s">
        <v>4230</v>
      </c>
      <c r="B559" s="31" t="s">
        <v>4231</v>
      </c>
      <c r="C559" t="s">
        <v>3257</v>
      </c>
    </row>
    <row r="560" ht="15" spans="1:3">
      <c r="A560" s="236" t="s">
        <v>4232</v>
      </c>
      <c r="B560" s="31" t="s">
        <v>4233</v>
      </c>
      <c r="C560" t="s">
        <v>3257</v>
      </c>
    </row>
    <row r="561" ht="15" spans="1:3">
      <c r="A561" s="236" t="s">
        <v>4234</v>
      </c>
      <c r="B561" s="31" t="s">
        <v>4235</v>
      </c>
      <c r="C561" t="s">
        <v>3257</v>
      </c>
    </row>
    <row r="562" ht="15" spans="1:3">
      <c r="A562" s="236" t="s">
        <v>4236</v>
      </c>
      <c r="B562" s="31" t="s">
        <v>4237</v>
      </c>
      <c r="C562" t="s">
        <v>3326</v>
      </c>
    </row>
    <row r="563" ht="15" spans="1:3">
      <c r="A563" s="236" t="s">
        <v>4238</v>
      </c>
      <c r="B563" s="31" t="s">
        <v>4239</v>
      </c>
      <c r="C563" t="s">
        <v>3257</v>
      </c>
    </row>
    <row r="564" ht="15" spans="1:3">
      <c r="A564" s="236" t="s">
        <v>4240</v>
      </c>
      <c r="B564" s="31" t="s">
        <v>4241</v>
      </c>
      <c r="C564" t="s">
        <v>3257</v>
      </c>
    </row>
    <row r="565" ht="15" spans="1:3">
      <c r="A565" s="236" t="s">
        <v>4242</v>
      </c>
      <c r="B565" s="31" t="s">
        <v>4243</v>
      </c>
      <c r="C565" t="s">
        <v>3257</v>
      </c>
    </row>
    <row r="566" ht="15" spans="1:3">
      <c r="A566" s="236" t="s">
        <v>4244</v>
      </c>
      <c r="B566" s="31" t="s">
        <v>4245</v>
      </c>
      <c r="C566" t="s">
        <v>3257</v>
      </c>
    </row>
    <row r="567" ht="15" spans="1:3">
      <c r="A567" s="236" t="s">
        <v>4246</v>
      </c>
      <c r="B567" s="31" t="s">
        <v>4247</v>
      </c>
      <c r="C567" t="s">
        <v>3257</v>
      </c>
    </row>
    <row r="568" ht="15" spans="1:3">
      <c r="A568" s="236" t="s">
        <v>4248</v>
      </c>
      <c r="B568" s="31" t="s">
        <v>4249</v>
      </c>
      <c r="C568" t="s">
        <v>3257</v>
      </c>
    </row>
    <row r="569" ht="15" spans="1:3">
      <c r="A569" s="236" t="s">
        <v>4250</v>
      </c>
      <c r="B569" s="31" t="s">
        <v>4251</v>
      </c>
      <c r="C569" t="s">
        <v>3257</v>
      </c>
    </row>
    <row r="570" ht="15" spans="1:3">
      <c r="A570" s="236" t="s">
        <v>4252</v>
      </c>
      <c r="B570" s="31" t="s">
        <v>4253</v>
      </c>
      <c r="C570" t="s">
        <v>3326</v>
      </c>
    </row>
    <row r="571" ht="15" spans="1:3">
      <c r="A571" s="236" t="s">
        <v>4254</v>
      </c>
      <c r="B571" s="31" t="s">
        <v>4255</v>
      </c>
      <c r="C571" t="s">
        <v>3257</v>
      </c>
    </row>
    <row r="572" ht="15" spans="1:3">
      <c r="A572" s="236" t="s">
        <v>4256</v>
      </c>
      <c r="B572" s="31" t="s">
        <v>4257</v>
      </c>
      <c r="C572" t="s">
        <v>3257</v>
      </c>
    </row>
    <row r="573" ht="15" spans="1:3">
      <c r="A573" s="236" t="s">
        <v>4258</v>
      </c>
      <c r="B573" s="31" t="s">
        <v>4259</v>
      </c>
      <c r="C573" t="s">
        <v>3257</v>
      </c>
    </row>
    <row r="574" ht="15" spans="1:3">
      <c r="A574" s="236" t="s">
        <v>4260</v>
      </c>
      <c r="B574" s="31" t="s">
        <v>4261</v>
      </c>
      <c r="C574" t="s">
        <v>3257</v>
      </c>
    </row>
    <row r="575" ht="15" spans="1:3">
      <c r="A575" s="236" t="s">
        <v>4262</v>
      </c>
      <c r="B575" s="31" t="s">
        <v>4263</v>
      </c>
      <c r="C575" t="s">
        <v>3257</v>
      </c>
    </row>
    <row r="576" ht="15" spans="1:3">
      <c r="A576" s="236" t="s">
        <v>4264</v>
      </c>
      <c r="B576" s="31" t="s">
        <v>4265</v>
      </c>
      <c r="C576" t="s">
        <v>3257</v>
      </c>
    </row>
    <row r="577" ht="15" spans="1:3">
      <c r="A577" s="236" t="s">
        <v>4266</v>
      </c>
      <c r="B577" s="31" t="s">
        <v>4267</v>
      </c>
      <c r="C577" t="s">
        <v>3326</v>
      </c>
    </row>
    <row r="578" ht="15" spans="1:3">
      <c r="A578" s="236" t="s">
        <v>4268</v>
      </c>
      <c r="B578" s="31" t="s">
        <v>4269</v>
      </c>
      <c r="C578" t="s">
        <v>3257</v>
      </c>
    </row>
    <row r="579" ht="15" spans="1:3">
      <c r="A579" s="236" t="s">
        <v>4270</v>
      </c>
      <c r="B579" s="31" t="s">
        <v>4271</v>
      </c>
      <c r="C579" t="s">
        <v>3257</v>
      </c>
    </row>
    <row r="580" ht="15" spans="1:3">
      <c r="A580" s="236" t="s">
        <v>4272</v>
      </c>
      <c r="B580" s="31" t="s">
        <v>4273</v>
      </c>
      <c r="C580" t="s">
        <v>3257</v>
      </c>
    </row>
    <row r="581" ht="15" spans="1:3">
      <c r="A581" s="236" t="s">
        <v>4274</v>
      </c>
      <c r="B581" s="31" t="s">
        <v>4275</v>
      </c>
      <c r="C581" t="s">
        <v>3257</v>
      </c>
    </row>
    <row r="582" ht="15" spans="1:3">
      <c r="A582" s="236" t="s">
        <v>4276</v>
      </c>
      <c r="B582" s="31" t="s">
        <v>4277</v>
      </c>
      <c r="C582" t="s">
        <v>3257</v>
      </c>
    </row>
    <row r="583" ht="15" spans="1:3">
      <c r="A583" s="236" t="s">
        <v>4278</v>
      </c>
      <c r="B583" s="31" t="s">
        <v>4279</v>
      </c>
      <c r="C583" t="s">
        <v>3257</v>
      </c>
    </row>
    <row r="584" ht="15" spans="1:3">
      <c r="A584" s="236" t="s">
        <v>4280</v>
      </c>
      <c r="B584" s="31" t="s">
        <v>4281</v>
      </c>
      <c r="C584" t="s">
        <v>3326</v>
      </c>
    </row>
    <row r="585" ht="15" spans="1:3">
      <c r="A585" s="236" t="s">
        <v>4282</v>
      </c>
      <c r="B585" s="31" t="s">
        <v>4283</v>
      </c>
      <c r="C585" t="s">
        <v>3257</v>
      </c>
    </row>
    <row r="586" ht="15" spans="1:3">
      <c r="A586" s="236" t="s">
        <v>4284</v>
      </c>
      <c r="B586" s="31" t="s">
        <v>4285</v>
      </c>
      <c r="C586" t="s">
        <v>3257</v>
      </c>
    </row>
    <row r="587" ht="15" spans="1:3">
      <c r="A587" s="236" t="s">
        <v>4286</v>
      </c>
      <c r="B587" s="31" t="s">
        <v>4287</v>
      </c>
      <c r="C587" t="s">
        <v>3257</v>
      </c>
    </row>
    <row r="588" ht="15" spans="1:3">
      <c r="A588" s="236" t="s">
        <v>4288</v>
      </c>
      <c r="B588" s="31" t="s">
        <v>4289</v>
      </c>
      <c r="C588" t="s">
        <v>3257</v>
      </c>
    </row>
    <row r="589" ht="15" spans="1:3">
      <c r="A589" s="236" t="s">
        <v>4290</v>
      </c>
      <c r="B589" s="31" t="s">
        <v>4291</v>
      </c>
      <c r="C589" t="s">
        <v>3257</v>
      </c>
    </row>
    <row r="590" ht="15" spans="1:3">
      <c r="A590" s="236" t="s">
        <v>4292</v>
      </c>
      <c r="B590" s="31" t="s">
        <v>4293</v>
      </c>
      <c r="C590" t="s">
        <v>3257</v>
      </c>
    </row>
    <row r="591" ht="15" spans="1:3">
      <c r="A591" s="236" t="s">
        <v>4294</v>
      </c>
      <c r="B591" s="31" t="s">
        <v>4295</v>
      </c>
      <c r="C591" t="s">
        <v>3257</v>
      </c>
    </row>
    <row r="592" ht="15" spans="1:3">
      <c r="A592" s="236" t="s">
        <v>4296</v>
      </c>
      <c r="B592" s="31" t="s">
        <v>4297</v>
      </c>
      <c r="C592" t="s">
        <v>3326</v>
      </c>
    </row>
    <row r="593" ht="15" spans="1:3">
      <c r="A593" s="236" t="s">
        <v>4298</v>
      </c>
      <c r="B593" s="31" t="s">
        <v>4299</v>
      </c>
      <c r="C593" t="s">
        <v>3257</v>
      </c>
    </row>
    <row r="594" ht="15" spans="1:3">
      <c r="A594" s="236" t="s">
        <v>4300</v>
      </c>
      <c r="B594" s="31" t="s">
        <v>4301</v>
      </c>
      <c r="C594" t="s">
        <v>3257</v>
      </c>
    </row>
    <row r="595" ht="15" spans="1:3">
      <c r="A595" s="236" t="s">
        <v>4302</v>
      </c>
      <c r="B595" s="31" t="s">
        <v>4303</v>
      </c>
      <c r="C595" t="s">
        <v>3257</v>
      </c>
    </row>
    <row r="596" ht="15" spans="1:3">
      <c r="A596" s="236" t="s">
        <v>4304</v>
      </c>
      <c r="B596" s="31" t="s">
        <v>4305</v>
      </c>
      <c r="C596" t="s">
        <v>3257</v>
      </c>
    </row>
    <row r="597" ht="15" spans="1:3">
      <c r="A597" s="236" t="s">
        <v>4306</v>
      </c>
      <c r="B597" s="31" t="s">
        <v>4307</v>
      </c>
      <c r="C597" t="s">
        <v>3257</v>
      </c>
    </row>
    <row r="598" ht="15" spans="1:3">
      <c r="A598" s="236" t="s">
        <v>4308</v>
      </c>
      <c r="B598" s="31" t="s">
        <v>4309</v>
      </c>
      <c r="C598" t="s">
        <v>3257</v>
      </c>
    </row>
    <row r="599" ht="15" spans="1:3">
      <c r="A599" s="236" t="s">
        <v>4310</v>
      </c>
      <c r="B599" s="31" t="s">
        <v>4311</v>
      </c>
      <c r="C599" t="s">
        <v>3326</v>
      </c>
    </row>
    <row r="600" ht="15" spans="1:3">
      <c r="A600" s="236" t="s">
        <v>4312</v>
      </c>
      <c r="B600" s="31" t="s">
        <v>4313</v>
      </c>
      <c r="C600" t="s">
        <v>3257</v>
      </c>
    </row>
    <row r="601" ht="15" spans="1:3">
      <c r="A601" s="236" t="s">
        <v>4314</v>
      </c>
      <c r="B601" s="31" t="s">
        <v>4315</v>
      </c>
      <c r="C601" t="s">
        <v>3257</v>
      </c>
    </row>
    <row r="602" ht="15" spans="1:3">
      <c r="A602" s="236" t="s">
        <v>4316</v>
      </c>
      <c r="B602" s="31" t="s">
        <v>4317</v>
      </c>
      <c r="C602" t="s">
        <v>3257</v>
      </c>
    </row>
    <row r="603" ht="15" spans="1:3">
      <c r="A603" s="236" t="s">
        <v>4318</v>
      </c>
      <c r="B603" s="31" t="s">
        <v>4319</v>
      </c>
      <c r="C603" t="s">
        <v>3257</v>
      </c>
    </row>
    <row r="604" ht="15" spans="1:3">
      <c r="A604" s="236" t="s">
        <v>4320</v>
      </c>
      <c r="B604" s="31" t="s">
        <v>4321</v>
      </c>
      <c r="C604" t="s">
        <v>3257</v>
      </c>
    </row>
    <row r="605" ht="15" spans="1:3">
      <c r="A605" s="236" t="s">
        <v>4322</v>
      </c>
      <c r="B605" s="31" t="s">
        <v>4323</v>
      </c>
      <c r="C605" t="s">
        <v>3257</v>
      </c>
    </row>
    <row r="606" ht="15" spans="1:3">
      <c r="A606" s="236" t="s">
        <v>4324</v>
      </c>
      <c r="B606" s="31" t="s">
        <v>4325</v>
      </c>
      <c r="C606" t="s">
        <v>3257</v>
      </c>
    </row>
    <row r="607" ht="15" spans="1:3">
      <c r="A607" s="236" t="s">
        <v>4326</v>
      </c>
      <c r="B607" s="31" t="s">
        <v>4327</v>
      </c>
      <c r="C607" t="s">
        <v>3326</v>
      </c>
    </row>
    <row r="608" ht="15" spans="1:3">
      <c r="A608" s="236" t="s">
        <v>4328</v>
      </c>
      <c r="B608" s="31" t="s">
        <v>4329</v>
      </c>
      <c r="C608" t="s">
        <v>3257</v>
      </c>
    </row>
    <row r="609" ht="15" spans="1:3">
      <c r="A609" s="236" t="s">
        <v>4330</v>
      </c>
      <c r="B609" s="31" t="s">
        <v>4331</v>
      </c>
      <c r="C609" t="s">
        <v>3257</v>
      </c>
    </row>
    <row r="610" ht="15" spans="1:3">
      <c r="A610" s="236" t="s">
        <v>4332</v>
      </c>
      <c r="B610" s="31" t="s">
        <v>4333</v>
      </c>
      <c r="C610" t="s">
        <v>3257</v>
      </c>
    </row>
    <row r="611" ht="15" spans="1:3">
      <c r="A611" s="236" t="s">
        <v>4334</v>
      </c>
      <c r="B611" s="31" t="s">
        <v>4335</v>
      </c>
      <c r="C611" t="s">
        <v>3257</v>
      </c>
    </row>
    <row r="612" ht="15" spans="1:3">
      <c r="A612" s="236" t="s">
        <v>4336</v>
      </c>
      <c r="B612" s="31" t="s">
        <v>4337</v>
      </c>
      <c r="C612" t="s">
        <v>3257</v>
      </c>
    </row>
    <row r="613" ht="15" spans="1:3">
      <c r="A613" s="236" t="s">
        <v>4338</v>
      </c>
      <c r="B613" s="31" t="s">
        <v>4339</v>
      </c>
      <c r="C613" t="s">
        <v>3257</v>
      </c>
    </row>
    <row r="614" ht="15" spans="1:3">
      <c r="A614" s="236" t="s">
        <v>4340</v>
      </c>
      <c r="B614" s="31" t="s">
        <v>4341</v>
      </c>
      <c r="C614" t="s">
        <v>3257</v>
      </c>
    </row>
    <row r="615" ht="15" spans="1:3">
      <c r="A615" s="236" t="s">
        <v>4342</v>
      </c>
      <c r="B615" s="31" t="s">
        <v>4343</v>
      </c>
      <c r="C615" t="s">
        <v>3326</v>
      </c>
    </row>
    <row r="616" ht="15" spans="1:3">
      <c r="A616" s="236" t="s">
        <v>4344</v>
      </c>
      <c r="B616" s="31" t="s">
        <v>4345</v>
      </c>
      <c r="C616" t="s">
        <v>3257</v>
      </c>
    </row>
    <row r="617" ht="15" spans="1:3">
      <c r="A617" s="236" t="s">
        <v>4346</v>
      </c>
      <c r="B617" s="31" t="s">
        <v>4347</v>
      </c>
      <c r="C617" t="s">
        <v>3257</v>
      </c>
    </row>
    <row r="618" ht="15" spans="1:3">
      <c r="A618" s="236" t="s">
        <v>4348</v>
      </c>
      <c r="B618" s="31" t="s">
        <v>4349</v>
      </c>
      <c r="C618" t="s">
        <v>3257</v>
      </c>
    </row>
    <row r="619" ht="15" spans="1:3">
      <c r="A619" s="236" t="s">
        <v>4350</v>
      </c>
      <c r="B619" s="31" t="s">
        <v>4351</v>
      </c>
      <c r="C619" t="s">
        <v>3257</v>
      </c>
    </row>
    <row r="620" ht="15" spans="1:3">
      <c r="A620" s="236" t="s">
        <v>4352</v>
      </c>
      <c r="B620" s="31" t="s">
        <v>4353</v>
      </c>
      <c r="C620" t="s">
        <v>3326</v>
      </c>
    </row>
    <row r="621" ht="15" spans="1:3">
      <c r="A621" s="236" t="s">
        <v>4354</v>
      </c>
      <c r="B621" s="31" t="s">
        <v>4355</v>
      </c>
      <c r="C621" t="s">
        <v>3257</v>
      </c>
    </row>
    <row r="622" ht="15" spans="1:3">
      <c r="A622" s="236" t="s">
        <v>4356</v>
      </c>
      <c r="B622" s="31" t="s">
        <v>4357</v>
      </c>
      <c r="C622" t="s">
        <v>3257</v>
      </c>
    </row>
    <row r="623" ht="15" spans="1:3">
      <c r="A623" s="236" t="s">
        <v>4358</v>
      </c>
      <c r="B623" s="31" t="s">
        <v>4359</v>
      </c>
      <c r="C623" t="s">
        <v>3257</v>
      </c>
    </row>
    <row r="624" ht="15" spans="1:3">
      <c r="A624" s="236" t="s">
        <v>4360</v>
      </c>
      <c r="B624" s="31" t="s">
        <v>4361</v>
      </c>
      <c r="C624" t="s">
        <v>3257</v>
      </c>
    </row>
    <row r="625" ht="15" spans="1:3">
      <c r="A625" s="236" t="s">
        <v>4362</v>
      </c>
      <c r="B625" s="31" t="s">
        <v>4363</v>
      </c>
      <c r="C625" t="s">
        <v>3257</v>
      </c>
    </row>
    <row r="626" ht="15" spans="1:3">
      <c r="A626" s="236" t="s">
        <v>4364</v>
      </c>
      <c r="B626" s="31" t="s">
        <v>4365</v>
      </c>
      <c r="C626" t="s">
        <v>3257</v>
      </c>
    </row>
    <row r="627" ht="15" spans="1:3">
      <c r="A627" s="236" t="s">
        <v>4366</v>
      </c>
      <c r="B627" s="31" t="s">
        <v>4367</v>
      </c>
      <c r="C627" t="s">
        <v>3257</v>
      </c>
    </row>
    <row r="628" ht="15" spans="1:3">
      <c r="A628" s="236" t="s">
        <v>4368</v>
      </c>
      <c r="B628" s="31" t="s">
        <v>4369</v>
      </c>
      <c r="C628" t="s">
        <v>3326</v>
      </c>
    </row>
    <row r="629" ht="15" spans="1:3">
      <c r="A629" s="236" t="s">
        <v>4370</v>
      </c>
      <c r="B629" s="31" t="s">
        <v>4371</v>
      </c>
      <c r="C629" t="s">
        <v>3257</v>
      </c>
    </row>
    <row r="630" ht="15" spans="1:3">
      <c r="A630" s="236" t="s">
        <v>4372</v>
      </c>
      <c r="B630" s="31" t="s">
        <v>4373</v>
      </c>
      <c r="C630" t="s">
        <v>3257</v>
      </c>
    </row>
    <row r="631" ht="15" spans="1:3">
      <c r="A631" s="236" t="s">
        <v>4374</v>
      </c>
      <c r="B631" s="31" t="s">
        <v>4375</v>
      </c>
      <c r="C631" t="s">
        <v>3257</v>
      </c>
    </row>
    <row r="632" ht="15" spans="1:3">
      <c r="A632" s="236" t="s">
        <v>4376</v>
      </c>
      <c r="B632" s="31" t="s">
        <v>4377</v>
      </c>
      <c r="C632" t="s">
        <v>3257</v>
      </c>
    </row>
    <row r="633" ht="15" spans="1:3">
      <c r="A633" s="236" t="s">
        <v>4378</v>
      </c>
      <c r="B633" s="31" t="s">
        <v>4379</v>
      </c>
      <c r="C633" t="s">
        <v>3257</v>
      </c>
    </row>
    <row r="634" ht="15" spans="1:3">
      <c r="A634" s="236" t="s">
        <v>4380</v>
      </c>
      <c r="B634" s="31" t="s">
        <v>4381</v>
      </c>
      <c r="C634" t="s">
        <v>3257</v>
      </c>
    </row>
    <row r="635" ht="15" spans="1:3">
      <c r="A635" s="236" t="s">
        <v>4382</v>
      </c>
      <c r="B635" s="31" t="s">
        <v>4383</v>
      </c>
      <c r="C635" t="s">
        <v>3257</v>
      </c>
    </row>
    <row r="636" ht="15" spans="1:3">
      <c r="A636" s="236" t="s">
        <v>4384</v>
      </c>
      <c r="B636" s="31" t="s">
        <v>4385</v>
      </c>
      <c r="C636" t="s">
        <v>3326</v>
      </c>
    </row>
    <row r="637" ht="15" spans="1:3">
      <c r="A637" s="236" t="s">
        <v>4386</v>
      </c>
      <c r="B637" s="31" t="s">
        <v>4387</v>
      </c>
      <c r="C637" t="s">
        <v>3257</v>
      </c>
    </row>
    <row r="638" ht="15" spans="1:3">
      <c r="A638" s="236" t="s">
        <v>4388</v>
      </c>
      <c r="B638" s="31" t="s">
        <v>4389</v>
      </c>
      <c r="C638" t="s">
        <v>3257</v>
      </c>
    </row>
    <row r="639" ht="15" spans="1:3">
      <c r="A639" s="236" t="s">
        <v>4390</v>
      </c>
      <c r="B639" s="31" t="s">
        <v>4391</v>
      </c>
      <c r="C639" t="s">
        <v>3257</v>
      </c>
    </row>
    <row r="640" ht="15" spans="1:3">
      <c r="A640" s="236" t="s">
        <v>4392</v>
      </c>
      <c r="B640" s="31" t="s">
        <v>4393</v>
      </c>
      <c r="C640" t="s">
        <v>3257</v>
      </c>
    </row>
    <row r="641" ht="15" spans="1:3">
      <c r="A641" s="236" t="s">
        <v>4394</v>
      </c>
      <c r="B641" s="31" t="s">
        <v>4395</v>
      </c>
      <c r="C641" t="s">
        <v>3257</v>
      </c>
    </row>
    <row r="642" ht="15" spans="1:3">
      <c r="A642" s="236" t="s">
        <v>4396</v>
      </c>
      <c r="B642" s="31" t="s">
        <v>4397</v>
      </c>
      <c r="C642" t="s">
        <v>3257</v>
      </c>
    </row>
    <row r="643" ht="15" spans="1:3">
      <c r="A643" s="236" t="s">
        <v>4398</v>
      </c>
      <c r="B643" s="31" t="s">
        <v>4399</v>
      </c>
      <c r="C643" t="s">
        <v>8</v>
      </c>
    </row>
    <row r="644" ht="15" spans="1:3">
      <c r="A644" s="236" t="s">
        <v>4400</v>
      </c>
      <c r="B644" s="31" t="s">
        <v>4401</v>
      </c>
      <c r="C644" t="s">
        <v>3326</v>
      </c>
    </row>
    <row r="645" ht="15" spans="1:3">
      <c r="A645" s="236" t="s">
        <v>4402</v>
      </c>
      <c r="B645" s="31" t="s">
        <v>4403</v>
      </c>
      <c r="C645" t="s">
        <v>3257</v>
      </c>
    </row>
    <row r="646" ht="15" spans="1:3">
      <c r="A646" s="236" t="s">
        <v>4404</v>
      </c>
      <c r="B646" s="31" t="s">
        <v>4405</v>
      </c>
      <c r="C646" t="s">
        <v>3257</v>
      </c>
    </row>
    <row r="647" ht="15" spans="1:3">
      <c r="A647" s="236" t="s">
        <v>4406</v>
      </c>
      <c r="B647" s="31" t="s">
        <v>3261</v>
      </c>
      <c r="C647" t="s">
        <v>3257</v>
      </c>
    </row>
    <row r="648" ht="15" spans="1:3">
      <c r="A648" s="236" t="s">
        <v>4407</v>
      </c>
      <c r="B648" s="31" t="s">
        <v>4408</v>
      </c>
      <c r="C648" t="s">
        <v>3257</v>
      </c>
    </row>
    <row r="649" ht="15" spans="1:3">
      <c r="A649" s="236" t="s">
        <v>4409</v>
      </c>
      <c r="B649" s="31" t="s">
        <v>4410</v>
      </c>
      <c r="C649" t="s">
        <v>3257</v>
      </c>
    </row>
    <row r="650" ht="15" spans="1:3">
      <c r="A650" s="236" t="s">
        <v>4411</v>
      </c>
      <c r="B650" s="31" t="s">
        <v>4412</v>
      </c>
      <c r="C650" t="s">
        <v>3257</v>
      </c>
    </row>
    <row r="651" ht="15" spans="1:3">
      <c r="A651" s="236" t="s">
        <v>4413</v>
      </c>
      <c r="B651" s="31" t="s">
        <v>4414</v>
      </c>
      <c r="C651" t="s">
        <v>3257</v>
      </c>
    </row>
    <row r="652" ht="15" spans="1:3">
      <c r="A652" s="236" t="s">
        <v>4415</v>
      </c>
      <c r="B652" s="31" t="s">
        <v>4416</v>
      </c>
      <c r="C652" t="s">
        <v>3257</v>
      </c>
    </row>
    <row r="653" ht="15" spans="1:3">
      <c r="A653" s="236" t="s">
        <v>4417</v>
      </c>
      <c r="B653" s="31" t="s">
        <v>4418</v>
      </c>
      <c r="C653" t="s">
        <v>3257</v>
      </c>
    </row>
    <row r="654" ht="15" spans="1:3">
      <c r="A654" s="236" t="s">
        <v>4419</v>
      </c>
      <c r="B654" s="31" t="s">
        <v>4420</v>
      </c>
      <c r="C654" t="s">
        <v>3257</v>
      </c>
    </row>
    <row r="655" ht="15" spans="1:3">
      <c r="A655" s="236" t="s">
        <v>4421</v>
      </c>
      <c r="B655" s="31" t="s">
        <v>4422</v>
      </c>
      <c r="C655" t="s">
        <v>3257</v>
      </c>
    </row>
    <row r="656" ht="15" spans="1:3">
      <c r="A656" s="236" t="s">
        <v>4423</v>
      </c>
      <c r="B656" s="31" t="s">
        <v>4424</v>
      </c>
      <c r="C656" t="s">
        <v>3326</v>
      </c>
    </row>
    <row r="657" ht="15" spans="1:3">
      <c r="A657" s="236" t="s">
        <v>4425</v>
      </c>
      <c r="B657" s="31" t="s">
        <v>4426</v>
      </c>
      <c r="C657" t="s">
        <v>3257</v>
      </c>
    </row>
    <row r="658" ht="15" spans="1:3">
      <c r="A658" s="236" t="s">
        <v>4427</v>
      </c>
      <c r="B658" s="31" t="s">
        <v>4428</v>
      </c>
      <c r="C658" t="s">
        <v>3257</v>
      </c>
    </row>
    <row r="659" ht="15" spans="1:3">
      <c r="A659" s="236" t="s">
        <v>4429</v>
      </c>
      <c r="B659" s="31" t="s">
        <v>4430</v>
      </c>
      <c r="C659" t="s">
        <v>3257</v>
      </c>
    </row>
    <row r="660" ht="15" spans="1:3">
      <c r="A660" s="236" t="s">
        <v>4431</v>
      </c>
      <c r="B660" s="31" t="s">
        <v>4432</v>
      </c>
      <c r="C660" t="s">
        <v>3257</v>
      </c>
    </row>
    <row r="661" ht="15" spans="1:3">
      <c r="A661" s="236" t="s">
        <v>4433</v>
      </c>
      <c r="B661" s="31" t="s">
        <v>4434</v>
      </c>
      <c r="C661" t="s">
        <v>3257</v>
      </c>
    </row>
    <row r="662" ht="15" spans="1:3">
      <c r="A662" s="236" t="s">
        <v>4435</v>
      </c>
      <c r="B662" s="31" t="s">
        <v>4436</v>
      </c>
      <c r="C662" t="s">
        <v>3257</v>
      </c>
    </row>
    <row r="663" ht="15" spans="1:3">
      <c r="A663" s="236" t="s">
        <v>4437</v>
      </c>
      <c r="B663" s="31" t="s">
        <v>4438</v>
      </c>
      <c r="C663" t="s">
        <v>3257</v>
      </c>
    </row>
    <row r="664" ht="15" spans="1:3">
      <c r="A664" s="236" t="s">
        <v>4439</v>
      </c>
      <c r="B664" s="31" t="s">
        <v>4440</v>
      </c>
      <c r="C664" t="s">
        <v>3257</v>
      </c>
    </row>
    <row r="665" ht="15" spans="1:3">
      <c r="A665" s="236" t="s">
        <v>4441</v>
      </c>
      <c r="B665" s="31" t="s">
        <v>4442</v>
      </c>
      <c r="C665" t="s">
        <v>3257</v>
      </c>
    </row>
    <row r="666" ht="15" spans="1:3">
      <c r="A666" s="236" t="s">
        <v>4443</v>
      </c>
      <c r="B666" s="31" t="s">
        <v>4444</v>
      </c>
      <c r="C666" t="s">
        <v>3326</v>
      </c>
    </row>
    <row r="667" ht="15" spans="1:3">
      <c r="A667" s="236" t="s">
        <v>4445</v>
      </c>
      <c r="B667" s="31" t="s">
        <v>4182</v>
      </c>
      <c r="C667" t="s">
        <v>3257</v>
      </c>
    </row>
    <row r="668" ht="15" spans="1:3">
      <c r="A668" s="236" t="s">
        <v>4446</v>
      </c>
      <c r="B668" s="31" t="s">
        <v>4224</v>
      </c>
      <c r="C668" t="s">
        <v>3257</v>
      </c>
    </row>
    <row r="669" ht="15" spans="1:3">
      <c r="A669" s="236" t="s">
        <v>4447</v>
      </c>
      <c r="B669" s="31" t="s">
        <v>4448</v>
      </c>
      <c r="C669" t="s">
        <v>3257</v>
      </c>
    </row>
    <row r="670" ht="15" spans="1:3">
      <c r="A670" s="236" t="s">
        <v>4449</v>
      </c>
      <c r="B670" s="31" t="s">
        <v>4450</v>
      </c>
      <c r="C670" t="s">
        <v>3257</v>
      </c>
    </row>
    <row r="671" ht="15" spans="1:3">
      <c r="A671" s="236" t="s">
        <v>4451</v>
      </c>
      <c r="B671" s="31" t="s">
        <v>4452</v>
      </c>
      <c r="C671" t="s">
        <v>3257</v>
      </c>
    </row>
    <row r="672" ht="15" spans="1:3">
      <c r="A672" s="236" t="s">
        <v>4453</v>
      </c>
      <c r="B672" s="31" t="s">
        <v>4454</v>
      </c>
      <c r="C672" t="s">
        <v>3326</v>
      </c>
    </row>
    <row r="673" ht="15" spans="1:3">
      <c r="A673" s="236" t="s">
        <v>4455</v>
      </c>
      <c r="B673" s="31" t="s">
        <v>4456</v>
      </c>
      <c r="C673" t="s">
        <v>3257</v>
      </c>
    </row>
    <row r="674" ht="15" spans="1:3">
      <c r="A674" s="236" t="s">
        <v>4457</v>
      </c>
      <c r="B674" s="31" t="s">
        <v>4458</v>
      </c>
      <c r="C674" t="s">
        <v>3257</v>
      </c>
    </row>
    <row r="675" ht="15" spans="1:3">
      <c r="A675" s="236" t="s">
        <v>4459</v>
      </c>
      <c r="B675" s="31" t="s">
        <v>4460</v>
      </c>
      <c r="C675" t="s">
        <v>3257</v>
      </c>
    </row>
    <row r="676" ht="15" spans="1:3">
      <c r="A676" s="236" t="s">
        <v>4461</v>
      </c>
      <c r="B676" s="31" t="s">
        <v>4462</v>
      </c>
      <c r="C676" t="s">
        <v>3257</v>
      </c>
    </row>
    <row r="677" ht="15" spans="1:3">
      <c r="A677" s="236" t="s">
        <v>4463</v>
      </c>
      <c r="B677" s="31" t="s">
        <v>4464</v>
      </c>
      <c r="C677" t="s">
        <v>3326</v>
      </c>
    </row>
    <row r="678" ht="15" spans="1:3">
      <c r="A678" s="236" t="s">
        <v>4465</v>
      </c>
      <c r="B678" s="31" t="s">
        <v>4466</v>
      </c>
      <c r="C678" t="s">
        <v>3257</v>
      </c>
    </row>
    <row r="679" ht="15" spans="1:3">
      <c r="A679" s="236" t="s">
        <v>4467</v>
      </c>
      <c r="B679" s="31" t="s">
        <v>4468</v>
      </c>
      <c r="C679" t="s">
        <v>3257</v>
      </c>
    </row>
    <row r="680" ht="15" spans="1:3">
      <c r="A680" s="236" t="s">
        <v>4469</v>
      </c>
      <c r="B680" s="31" t="s">
        <v>4470</v>
      </c>
      <c r="C680" t="s">
        <v>3257</v>
      </c>
    </row>
    <row r="681" ht="15" spans="1:3">
      <c r="A681" s="236" t="s">
        <v>4471</v>
      </c>
      <c r="B681" s="31" t="s">
        <v>4472</v>
      </c>
      <c r="C681" t="s">
        <v>3257</v>
      </c>
    </row>
    <row r="682" ht="15" spans="1:3">
      <c r="A682" s="236" t="s">
        <v>4473</v>
      </c>
      <c r="B682" s="31" t="s">
        <v>4474</v>
      </c>
      <c r="C682" t="s">
        <v>3257</v>
      </c>
    </row>
    <row r="683" ht="15" spans="1:3">
      <c r="A683" s="236" t="s">
        <v>4475</v>
      </c>
      <c r="B683" s="31" t="s">
        <v>4476</v>
      </c>
      <c r="C683" t="s">
        <v>3257</v>
      </c>
    </row>
    <row r="684" ht="15" spans="1:3">
      <c r="A684" s="236" t="s">
        <v>4477</v>
      </c>
      <c r="B684" s="31" t="s">
        <v>4478</v>
      </c>
      <c r="C684" t="s">
        <v>3257</v>
      </c>
    </row>
    <row r="685" ht="15" spans="1:3">
      <c r="A685" s="236" t="s">
        <v>4479</v>
      </c>
      <c r="B685" s="31" t="s">
        <v>4480</v>
      </c>
      <c r="C685" t="s">
        <v>3326</v>
      </c>
    </row>
    <row r="686" ht="15" spans="1:3">
      <c r="A686" s="236" t="s">
        <v>4481</v>
      </c>
      <c r="B686" s="31" t="s">
        <v>4482</v>
      </c>
      <c r="C686" t="s">
        <v>3257</v>
      </c>
    </row>
    <row r="687" ht="15" spans="1:3">
      <c r="A687" s="236" t="s">
        <v>4483</v>
      </c>
      <c r="B687" s="31" t="s">
        <v>4484</v>
      </c>
      <c r="C687" t="s">
        <v>3257</v>
      </c>
    </row>
    <row r="688" ht="15" spans="1:3">
      <c r="A688" s="236" t="s">
        <v>4485</v>
      </c>
      <c r="B688" s="31" t="s">
        <v>4486</v>
      </c>
      <c r="C688" t="s">
        <v>3257</v>
      </c>
    </row>
    <row r="689" ht="15" spans="1:3">
      <c r="A689" s="236" t="s">
        <v>4487</v>
      </c>
      <c r="B689" s="31" t="s">
        <v>4488</v>
      </c>
      <c r="C689" t="s">
        <v>3257</v>
      </c>
    </row>
    <row r="690" ht="15" spans="1:3">
      <c r="A690" s="236" t="s">
        <v>4489</v>
      </c>
      <c r="B690" s="31" t="s">
        <v>4490</v>
      </c>
      <c r="C690" t="s">
        <v>3257</v>
      </c>
    </row>
    <row r="691" ht="15" spans="1:3">
      <c r="A691" s="236" t="s">
        <v>4491</v>
      </c>
      <c r="B691" s="31" t="s">
        <v>4492</v>
      </c>
      <c r="C691" t="s">
        <v>3257</v>
      </c>
    </row>
    <row r="692" ht="15" spans="1:3">
      <c r="A692" s="236" t="s">
        <v>4493</v>
      </c>
      <c r="B692" s="31" t="s">
        <v>4494</v>
      </c>
      <c r="C692" t="s">
        <v>3326</v>
      </c>
    </row>
    <row r="693" ht="15" spans="1:3">
      <c r="A693" s="236" t="s">
        <v>4495</v>
      </c>
      <c r="B693" s="31" t="s">
        <v>4496</v>
      </c>
      <c r="C693" t="s">
        <v>3257</v>
      </c>
    </row>
    <row r="694" ht="15" spans="1:3">
      <c r="A694" s="236" t="s">
        <v>4497</v>
      </c>
      <c r="B694" s="31" t="s">
        <v>4498</v>
      </c>
      <c r="C694" t="s">
        <v>3257</v>
      </c>
    </row>
    <row r="695" ht="15" spans="1:3">
      <c r="A695" s="236" t="s">
        <v>4499</v>
      </c>
      <c r="B695" s="31" t="s">
        <v>4500</v>
      </c>
      <c r="C695" t="s">
        <v>3257</v>
      </c>
    </row>
    <row r="696" ht="15" spans="1:3">
      <c r="A696" s="236" t="s">
        <v>4501</v>
      </c>
      <c r="B696" s="31" t="s">
        <v>4502</v>
      </c>
      <c r="C696" t="s">
        <v>3257</v>
      </c>
    </row>
    <row r="697" ht="15" spans="1:3">
      <c r="A697" s="236" t="s">
        <v>4503</v>
      </c>
      <c r="B697" s="31" t="s">
        <v>4504</v>
      </c>
      <c r="C697" t="s">
        <v>3257</v>
      </c>
    </row>
    <row r="698" ht="15" spans="1:3">
      <c r="A698" s="236" t="s">
        <v>4505</v>
      </c>
      <c r="B698" s="31" t="s">
        <v>4506</v>
      </c>
      <c r="C698" t="s">
        <v>3326</v>
      </c>
    </row>
    <row r="699" ht="15" spans="1:3">
      <c r="A699" s="236" t="s">
        <v>4507</v>
      </c>
      <c r="B699" s="31" t="s">
        <v>4508</v>
      </c>
      <c r="C699" t="s">
        <v>3257</v>
      </c>
    </row>
    <row r="700" ht="15" spans="1:3">
      <c r="A700" s="236" t="s">
        <v>4509</v>
      </c>
      <c r="B700" s="31" t="s">
        <v>4510</v>
      </c>
      <c r="C700" t="s">
        <v>3257</v>
      </c>
    </row>
    <row r="701" ht="15" spans="1:3">
      <c r="A701" s="236" t="s">
        <v>4511</v>
      </c>
      <c r="B701" s="31" t="s">
        <v>4512</v>
      </c>
      <c r="C701" t="s">
        <v>3257</v>
      </c>
    </row>
    <row r="702" ht="15" spans="1:3">
      <c r="A702" s="236" t="s">
        <v>4513</v>
      </c>
      <c r="B702" s="31" t="s">
        <v>4514</v>
      </c>
      <c r="C702" t="s">
        <v>3257</v>
      </c>
    </row>
    <row r="703" ht="15" spans="1:3">
      <c r="A703" s="236" t="s">
        <v>4515</v>
      </c>
      <c r="B703" s="31" t="s">
        <v>4516</v>
      </c>
      <c r="C703" t="s">
        <v>3257</v>
      </c>
    </row>
    <row r="704" ht="15" spans="1:3">
      <c r="A704" s="236" t="s">
        <v>4517</v>
      </c>
      <c r="B704" s="31" t="s">
        <v>4518</v>
      </c>
      <c r="C704" t="s">
        <v>3326</v>
      </c>
    </row>
    <row r="705" ht="15" spans="1:3">
      <c r="A705" s="236" t="s">
        <v>4519</v>
      </c>
      <c r="B705" s="31" t="s">
        <v>4520</v>
      </c>
      <c r="C705" t="s">
        <v>3257</v>
      </c>
    </row>
    <row r="706" ht="15" spans="1:3">
      <c r="A706" s="236" t="s">
        <v>4521</v>
      </c>
      <c r="B706" s="31" t="s">
        <v>4522</v>
      </c>
      <c r="C706" t="s">
        <v>3257</v>
      </c>
    </row>
    <row r="707" ht="15" spans="1:3">
      <c r="A707" s="236" t="s">
        <v>4523</v>
      </c>
      <c r="B707" s="31" t="s">
        <v>4524</v>
      </c>
      <c r="C707" t="s">
        <v>3257</v>
      </c>
    </row>
    <row r="708" ht="15" spans="1:3">
      <c r="A708" s="236" t="s">
        <v>4525</v>
      </c>
      <c r="B708" s="31" t="s">
        <v>4526</v>
      </c>
      <c r="C708" t="s">
        <v>3257</v>
      </c>
    </row>
    <row r="709" ht="15" spans="1:3">
      <c r="A709" s="236" t="s">
        <v>4527</v>
      </c>
      <c r="B709" s="31" t="s">
        <v>4528</v>
      </c>
      <c r="C709" t="s">
        <v>3257</v>
      </c>
    </row>
    <row r="710" ht="15" spans="1:3">
      <c r="A710" s="236" t="s">
        <v>4529</v>
      </c>
      <c r="B710" s="31" t="s">
        <v>4530</v>
      </c>
      <c r="C710" t="s">
        <v>3257</v>
      </c>
    </row>
    <row r="711" ht="15" spans="1:3">
      <c r="A711" s="236" t="s">
        <v>4531</v>
      </c>
      <c r="B711" s="31" t="s">
        <v>4532</v>
      </c>
      <c r="C711" t="s">
        <v>3257</v>
      </c>
    </row>
    <row r="712" ht="15" spans="1:3">
      <c r="A712" s="236" t="s">
        <v>4533</v>
      </c>
      <c r="B712" s="31" t="s">
        <v>4534</v>
      </c>
      <c r="C712" t="s">
        <v>3257</v>
      </c>
    </row>
    <row r="713" ht="15" spans="1:3">
      <c r="A713" s="236" t="s">
        <v>4535</v>
      </c>
      <c r="B713" s="31" t="s">
        <v>4536</v>
      </c>
      <c r="C713" t="s">
        <v>8</v>
      </c>
    </row>
    <row r="714" ht="15" spans="1:3">
      <c r="A714" s="236" t="s">
        <v>4537</v>
      </c>
      <c r="B714" s="31" t="s">
        <v>4538</v>
      </c>
      <c r="C714" t="s">
        <v>3326</v>
      </c>
    </row>
    <row r="715" ht="15" spans="1:3">
      <c r="A715" s="236" t="s">
        <v>4539</v>
      </c>
      <c r="B715" s="31" t="s">
        <v>4540</v>
      </c>
      <c r="C715" t="s">
        <v>3257</v>
      </c>
    </row>
    <row r="716" ht="15" spans="1:3">
      <c r="A716" s="236" t="s">
        <v>4541</v>
      </c>
      <c r="B716" s="31" t="s">
        <v>4542</v>
      </c>
      <c r="C716" t="s">
        <v>3257</v>
      </c>
    </row>
    <row r="717" ht="15" spans="1:3">
      <c r="A717" s="236" t="s">
        <v>4543</v>
      </c>
      <c r="B717" s="31" t="s">
        <v>4544</v>
      </c>
      <c r="C717" t="s">
        <v>3257</v>
      </c>
    </row>
    <row r="718" ht="15" spans="1:3">
      <c r="A718" s="236" t="s">
        <v>4545</v>
      </c>
      <c r="B718" s="31" t="s">
        <v>4546</v>
      </c>
      <c r="C718" t="s">
        <v>3257</v>
      </c>
    </row>
    <row r="719" ht="15" spans="1:3">
      <c r="A719" s="236" t="s">
        <v>4547</v>
      </c>
      <c r="B719" s="31" t="s">
        <v>4548</v>
      </c>
      <c r="C719" t="s">
        <v>3257</v>
      </c>
    </row>
    <row r="720" ht="15" spans="1:3">
      <c r="A720" s="236" t="s">
        <v>4549</v>
      </c>
      <c r="B720" s="31" t="s">
        <v>4550</v>
      </c>
      <c r="C720" t="s">
        <v>3257</v>
      </c>
    </row>
    <row r="721" ht="15" spans="1:3">
      <c r="A721" s="236" t="s">
        <v>4551</v>
      </c>
      <c r="B721" s="31" t="s">
        <v>4552</v>
      </c>
      <c r="C721" t="s">
        <v>3257</v>
      </c>
    </row>
    <row r="722" ht="15" spans="1:3">
      <c r="A722" s="236" t="s">
        <v>4553</v>
      </c>
      <c r="B722" s="31" t="s">
        <v>4554</v>
      </c>
      <c r="C722" t="s">
        <v>3257</v>
      </c>
    </row>
    <row r="723" ht="15" spans="1:3">
      <c r="A723" s="236" t="s">
        <v>4555</v>
      </c>
      <c r="B723" s="31" t="s">
        <v>4556</v>
      </c>
      <c r="C723" t="s">
        <v>3257</v>
      </c>
    </row>
    <row r="724" ht="15" spans="1:3">
      <c r="A724" s="236" t="s">
        <v>4557</v>
      </c>
      <c r="B724" s="31" t="s">
        <v>4558</v>
      </c>
      <c r="C724" t="s">
        <v>3257</v>
      </c>
    </row>
    <row r="725" ht="15" spans="1:3">
      <c r="A725" s="236" t="s">
        <v>4559</v>
      </c>
      <c r="B725" s="31" t="s">
        <v>4560</v>
      </c>
      <c r="C725" t="s">
        <v>3257</v>
      </c>
    </row>
    <row r="726" ht="15" spans="1:3">
      <c r="A726" s="236" t="s">
        <v>4561</v>
      </c>
      <c r="B726" s="31" t="s">
        <v>4562</v>
      </c>
      <c r="C726" t="s">
        <v>3257</v>
      </c>
    </row>
    <row r="727" ht="15" spans="1:3">
      <c r="A727" s="236" t="s">
        <v>4563</v>
      </c>
      <c r="B727" s="31" t="s">
        <v>4564</v>
      </c>
      <c r="C727" t="s">
        <v>3257</v>
      </c>
    </row>
    <row r="728" ht="15" spans="1:3">
      <c r="A728" s="236" t="s">
        <v>4565</v>
      </c>
      <c r="B728" s="31" t="s">
        <v>4566</v>
      </c>
      <c r="C728" t="s">
        <v>3257</v>
      </c>
    </row>
    <row r="729" ht="15" spans="1:3">
      <c r="A729" s="236" t="s">
        <v>4567</v>
      </c>
      <c r="B729" s="31" t="s">
        <v>4568</v>
      </c>
      <c r="C729" t="s">
        <v>3257</v>
      </c>
    </row>
    <row r="730" ht="15" spans="1:3">
      <c r="A730" s="236" t="s">
        <v>4569</v>
      </c>
      <c r="B730" s="31" t="s">
        <v>4570</v>
      </c>
      <c r="C730" t="s">
        <v>3257</v>
      </c>
    </row>
    <row r="731" ht="15" spans="1:3">
      <c r="A731" s="236" t="s">
        <v>4571</v>
      </c>
      <c r="B731" s="31" t="s">
        <v>4572</v>
      </c>
      <c r="C731" t="s">
        <v>3257</v>
      </c>
    </row>
    <row r="732" ht="15" spans="1:3">
      <c r="A732" s="236" t="s">
        <v>4573</v>
      </c>
      <c r="B732" s="31" t="s">
        <v>4574</v>
      </c>
      <c r="C732" t="s">
        <v>3257</v>
      </c>
    </row>
    <row r="733" ht="15" spans="1:3">
      <c r="A733" s="236" t="s">
        <v>4575</v>
      </c>
      <c r="B733" s="31" t="s">
        <v>4576</v>
      </c>
      <c r="C733" t="s">
        <v>3326</v>
      </c>
    </row>
    <row r="734" ht="15" spans="1:3">
      <c r="A734" s="236" t="s">
        <v>4577</v>
      </c>
      <c r="B734" s="31" t="s">
        <v>4578</v>
      </c>
      <c r="C734" t="s">
        <v>3257</v>
      </c>
    </row>
    <row r="735" ht="15" spans="1:3">
      <c r="A735" s="236" t="s">
        <v>4579</v>
      </c>
      <c r="B735" s="31" t="s">
        <v>4580</v>
      </c>
      <c r="C735" t="s">
        <v>3257</v>
      </c>
    </row>
    <row r="736" ht="15" spans="1:3">
      <c r="A736" s="236" t="s">
        <v>4581</v>
      </c>
      <c r="B736" s="31" t="s">
        <v>4582</v>
      </c>
      <c r="C736" t="s">
        <v>3257</v>
      </c>
    </row>
    <row r="737" ht="15" spans="1:3">
      <c r="A737" s="236" t="s">
        <v>4583</v>
      </c>
      <c r="B737" s="31" t="s">
        <v>4584</v>
      </c>
      <c r="C737" t="s">
        <v>3257</v>
      </c>
    </row>
    <row r="738" ht="15" spans="1:3">
      <c r="A738" s="236" t="s">
        <v>4585</v>
      </c>
      <c r="B738" s="31" t="s">
        <v>4586</v>
      </c>
      <c r="C738" t="s">
        <v>3257</v>
      </c>
    </row>
    <row r="739" ht="15" spans="1:3">
      <c r="A739" s="236" t="s">
        <v>4587</v>
      </c>
      <c r="B739" s="31" t="s">
        <v>4588</v>
      </c>
      <c r="C739" t="s">
        <v>3257</v>
      </c>
    </row>
    <row r="740" ht="15" spans="1:3">
      <c r="A740" s="236" t="s">
        <v>4589</v>
      </c>
      <c r="B740" s="31" t="s">
        <v>4590</v>
      </c>
      <c r="C740" t="s">
        <v>3257</v>
      </c>
    </row>
    <row r="741" ht="15" spans="1:3">
      <c r="A741" s="236" t="s">
        <v>4591</v>
      </c>
      <c r="B741" s="31" t="s">
        <v>4592</v>
      </c>
      <c r="C741" t="s">
        <v>3257</v>
      </c>
    </row>
    <row r="742" ht="15" spans="1:3">
      <c r="A742" s="236" t="s">
        <v>4593</v>
      </c>
      <c r="B742" s="31" t="s">
        <v>4594</v>
      </c>
      <c r="C742" t="s">
        <v>3257</v>
      </c>
    </row>
    <row r="743" ht="15" spans="1:3">
      <c r="A743" s="236" t="s">
        <v>4595</v>
      </c>
      <c r="B743" s="31" t="s">
        <v>4596</v>
      </c>
      <c r="C743" t="s">
        <v>3257</v>
      </c>
    </row>
    <row r="744" ht="15" spans="1:3">
      <c r="A744" s="236" t="s">
        <v>4597</v>
      </c>
      <c r="B744" s="31" t="s">
        <v>4598</v>
      </c>
      <c r="C744" t="s">
        <v>3257</v>
      </c>
    </row>
    <row r="745" ht="15" spans="1:3">
      <c r="A745" s="236" t="s">
        <v>4599</v>
      </c>
      <c r="B745" s="31" t="s">
        <v>4600</v>
      </c>
      <c r="C745" t="s">
        <v>3257</v>
      </c>
    </row>
    <row r="746" ht="15" spans="1:3">
      <c r="A746" s="236" t="s">
        <v>4601</v>
      </c>
      <c r="B746" s="31" t="s">
        <v>4602</v>
      </c>
      <c r="C746" t="s">
        <v>3257</v>
      </c>
    </row>
    <row r="747" ht="15" spans="1:3">
      <c r="A747" s="236" t="s">
        <v>4603</v>
      </c>
      <c r="B747" s="31" t="s">
        <v>4604</v>
      </c>
      <c r="C747" t="s">
        <v>3257</v>
      </c>
    </row>
    <row r="748" ht="15" spans="1:3">
      <c r="A748" s="236" t="s">
        <v>4605</v>
      </c>
      <c r="B748" s="31" t="s">
        <v>4606</v>
      </c>
      <c r="C748" t="s">
        <v>3257</v>
      </c>
    </row>
    <row r="749" ht="15" spans="1:3">
      <c r="A749" s="236" t="s">
        <v>4607</v>
      </c>
      <c r="B749" s="31" t="s">
        <v>4608</v>
      </c>
      <c r="C749" t="s">
        <v>3257</v>
      </c>
    </row>
    <row r="750" ht="15" spans="1:3">
      <c r="A750" s="236" t="s">
        <v>4609</v>
      </c>
      <c r="B750" s="31" t="s">
        <v>4610</v>
      </c>
      <c r="C750" t="s">
        <v>3326</v>
      </c>
    </row>
    <row r="751" ht="15" spans="1:3">
      <c r="A751" s="236" t="s">
        <v>4611</v>
      </c>
      <c r="B751" s="31" t="s">
        <v>4612</v>
      </c>
      <c r="C751" t="s">
        <v>3257</v>
      </c>
    </row>
    <row r="752" ht="15" spans="1:3">
      <c r="A752" s="236" t="s">
        <v>4613</v>
      </c>
      <c r="B752" s="31" t="s">
        <v>4614</v>
      </c>
      <c r="C752" t="s">
        <v>3257</v>
      </c>
    </row>
    <row r="753" ht="15" spans="1:3">
      <c r="A753" s="236" t="s">
        <v>4615</v>
      </c>
      <c r="B753" s="31" t="s">
        <v>4616</v>
      </c>
      <c r="C753" t="s">
        <v>3257</v>
      </c>
    </row>
    <row r="754" ht="15" spans="1:3">
      <c r="A754" s="236" t="s">
        <v>4617</v>
      </c>
      <c r="B754" s="31" t="s">
        <v>4618</v>
      </c>
      <c r="C754" t="s">
        <v>3257</v>
      </c>
    </row>
    <row r="755" ht="15" spans="1:3">
      <c r="A755" s="236" t="s">
        <v>4619</v>
      </c>
      <c r="B755" s="31" t="s">
        <v>4620</v>
      </c>
      <c r="C755" t="s">
        <v>3257</v>
      </c>
    </row>
    <row r="756" ht="15" spans="1:3">
      <c r="A756" s="236" t="s">
        <v>4621</v>
      </c>
      <c r="B756" s="31" t="s">
        <v>4622</v>
      </c>
      <c r="C756" t="s">
        <v>3257</v>
      </c>
    </row>
    <row r="757" ht="15" spans="1:3">
      <c r="A757" s="236" t="s">
        <v>4623</v>
      </c>
      <c r="B757" s="31" t="s">
        <v>4624</v>
      </c>
      <c r="C757" t="s">
        <v>3257</v>
      </c>
    </row>
    <row r="758" ht="15" spans="1:3">
      <c r="A758" s="236" t="s">
        <v>4625</v>
      </c>
      <c r="B758" s="31" t="s">
        <v>4626</v>
      </c>
      <c r="C758" t="s">
        <v>3257</v>
      </c>
    </row>
    <row r="759" ht="15" spans="1:3">
      <c r="A759" s="236" t="s">
        <v>4627</v>
      </c>
      <c r="B759" s="31" t="s">
        <v>4628</v>
      </c>
      <c r="C759" t="s">
        <v>3257</v>
      </c>
    </row>
    <row r="760" ht="15" spans="1:3">
      <c r="A760" s="236" t="s">
        <v>4629</v>
      </c>
      <c r="B760" s="31" t="s">
        <v>4630</v>
      </c>
      <c r="C760" t="s">
        <v>3326</v>
      </c>
    </row>
    <row r="761" ht="15" spans="1:3">
      <c r="A761" s="236" t="s">
        <v>4631</v>
      </c>
      <c r="B761" s="31" t="s">
        <v>4632</v>
      </c>
      <c r="C761" t="s">
        <v>3257</v>
      </c>
    </row>
    <row r="762" ht="15" spans="1:3">
      <c r="A762" s="236" t="s">
        <v>4633</v>
      </c>
      <c r="B762" s="31" t="s">
        <v>4634</v>
      </c>
      <c r="C762" t="s">
        <v>3257</v>
      </c>
    </row>
    <row r="763" ht="15" spans="1:3">
      <c r="A763" s="236" t="s">
        <v>4635</v>
      </c>
      <c r="B763" s="31" t="s">
        <v>4636</v>
      </c>
      <c r="C763" t="s">
        <v>3257</v>
      </c>
    </row>
    <row r="764" ht="15" spans="1:3">
      <c r="A764" s="236" t="s">
        <v>4637</v>
      </c>
      <c r="B764" s="31" t="s">
        <v>4638</v>
      </c>
      <c r="C764" t="s">
        <v>3257</v>
      </c>
    </row>
    <row r="765" ht="15" spans="1:3">
      <c r="A765" s="236" t="s">
        <v>4639</v>
      </c>
      <c r="B765" s="31" t="s">
        <v>4640</v>
      </c>
      <c r="C765" t="s">
        <v>3257</v>
      </c>
    </row>
    <row r="766" ht="15" spans="1:3">
      <c r="A766" s="236" t="s">
        <v>4641</v>
      </c>
      <c r="B766" s="31" t="s">
        <v>4642</v>
      </c>
      <c r="C766" t="s">
        <v>3257</v>
      </c>
    </row>
    <row r="767" ht="15" spans="1:3">
      <c r="A767" s="236" t="s">
        <v>4643</v>
      </c>
      <c r="B767" s="31" t="s">
        <v>4644</v>
      </c>
      <c r="C767" t="s">
        <v>3257</v>
      </c>
    </row>
    <row r="768" ht="15" spans="1:3">
      <c r="A768" s="236" t="s">
        <v>4645</v>
      </c>
      <c r="B768" s="31" t="s">
        <v>4646</v>
      </c>
      <c r="C768" t="s">
        <v>3257</v>
      </c>
    </row>
    <row r="769" ht="15" spans="1:3">
      <c r="A769" s="236" t="s">
        <v>4647</v>
      </c>
      <c r="B769" s="31" t="s">
        <v>4648</v>
      </c>
      <c r="C769" t="s">
        <v>3326</v>
      </c>
    </row>
    <row r="770" ht="15" spans="1:3">
      <c r="A770" s="236" t="s">
        <v>4649</v>
      </c>
      <c r="B770" s="31" t="s">
        <v>4650</v>
      </c>
      <c r="C770" t="s">
        <v>3257</v>
      </c>
    </row>
    <row r="771" ht="15" spans="1:3">
      <c r="A771" s="236" t="s">
        <v>4651</v>
      </c>
      <c r="B771" s="31" t="s">
        <v>4652</v>
      </c>
      <c r="C771" t="s">
        <v>3257</v>
      </c>
    </row>
    <row r="772" ht="15" spans="1:3">
      <c r="A772" s="236" t="s">
        <v>4653</v>
      </c>
      <c r="B772" s="31" t="s">
        <v>4654</v>
      </c>
      <c r="C772" t="s">
        <v>3257</v>
      </c>
    </row>
    <row r="773" ht="15" spans="1:3">
      <c r="A773" s="236" t="s">
        <v>4655</v>
      </c>
      <c r="B773" s="31" t="s">
        <v>4656</v>
      </c>
      <c r="C773" t="s">
        <v>3257</v>
      </c>
    </row>
    <row r="774" ht="15" spans="1:3">
      <c r="A774" s="236" t="s">
        <v>4657</v>
      </c>
      <c r="B774" s="31" t="s">
        <v>4658</v>
      </c>
      <c r="C774" t="s">
        <v>3257</v>
      </c>
    </row>
    <row r="775" ht="15" spans="1:3">
      <c r="A775" s="236" t="s">
        <v>4659</v>
      </c>
      <c r="B775" s="31" t="s">
        <v>4660</v>
      </c>
      <c r="C775" t="s">
        <v>3257</v>
      </c>
    </row>
    <row r="776" ht="15" spans="1:3">
      <c r="A776" s="236" t="s">
        <v>4661</v>
      </c>
      <c r="B776" s="31" t="s">
        <v>4662</v>
      </c>
      <c r="C776" t="s">
        <v>3257</v>
      </c>
    </row>
    <row r="777" ht="15" spans="1:3">
      <c r="A777" s="236" t="s">
        <v>4663</v>
      </c>
      <c r="B777" s="31" t="s">
        <v>4664</v>
      </c>
      <c r="C777" t="s">
        <v>3257</v>
      </c>
    </row>
    <row r="778" ht="15" spans="1:3">
      <c r="A778" s="236" t="s">
        <v>4665</v>
      </c>
      <c r="B778" s="31" t="s">
        <v>4666</v>
      </c>
      <c r="C778" t="s">
        <v>3326</v>
      </c>
    </row>
    <row r="779" ht="15" spans="1:3">
      <c r="A779" s="236" t="s">
        <v>4667</v>
      </c>
      <c r="B779" s="31" t="s">
        <v>4668</v>
      </c>
      <c r="C779" t="s">
        <v>3257</v>
      </c>
    </row>
    <row r="780" ht="15" spans="1:3">
      <c r="A780" s="236" t="s">
        <v>4669</v>
      </c>
      <c r="B780" s="31" t="s">
        <v>4670</v>
      </c>
      <c r="C780" t="s">
        <v>3257</v>
      </c>
    </row>
    <row r="781" ht="15" spans="1:3">
      <c r="A781" s="236" t="s">
        <v>4671</v>
      </c>
      <c r="B781" s="31" t="s">
        <v>4672</v>
      </c>
      <c r="C781" t="s">
        <v>3257</v>
      </c>
    </row>
    <row r="782" ht="15" spans="1:3">
      <c r="A782" s="236" t="s">
        <v>4673</v>
      </c>
      <c r="B782" s="31" t="s">
        <v>4674</v>
      </c>
      <c r="C782" t="s">
        <v>3257</v>
      </c>
    </row>
    <row r="783" ht="15" spans="1:3">
      <c r="A783" s="236" t="s">
        <v>4675</v>
      </c>
      <c r="B783" s="31" t="s">
        <v>4676</v>
      </c>
      <c r="C783" t="s">
        <v>3257</v>
      </c>
    </row>
    <row r="784" ht="15" spans="1:3">
      <c r="A784" s="236" t="s">
        <v>4677</v>
      </c>
      <c r="B784" s="31" t="s">
        <v>4678</v>
      </c>
      <c r="C784" t="s">
        <v>3257</v>
      </c>
    </row>
    <row r="785" ht="15" spans="1:3">
      <c r="A785" s="236" t="s">
        <v>4679</v>
      </c>
      <c r="B785" s="31" t="s">
        <v>4680</v>
      </c>
      <c r="C785" t="s">
        <v>3257</v>
      </c>
    </row>
    <row r="786" ht="15" spans="1:3">
      <c r="A786" s="236" t="s">
        <v>4681</v>
      </c>
      <c r="B786" s="31" t="s">
        <v>4682</v>
      </c>
      <c r="C786" t="s">
        <v>3257</v>
      </c>
    </row>
    <row r="787" ht="15" spans="1:3">
      <c r="A787" s="236" t="s">
        <v>4683</v>
      </c>
      <c r="B787" s="31" t="s">
        <v>4684</v>
      </c>
      <c r="C787" t="s">
        <v>3257</v>
      </c>
    </row>
    <row r="788" ht="15" spans="1:3">
      <c r="A788" s="236" t="s">
        <v>4685</v>
      </c>
      <c r="B788" s="31" t="s">
        <v>4686</v>
      </c>
      <c r="C788" t="s">
        <v>3326</v>
      </c>
    </row>
    <row r="789" ht="15" spans="1:3">
      <c r="A789" s="236" t="s">
        <v>4687</v>
      </c>
      <c r="B789" s="31" t="s">
        <v>4688</v>
      </c>
      <c r="C789" t="s">
        <v>3257</v>
      </c>
    </row>
    <row r="790" ht="15" spans="1:3">
      <c r="A790" s="236" t="s">
        <v>4689</v>
      </c>
      <c r="B790" s="31" t="s">
        <v>4690</v>
      </c>
      <c r="C790" t="s">
        <v>3257</v>
      </c>
    </row>
    <row r="791" ht="15" spans="1:3">
      <c r="A791" s="236" t="s">
        <v>4691</v>
      </c>
      <c r="B791" s="31" t="s">
        <v>4692</v>
      </c>
      <c r="C791" t="s">
        <v>3257</v>
      </c>
    </row>
    <row r="792" ht="15" spans="1:3">
      <c r="A792" s="236" t="s">
        <v>4693</v>
      </c>
      <c r="B792" s="31" t="s">
        <v>4694</v>
      </c>
      <c r="C792" t="s">
        <v>3257</v>
      </c>
    </row>
    <row r="793" ht="15" spans="1:3">
      <c r="A793" s="236" t="s">
        <v>4695</v>
      </c>
      <c r="B793" s="31" t="s">
        <v>4696</v>
      </c>
      <c r="C793" t="s">
        <v>3257</v>
      </c>
    </row>
    <row r="794" ht="15" spans="1:3">
      <c r="A794" s="236" t="s">
        <v>4697</v>
      </c>
      <c r="B794" s="31" t="s">
        <v>4698</v>
      </c>
      <c r="C794" t="s">
        <v>3257</v>
      </c>
    </row>
    <row r="795" ht="15" spans="1:3">
      <c r="A795" s="236" t="s">
        <v>4699</v>
      </c>
      <c r="B795" s="31" t="s">
        <v>4700</v>
      </c>
      <c r="C795" t="s">
        <v>3257</v>
      </c>
    </row>
    <row r="796" ht="15" spans="1:3">
      <c r="A796" s="236" t="s">
        <v>4701</v>
      </c>
      <c r="B796" s="31" t="s">
        <v>4702</v>
      </c>
      <c r="C796" t="s">
        <v>3257</v>
      </c>
    </row>
    <row r="797" ht="15" spans="1:3">
      <c r="A797" s="236" t="s">
        <v>4703</v>
      </c>
      <c r="B797" s="31" t="s">
        <v>4704</v>
      </c>
      <c r="C797" t="s">
        <v>3257</v>
      </c>
    </row>
    <row r="798" ht="15" spans="1:3">
      <c r="A798" s="236" t="s">
        <v>4705</v>
      </c>
      <c r="B798" s="31" t="s">
        <v>4706</v>
      </c>
      <c r="C798" t="s">
        <v>3257</v>
      </c>
    </row>
    <row r="799" ht="15" spans="1:3">
      <c r="A799" s="236" t="s">
        <v>4707</v>
      </c>
      <c r="B799" s="31" t="s">
        <v>4708</v>
      </c>
      <c r="C799" t="s">
        <v>3326</v>
      </c>
    </row>
    <row r="800" ht="15" spans="1:3">
      <c r="A800" s="236" t="s">
        <v>4709</v>
      </c>
      <c r="B800" s="31" t="s">
        <v>4632</v>
      </c>
      <c r="C800" t="s">
        <v>3257</v>
      </c>
    </row>
    <row r="801" ht="15" spans="1:3">
      <c r="A801" s="236" t="s">
        <v>4710</v>
      </c>
      <c r="B801" s="31" t="s">
        <v>4711</v>
      </c>
      <c r="C801" t="s">
        <v>3257</v>
      </c>
    </row>
    <row r="802" ht="15" spans="1:3">
      <c r="A802" s="236" t="s">
        <v>4712</v>
      </c>
      <c r="B802" s="31" t="s">
        <v>4713</v>
      </c>
      <c r="C802" t="s">
        <v>3257</v>
      </c>
    </row>
    <row r="803" ht="15" spans="1:3">
      <c r="A803" s="236" t="s">
        <v>4714</v>
      </c>
      <c r="B803" s="31" t="s">
        <v>3734</v>
      </c>
      <c r="C803" t="s">
        <v>3257</v>
      </c>
    </row>
    <row r="804" ht="15" spans="1:3">
      <c r="A804" s="236" t="s">
        <v>4715</v>
      </c>
      <c r="B804" s="31" t="s">
        <v>4716</v>
      </c>
      <c r="C804" t="s">
        <v>3257</v>
      </c>
    </row>
    <row r="805" ht="15" spans="1:3">
      <c r="A805" s="236" t="s">
        <v>4717</v>
      </c>
      <c r="B805" s="31" t="s">
        <v>4718</v>
      </c>
      <c r="C805" t="s">
        <v>3257</v>
      </c>
    </row>
    <row r="806" ht="15" spans="1:3">
      <c r="A806" s="236" t="s">
        <v>4719</v>
      </c>
      <c r="B806" s="31" t="s">
        <v>4720</v>
      </c>
      <c r="C806" t="s">
        <v>3257</v>
      </c>
    </row>
    <row r="807" ht="15" spans="1:3">
      <c r="A807" s="236" t="s">
        <v>4721</v>
      </c>
      <c r="B807" s="31" t="s">
        <v>4722</v>
      </c>
      <c r="C807" t="s">
        <v>3257</v>
      </c>
    </row>
    <row r="808" ht="15" spans="1:3">
      <c r="A808" s="236" t="s">
        <v>4723</v>
      </c>
      <c r="B808" s="31" t="s">
        <v>4724</v>
      </c>
      <c r="C808" t="s">
        <v>3257</v>
      </c>
    </row>
    <row r="809" ht="15" spans="1:3">
      <c r="A809" s="236" t="s">
        <v>4725</v>
      </c>
      <c r="B809" s="31" t="s">
        <v>4726</v>
      </c>
      <c r="C809" t="s">
        <v>3257</v>
      </c>
    </row>
    <row r="810" ht="15" spans="1:3">
      <c r="A810" s="236" t="s">
        <v>4727</v>
      </c>
      <c r="B810" s="31" t="s">
        <v>4728</v>
      </c>
      <c r="C810" t="s">
        <v>3326</v>
      </c>
    </row>
    <row r="811" ht="15" spans="1:3">
      <c r="A811" s="236" t="s">
        <v>4729</v>
      </c>
      <c r="B811" s="31" t="s">
        <v>4730</v>
      </c>
      <c r="C811" t="s">
        <v>3257</v>
      </c>
    </row>
    <row r="812" ht="15" spans="1:3">
      <c r="A812" s="236" t="s">
        <v>4731</v>
      </c>
      <c r="B812" s="31" t="s">
        <v>4732</v>
      </c>
      <c r="C812" t="s">
        <v>3257</v>
      </c>
    </row>
    <row r="813" ht="15" spans="1:3">
      <c r="A813" s="236" t="s">
        <v>4733</v>
      </c>
      <c r="B813" s="31" t="s">
        <v>4734</v>
      </c>
      <c r="C813" t="s">
        <v>3257</v>
      </c>
    </row>
    <row r="814" ht="15" spans="1:3">
      <c r="A814" s="236" t="s">
        <v>4735</v>
      </c>
      <c r="B814" s="31" t="s">
        <v>4736</v>
      </c>
      <c r="C814" t="s">
        <v>3257</v>
      </c>
    </row>
    <row r="815" ht="15" spans="1:3">
      <c r="A815" s="236" t="s">
        <v>4737</v>
      </c>
      <c r="B815" s="31" t="s">
        <v>4738</v>
      </c>
      <c r="C815" t="s">
        <v>3326</v>
      </c>
    </row>
    <row r="816" ht="15" spans="1:3">
      <c r="A816" s="236" t="s">
        <v>4739</v>
      </c>
      <c r="B816" s="31" t="s">
        <v>4740</v>
      </c>
      <c r="C816" t="s">
        <v>3257</v>
      </c>
    </row>
    <row r="817" ht="15" spans="1:3">
      <c r="A817" s="236" t="s">
        <v>4741</v>
      </c>
      <c r="B817" s="31" t="s">
        <v>4742</v>
      </c>
      <c r="C817" t="s">
        <v>3257</v>
      </c>
    </row>
    <row r="818" ht="15" spans="1:3">
      <c r="A818" s="236" t="s">
        <v>4743</v>
      </c>
      <c r="B818" s="31" t="s">
        <v>4744</v>
      </c>
      <c r="C818" t="s">
        <v>3257</v>
      </c>
    </row>
    <row r="819" ht="15" spans="1:3">
      <c r="A819" s="236" t="s">
        <v>4745</v>
      </c>
      <c r="B819" s="31" t="s">
        <v>4458</v>
      </c>
      <c r="C819" t="s">
        <v>3257</v>
      </c>
    </row>
    <row r="820" ht="15" spans="1:3">
      <c r="A820" s="236" t="s">
        <v>4746</v>
      </c>
      <c r="B820" s="31" t="s">
        <v>4747</v>
      </c>
      <c r="C820" t="s">
        <v>3257</v>
      </c>
    </row>
    <row r="821" ht="15" spans="1:3">
      <c r="A821" s="236" t="s">
        <v>4748</v>
      </c>
      <c r="B821" s="31" t="s">
        <v>4749</v>
      </c>
      <c r="C821" t="s">
        <v>3257</v>
      </c>
    </row>
    <row r="822" ht="15" spans="1:3">
      <c r="A822" s="236" t="s">
        <v>4750</v>
      </c>
      <c r="B822" s="31" t="s">
        <v>4751</v>
      </c>
      <c r="C822" t="s">
        <v>3257</v>
      </c>
    </row>
    <row r="823" ht="15" spans="1:3">
      <c r="A823" s="236" t="s">
        <v>4752</v>
      </c>
      <c r="B823" s="31" t="s">
        <v>4753</v>
      </c>
      <c r="C823" t="s">
        <v>3257</v>
      </c>
    </row>
    <row r="824" ht="15" spans="1:3">
      <c r="A824" s="236" t="s">
        <v>4754</v>
      </c>
      <c r="B824" s="31" t="s">
        <v>4755</v>
      </c>
      <c r="C824" t="s">
        <v>3257</v>
      </c>
    </row>
    <row r="825" ht="15" spans="1:3">
      <c r="A825" s="236" t="s">
        <v>4756</v>
      </c>
      <c r="B825" s="31" t="s">
        <v>4757</v>
      </c>
      <c r="C825" t="s">
        <v>3257</v>
      </c>
    </row>
    <row r="826" ht="15" spans="1:3">
      <c r="A826" s="236" t="s">
        <v>4758</v>
      </c>
      <c r="B826" s="31" t="s">
        <v>4759</v>
      </c>
      <c r="C826" t="s">
        <v>3326</v>
      </c>
    </row>
    <row r="827" ht="15" spans="1:3">
      <c r="A827" s="236" t="s">
        <v>4760</v>
      </c>
      <c r="B827" s="31" t="s">
        <v>4761</v>
      </c>
      <c r="C827" t="s">
        <v>3257</v>
      </c>
    </row>
    <row r="828" ht="15" spans="1:3">
      <c r="A828" s="236" t="s">
        <v>4762</v>
      </c>
      <c r="B828" s="31" t="s">
        <v>4763</v>
      </c>
      <c r="C828" t="s">
        <v>3257</v>
      </c>
    </row>
    <row r="829" ht="15" spans="1:3">
      <c r="A829" s="236" t="s">
        <v>4764</v>
      </c>
      <c r="B829" s="31" t="s">
        <v>4765</v>
      </c>
      <c r="C829" t="s">
        <v>3257</v>
      </c>
    </row>
    <row r="830" ht="15" spans="1:3">
      <c r="A830" s="236" t="s">
        <v>4766</v>
      </c>
      <c r="B830" s="31" t="s">
        <v>4767</v>
      </c>
      <c r="C830" t="s">
        <v>3257</v>
      </c>
    </row>
    <row r="831" ht="15" spans="1:3">
      <c r="A831" s="236" t="s">
        <v>4768</v>
      </c>
      <c r="B831" s="31" t="s">
        <v>4769</v>
      </c>
      <c r="C831" t="s">
        <v>3257</v>
      </c>
    </row>
    <row r="832" ht="15" spans="1:3">
      <c r="A832" s="236" t="s">
        <v>4770</v>
      </c>
      <c r="B832" s="31" t="s">
        <v>4771</v>
      </c>
      <c r="C832" t="s">
        <v>3257</v>
      </c>
    </row>
    <row r="833" ht="15" spans="1:3">
      <c r="A833" s="236" t="s">
        <v>4772</v>
      </c>
      <c r="B833" s="31" t="s">
        <v>4773</v>
      </c>
      <c r="C833" t="s">
        <v>3326</v>
      </c>
    </row>
    <row r="834" ht="15" spans="1:3">
      <c r="A834" s="236" t="s">
        <v>4774</v>
      </c>
      <c r="B834" s="31" t="s">
        <v>4775</v>
      </c>
      <c r="C834" t="s">
        <v>3257</v>
      </c>
    </row>
    <row r="835" ht="15" spans="1:3">
      <c r="A835" s="236" t="s">
        <v>4776</v>
      </c>
      <c r="B835" s="31" t="s">
        <v>4777</v>
      </c>
      <c r="C835" t="s">
        <v>3257</v>
      </c>
    </row>
    <row r="836" ht="15" spans="1:3">
      <c r="A836" s="236" t="s">
        <v>4778</v>
      </c>
      <c r="B836" s="31" t="s">
        <v>4779</v>
      </c>
      <c r="C836" t="s">
        <v>3257</v>
      </c>
    </row>
    <row r="837" ht="15" spans="1:3">
      <c r="A837" s="236" t="s">
        <v>4780</v>
      </c>
      <c r="B837" s="31" t="s">
        <v>4781</v>
      </c>
      <c r="C837" t="s">
        <v>3257</v>
      </c>
    </row>
    <row r="838" ht="15" spans="1:3">
      <c r="A838" s="236" t="s">
        <v>4782</v>
      </c>
      <c r="B838" s="31" t="s">
        <v>4783</v>
      </c>
      <c r="C838" t="s">
        <v>3257</v>
      </c>
    </row>
    <row r="839" ht="15" spans="1:3">
      <c r="A839" s="236" t="s">
        <v>4784</v>
      </c>
      <c r="B839" s="31" t="s">
        <v>4785</v>
      </c>
      <c r="C839" t="s">
        <v>3257</v>
      </c>
    </row>
    <row r="840" ht="15" spans="1:3">
      <c r="A840" s="236" t="s">
        <v>4786</v>
      </c>
      <c r="B840" s="31" t="s">
        <v>4787</v>
      </c>
      <c r="C840" t="s">
        <v>3257</v>
      </c>
    </row>
    <row r="841" ht="15" spans="1:3">
      <c r="A841" s="236" t="s">
        <v>4788</v>
      </c>
      <c r="B841" s="31" t="s">
        <v>4789</v>
      </c>
      <c r="C841" t="s">
        <v>3257</v>
      </c>
    </row>
    <row r="842" ht="15" spans="1:3">
      <c r="A842" s="236" t="s">
        <v>4790</v>
      </c>
      <c r="B842" s="31" t="s">
        <v>4791</v>
      </c>
      <c r="C842" t="s">
        <v>3257</v>
      </c>
    </row>
    <row r="843" ht="15" spans="1:3">
      <c r="A843" s="236" t="s">
        <v>4792</v>
      </c>
      <c r="B843" s="31" t="s">
        <v>4793</v>
      </c>
      <c r="C843" t="s">
        <v>3257</v>
      </c>
    </row>
    <row r="844" ht="15" spans="1:3">
      <c r="A844" s="236" t="s">
        <v>4794</v>
      </c>
      <c r="B844" s="31" t="s">
        <v>4795</v>
      </c>
      <c r="C844" t="s">
        <v>3326</v>
      </c>
    </row>
    <row r="845" ht="15" spans="1:3">
      <c r="A845" s="236" t="s">
        <v>4796</v>
      </c>
      <c r="B845" s="31" t="s">
        <v>4797</v>
      </c>
      <c r="C845" t="s">
        <v>3257</v>
      </c>
    </row>
    <row r="846" ht="15" spans="1:3">
      <c r="A846" s="236" t="s">
        <v>4798</v>
      </c>
      <c r="B846" s="31" t="s">
        <v>4799</v>
      </c>
      <c r="C846" t="s">
        <v>3257</v>
      </c>
    </row>
    <row r="847" ht="15" spans="1:3">
      <c r="A847" s="236" t="s">
        <v>4800</v>
      </c>
      <c r="B847" s="31" t="s">
        <v>4801</v>
      </c>
      <c r="C847" t="s">
        <v>3257</v>
      </c>
    </row>
    <row r="848" ht="15" spans="1:3">
      <c r="A848" s="236" t="s">
        <v>4802</v>
      </c>
      <c r="B848" s="31" t="s">
        <v>4803</v>
      </c>
      <c r="C848" t="s">
        <v>3257</v>
      </c>
    </row>
    <row r="849" ht="15" spans="1:3">
      <c r="A849" s="236" t="s">
        <v>4804</v>
      </c>
      <c r="B849" s="31" t="s">
        <v>4805</v>
      </c>
      <c r="C849" t="s">
        <v>8</v>
      </c>
    </row>
    <row r="850" ht="15" spans="1:3">
      <c r="A850" s="236" t="s">
        <v>4806</v>
      </c>
      <c r="B850" s="31" t="s">
        <v>4807</v>
      </c>
      <c r="C850" t="s">
        <v>3257</v>
      </c>
    </row>
    <row r="851" ht="15" spans="1:3">
      <c r="A851" s="236" t="s">
        <v>4808</v>
      </c>
      <c r="B851" s="31" t="s">
        <v>4809</v>
      </c>
      <c r="C851" t="s">
        <v>3257</v>
      </c>
    </row>
    <row r="852" ht="15" spans="1:3">
      <c r="A852" s="236" t="s">
        <v>4810</v>
      </c>
      <c r="B852" s="31" t="s">
        <v>4811</v>
      </c>
      <c r="C852" t="s">
        <v>3257</v>
      </c>
    </row>
    <row r="853" ht="15" spans="1:3">
      <c r="A853" s="236" t="s">
        <v>4812</v>
      </c>
      <c r="B853" s="31" t="s">
        <v>4813</v>
      </c>
      <c r="C853" t="s">
        <v>3257</v>
      </c>
    </row>
    <row r="854" ht="15" spans="1:3">
      <c r="A854" s="236" t="s">
        <v>4814</v>
      </c>
      <c r="B854" s="31" t="s">
        <v>4815</v>
      </c>
      <c r="C854" t="s">
        <v>3257</v>
      </c>
    </row>
    <row r="855" ht="15" spans="1:3">
      <c r="A855" s="236" t="s">
        <v>4816</v>
      </c>
      <c r="B855" s="31" t="s">
        <v>4817</v>
      </c>
      <c r="C855" t="s">
        <v>3257</v>
      </c>
    </row>
    <row r="856" ht="15" spans="1:3">
      <c r="A856" s="236" t="s">
        <v>4818</v>
      </c>
      <c r="B856" s="31" t="s">
        <v>4819</v>
      </c>
      <c r="C856" t="s">
        <v>3257</v>
      </c>
    </row>
    <row r="857" ht="15" spans="1:3">
      <c r="A857" s="236" t="s">
        <v>4820</v>
      </c>
      <c r="B857" s="31" t="s">
        <v>4821</v>
      </c>
      <c r="C857" t="s">
        <v>3257</v>
      </c>
    </row>
    <row r="858" ht="15" spans="1:3">
      <c r="A858" s="236" t="s">
        <v>4822</v>
      </c>
      <c r="B858" s="31" t="s">
        <v>4656</v>
      </c>
      <c r="C858" t="s">
        <v>3257</v>
      </c>
    </row>
    <row r="859" ht="15" spans="1:3">
      <c r="A859" s="236" t="s">
        <v>4823</v>
      </c>
      <c r="B859" s="31" t="s">
        <v>4824</v>
      </c>
      <c r="C859" t="s">
        <v>3257</v>
      </c>
    </row>
    <row r="860" ht="15" spans="1:3">
      <c r="A860" s="236" t="s">
        <v>4825</v>
      </c>
      <c r="B860" s="31" t="s">
        <v>4826</v>
      </c>
      <c r="C860" t="s">
        <v>3257</v>
      </c>
    </row>
    <row r="861" ht="15" spans="1:3">
      <c r="A861" s="236" t="s">
        <v>4827</v>
      </c>
      <c r="B861" s="31" t="s">
        <v>4828</v>
      </c>
      <c r="C861" t="s">
        <v>3257</v>
      </c>
    </row>
    <row r="862" ht="15" spans="1:3">
      <c r="A862" s="236" t="s">
        <v>4829</v>
      </c>
      <c r="B862" s="31" t="s">
        <v>4830</v>
      </c>
      <c r="C862" t="s">
        <v>3257</v>
      </c>
    </row>
    <row r="863" ht="15" spans="1:3">
      <c r="A863" s="236" t="s">
        <v>4831</v>
      </c>
      <c r="B863" s="31" t="s">
        <v>4832</v>
      </c>
      <c r="C863" t="s">
        <v>3257</v>
      </c>
    </row>
    <row r="864" ht="15" spans="1:3">
      <c r="A864" s="236" t="s">
        <v>4833</v>
      </c>
      <c r="B864" s="31" t="s">
        <v>4834</v>
      </c>
      <c r="C864" t="s">
        <v>3257</v>
      </c>
    </row>
    <row r="865" ht="15" spans="1:3">
      <c r="A865" s="236" t="s">
        <v>4835</v>
      </c>
      <c r="B865" s="31" t="s">
        <v>4836</v>
      </c>
      <c r="C865" t="s">
        <v>3257</v>
      </c>
    </row>
    <row r="866" ht="15" spans="1:3">
      <c r="A866" s="236" t="s">
        <v>4837</v>
      </c>
      <c r="B866" s="31" t="s">
        <v>4838</v>
      </c>
      <c r="C866" t="s">
        <v>8</v>
      </c>
    </row>
    <row r="867" ht="15" spans="1:3">
      <c r="A867" s="236" t="s">
        <v>4839</v>
      </c>
      <c r="B867" s="31" t="s">
        <v>4840</v>
      </c>
      <c r="C867" t="s">
        <v>3326</v>
      </c>
    </row>
    <row r="868" ht="15" spans="1:3">
      <c r="A868" s="236" t="s">
        <v>4841</v>
      </c>
      <c r="B868" s="31" t="s">
        <v>4842</v>
      </c>
      <c r="C868" t="s">
        <v>3257</v>
      </c>
    </row>
    <row r="869" ht="15" spans="1:3">
      <c r="A869" s="236" t="s">
        <v>4843</v>
      </c>
      <c r="B869" s="31" t="s">
        <v>4844</v>
      </c>
      <c r="C869" t="s">
        <v>3257</v>
      </c>
    </row>
    <row r="870" ht="15" spans="1:3">
      <c r="A870" s="236" t="s">
        <v>4845</v>
      </c>
      <c r="B870" s="31" t="s">
        <v>4846</v>
      </c>
      <c r="C870" t="s">
        <v>3257</v>
      </c>
    </row>
    <row r="871" ht="15" spans="1:3">
      <c r="A871" s="236" t="s">
        <v>4847</v>
      </c>
      <c r="B871" s="31" t="s">
        <v>4848</v>
      </c>
      <c r="C871" t="s">
        <v>3257</v>
      </c>
    </row>
    <row r="872" ht="15" spans="1:3">
      <c r="A872" s="236" t="s">
        <v>4849</v>
      </c>
      <c r="B872" s="31" t="s">
        <v>4850</v>
      </c>
      <c r="C872" t="s">
        <v>3257</v>
      </c>
    </row>
    <row r="873" ht="15" spans="1:3">
      <c r="A873" s="236" t="s">
        <v>4851</v>
      </c>
      <c r="B873" s="31" t="s">
        <v>4852</v>
      </c>
      <c r="C873" t="s">
        <v>3257</v>
      </c>
    </row>
    <row r="874" ht="15" spans="1:3">
      <c r="A874" s="236" t="s">
        <v>4853</v>
      </c>
      <c r="B874" s="31" t="s">
        <v>4854</v>
      </c>
      <c r="C874" t="s">
        <v>3257</v>
      </c>
    </row>
    <row r="875" ht="15" spans="1:3">
      <c r="A875" s="236" t="s">
        <v>4855</v>
      </c>
      <c r="B875" s="31" t="s">
        <v>4856</v>
      </c>
      <c r="C875" t="s">
        <v>3257</v>
      </c>
    </row>
    <row r="876" ht="15" spans="1:3">
      <c r="A876" s="236" t="s">
        <v>4857</v>
      </c>
      <c r="B876" s="31" t="s">
        <v>4858</v>
      </c>
      <c r="C876" t="s">
        <v>3257</v>
      </c>
    </row>
    <row r="877" ht="15" spans="1:3">
      <c r="A877" s="236" t="s">
        <v>4859</v>
      </c>
      <c r="B877" s="31" t="s">
        <v>4860</v>
      </c>
      <c r="C877" t="s">
        <v>3257</v>
      </c>
    </row>
    <row r="878" ht="15" spans="1:3">
      <c r="A878" s="236" t="s">
        <v>4861</v>
      </c>
      <c r="B878" s="31" t="s">
        <v>4862</v>
      </c>
      <c r="C878" t="s">
        <v>3257</v>
      </c>
    </row>
    <row r="879" ht="15" spans="1:3">
      <c r="A879" s="236" t="s">
        <v>4863</v>
      </c>
      <c r="B879" s="31" t="s">
        <v>4864</v>
      </c>
      <c r="C879" t="s">
        <v>3326</v>
      </c>
    </row>
    <row r="880" ht="15" spans="1:3">
      <c r="A880" s="236" t="s">
        <v>4865</v>
      </c>
      <c r="B880" s="31" t="s">
        <v>4866</v>
      </c>
      <c r="C880" t="s">
        <v>3257</v>
      </c>
    </row>
    <row r="881" ht="15" spans="1:3">
      <c r="A881" s="236" t="s">
        <v>4867</v>
      </c>
      <c r="B881" s="31" t="s">
        <v>4868</v>
      </c>
      <c r="C881" t="s">
        <v>3257</v>
      </c>
    </row>
    <row r="882" ht="15" spans="1:3">
      <c r="A882" s="236" t="s">
        <v>4869</v>
      </c>
      <c r="B882" s="31" t="s">
        <v>4870</v>
      </c>
      <c r="C882" t="s">
        <v>3257</v>
      </c>
    </row>
    <row r="883" ht="15" spans="1:3">
      <c r="A883" s="236" t="s">
        <v>4871</v>
      </c>
      <c r="B883" s="31" t="s">
        <v>4872</v>
      </c>
      <c r="C883" t="s">
        <v>3257</v>
      </c>
    </row>
    <row r="884" ht="15" spans="1:3">
      <c r="A884" s="236" t="s">
        <v>4873</v>
      </c>
      <c r="B884" s="31" t="s">
        <v>4874</v>
      </c>
      <c r="C884" t="s">
        <v>3257</v>
      </c>
    </row>
    <row r="885" ht="15" spans="1:3">
      <c r="A885" s="236" t="s">
        <v>4875</v>
      </c>
      <c r="B885" s="31" t="s">
        <v>4876</v>
      </c>
      <c r="C885" t="s">
        <v>3257</v>
      </c>
    </row>
    <row r="886" ht="15" spans="1:3">
      <c r="A886" s="236" t="s">
        <v>4877</v>
      </c>
      <c r="B886" s="31" t="s">
        <v>4878</v>
      </c>
      <c r="C886" t="s">
        <v>3257</v>
      </c>
    </row>
    <row r="887" ht="15" spans="1:3">
      <c r="A887" s="236" t="s">
        <v>4879</v>
      </c>
      <c r="B887" s="31" t="s">
        <v>4880</v>
      </c>
      <c r="C887" t="s">
        <v>3326</v>
      </c>
    </row>
    <row r="888" ht="15" spans="1:3">
      <c r="A888" s="236" t="s">
        <v>4881</v>
      </c>
      <c r="B888" s="31" t="s">
        <v>4848</v>
      </c>
      <c r="C888" t="s">
        <v>3257</v>
      </c>
    </row>
    <row r="889" ht="15" spans="1:3">
      <c r="A889" s="236" t="s">
        <v>4882</v>
      </c>
      <c r="B889" s="31" t="s">
        <v>4883</v>
      </c>
      <c r="C889" t="s">
        <v>3257</v>
      </c>
    </row>
    <row r="890" ht="15" spans="1:3">
      <c r="A890" s="236" t="s">
        <v>4884</v>
      </c>
      <c r="B890" s="31" t="s">
        <v>4885</v>
      </c>
      <c r="C890" t="s">
        <v>3257</v>
      </c>
    </row>
    <row r="891" ht="15" spans="1:3">
      <c r="A891" s="236" t="s">
        <v>4886</v>
      </c>
      <c r="B891" s="31" t="s">
        <v>4887</v>
      </c>
      <c r="C891" t="s">
        <v>3257</v>
      </c>
    </row>
    <row r="892" ht="15" spans="1:3">
      <c r="A892" s="236" t="s">
        <v>4888</v>
      </c>
      <c r="B892" s="31" t="s">
        <v>4889</v>
      </c>
      <c r="C892" t="s">
        <v>3257</v>
      </c>
    </row>
    <row r="893" ht="15" spans="1:3">
      <c r="A893" s="236" t="s">
        <v>4890</v>
      </c>
      <c r="B893" s="31" t="s">
        <v>4891</v>
      </c>
      <c r="C893" t="s">
        <v>3257</v>
      </c>
    </row>
    <row r="894" ht="15" spans="1:3">
      <c r="A894" s="236" t="s">
        <v>4892</v>
      </c>
      <c r="B894" s="31" t="s">
        <v>4893</v>
      </c>
      <c r="C894" t="s">
        <v>3257</v>
      </c>
    </row>
    <row r="895" ht="15" spans="1:3">
      <c r="A895" s="236" t="s">
        <v>4894</v>
      </c>
      <c r="B895" s="31" t="s">
        <v>4895</v>
      </c>
      <c r="C895" t="s">
        <v>3257</v>
      </c>
    </row>
    <row r="896" ht="15" spans="1:3">
      <c r="A896" s="236" t="s">
        <v>4896</v>
      </c>
      <c r="B896" s="31" t="s">
        <v>4897</v>
      </c>
      <c r="C896" t="s">
        <v>3257</v>
      </c>
    </row>
    <row r="897" ht="15" spans="1:3">
      <c r="A897" s="236" t="s">
        <v>4898</v>
      </c>
      <c r="B897" s="31" t="s">
        <v>4899</v>
      </c>
      <c r="C897" t="s">
        <v>3257</v>
      </c>
    </row>
    <row r="898" ht="15" spans="1:3">
      <c r="A898" s="236" t="s">
        <v>4900</v>
      </c>
      <c r="B898" s="31" t="s">
        <v>4901</v>
      </c>
      <c r="C898" t="s">
        <v>3326</v>
      </c>
    </row>
    <row r="899" ht="15" spans="1:3">
      <c r="A899" s="236" t="s">
        <v>4902</v>
      </c>
      <c r="B899" s="31" t="s">
        <v>4903</v>
      </c>
      <c r="C899" t="s">
        <v>3257</v>
      </c>
    </row>
    <row r="900" ht="15" spans="1:3">
      <c r="A900" s="236" t="s">
        <v>4904</v>
      </c>
      <c r="B900" s="31" t="s">
        <v>4905</v>
      </c>
      <c r="C900" t="s">
        <v>3257</v>
      </c>
    </row>
    <row r="901" ht="15" spans="1:3">
      <c r="A901" s="236" t="s">
        <v>4906</v>
      </c>
      <c r="B901" s="31" t="s">
        <v>4907</v>
      </c>
      <c r="C901" t="s">
        <v>3257</v>
      </c>
    </row>
    <row r="902" ht="15" spans="1:3">
      <c r="A902" s="236" t="s">
        <v>4908</v>
      </c>
      <c r="B902" s="31" t="s">
        <v>4909</v>
      </c>
      <c r="C902" t="s">
        <v>3257</v>
      </c>
    </row>
    <row r="903" ht="15" spans="1:3">
      <c r="A903" s="236" t="s">
        <v>4910</v>
      </c>
      <c r="B903" s="31" t="s">
        <v>4911</v>
      </c>
      <c r="C903" t="s">
        <v>3257</v>
      </c>
    </row>
    <row r="904" ht="15" spans="1:3">
      <c r="A904" s="236" t="s">
        <v>4912</v>
      </c>
      <c r="B904" s="31" t="s">
        <v>4913</v>
      </c>
      <c r="C904" t="s">
        <v>3257</v>
      </c>
    </row>
    <row r="905" ht="15" spans="1:3">
      <c r="A905" s="236" t="s">
        <v>4914</v>
      </c>
      <c r="B905" s="31" t="s">
        <v>4915</v>
      </c>
      <c r="C905" t="s">
        <v>3326</v>
      </c>
    </row>
    <row r="906" ht="15" spans="1:3">
      <c r="A906" s="236" t="s">
        <v>4916</v>
      </c>
      <c r="B906" s="31" t="s">
        <v>4917</v>
      </c>
      <c r="C906" t="s">
        <v>3257</v>
      </c>
    </row>
    <row r="907" ht="15" spans="1:3">
      <c r="A907" s="236" t="s">
        <v>4918</v>
      </c>
      <c r="B907" s="31" t="s">
        <v>4919</v>
      </c>
      <c r="C907" t="s">
        <v>3257</v>
      </c>
    </row>
    <row r="908" ht="15" spans="1:3">
      <c r="A908" s="236" t="s">
        <v>4920</v>
      </c>
      <c r="B908" s="31" t="s">
        <v>4921</v>
      </c>
      <c r="C908" t="s">
        <v>3257</v>
      </c>
    </row>
    <row r="909" ht="15" spans="1:3">
      <c r="A909" s="236" t="s">
        <v>4922</v>
      </c>
      <c r="B909" s="31" t="s">
        <v>4923</v>
      </c>
      <c r="C909" t="s">
        <v>3257</v>
      </c>
    </row>
    <row r="910" ht="15" spans="1:3">
      <c r="A910" s="236" t="s">
        <v>4924</v>
      </c>
      <c r="B910" s="31" t="s">
        <v>4925</v>
      </c>
      <c r="C910" t="s">
        <v>3257</v>
      </c>
    </row>
    <row r="911" ht="15" spans="1:3">
      <c r="A911" s="236" t="s">
        <v>4926</v>
      </c>
      <c r="B911" s="31" t="s">
        <v>4927</v>
      </c>
      <c r="C911" t="s">
        <v>3257</v>
      </c>
    </row>
    <row r="912" ht="15" spans="1:3">
      <c r="A912" s="236" t="s">
        <v>4928</v>
      </c>
      <c r="B912" s="31" t="s">
        <v>4929</v>
      </c>
      <c r="C912" t="s">
        <v>3257</v>
      </c>
    </row>
    <row r="913" ht="15" spans="1:3">
      <c r="A913" s="236" t="s">
        <v>4930</v>
      </c>
      <c r="B913" s="31" t="s">
        <v>4931</v>
      </c>
      <c r="C913" t="s">
        <v>3257</v>
      </c>
    </row>
    <row r="914" ht="15" spans="1:3">
      <c r="A914" s="236" t="s">
        <v>4932</v>
      </c>
      <c r="B914" s="31" t="s">
        <v>4933</v>
      </c>
      <c r="C914" t="s">
        <v>3257</v>
      </c>
    </row>
    <row r="915" ht="15" spans="1:3">
      <c r="A915" s="236" t="s">
        <v>4934</v>
      </c>
      <c r="B915" s="31" t="s">
        <v>4935</v>
      </c>
      <c r="C915" t="s">
        <v>3326</v>
      </c>
    </row>
    <row r="916" ht="15" spans="1:3">
      <c r="A916" s="236" t="s">
        <v>4936</v>
      </c>
      <c r="B916" s="31" t="s">
        <v>3273</v>
      </c>
      <c r="C916" t="s">
        <v>3257</v>
      </c>
    </row>
    <row r="917" ht="15" spans="1:3">
      <c r="A917" s="236" t="s">
        <v>4937</v>
      </c>
      <c r="B917" s="31" t="s">
        <v>4938</v>
      </c>
      <c r="C917" t="s">
        <v>3257</v>
      </c>
    </row>
    <row r="918" ht="15" spans="1:3">
      <c r="A918" s="236" t="s">
        <v>4939</v>
      </c>
      <c r="B918" s="31" t="s">
        <v>4940</v>
      </c>
      <c r="C918" t="s">
        <v>3257</v>
      </c>
    </row>
    <row r="919" ht="15" spans="1:3">
      <c r="A919" s="236" t="s">
        <v>4941</v>
      </c>
      <c r="B919" s="31" t="s">
        <v>4942</v>
      </c>
      <c r="C919" t="s">
        <v>3257</v>
      </c>
    </row>
    <row r="920" ht="15" spans="1:3">
      <c r="A920" s="236" t="s">
        <v>4943</v>
      </c>
      <c r="B920" s="31" t="s">
        <v>4944</v>
      </c>
      <c r="C920" t="s">
        <v>3257</v>
      </c>
    </row>
    <row r="921" ht="15" spans="1:3">
      <c r="A921" s="236" t="s">
        <v>4945</v>
      </c>
      <c r="B921" s="31" t="s">
        <v>4946</v>
      </c>
      <c r="C921" t="s">
        <v>3257</v>
      </c>
    </row>
    <row r="922" ht="15" spans="1:3">
      <c r="A922" s="236" t="s">
        <v>4947</v>
      </c>
      <c r="B922" s="31" t="s">
        <v>4948</v>
      </c>
      <c r="C922" t="s">
        <v>3257</v>
      </c>
    </row>
    <row r="923" ht="15" spans="1:3">
      <c r="A923" s="236" t="s">
        <v>4949</v>
      </c>
      <c r="B923" s="31" t="s">
        <v>4950</v>
      </c>
      <c r="C923" t="s">
        <v>3326</v>
      </c>
    </row>
    <row r="924" ht="15" spans="1:3">
      <c r="A924" s="236" t="s">
        <v>4951</v>
      </c>
      <c r="B924" s="31" t="s">
        <v>4952</v>
      </c>
      <c r="C924" t="s">
        <v>3257</v>
      </c>
    </row>
    <row r="925" ht="15" spans="1:3">
      <c r="A925" s="236" t="s">
        <v>4953</v>
      </c>
      <c r="B925" s="31" t="s">
        <v>4313</v>
      </c>
      <c r="C925" t="s">
        <v>3257</v>
      </c>
    </row>
    <row r="926" ht="15" spans="1:3">
      <c r="A926" s="236" t="s">
        <v>4954</v>
      </c>
      <c r="B926" s="31" t="s">
        <v>4955</v>
      </c>
      <c r="C926" t="s">
        <v>3257</v>
      </c>
    </row>
    <row r="927" ht="15" spans="1:3">
      <c r="A927" s="236" t="s">
        <v>4956</v>
      </c>
      <c r="B927" s="31" t="s">
        <v>4957</v>
      </c>
      <c r="C927" t="s">
        <v>3257</v>
      </c>
    </row>
    <row r="928" ht="15" spans="1:3">
      <c r="A928" s="236" t="s">
        <v>4958</v>
      </c>
      <c r="B928" s="31" t="s">
        <v>4959</v>
      </c>
      <c r="C928" t="s">
        <v>3257</v>
      </c>
    </row>
    <row r="929" ht="15" spans="1:3">
      <c r="A929" s="236" t="s">
        <v>4960</v>
      </c>
      <c r="B929" s="31" t="s">
        <v>4961</v>
      </c>
      <c r="C929" t="s">
        <v>3257</v>
      </c>
    </row>
    <row r="930" ht="15" spans="1:3">
      <c r="A930" s="236" t="s">
        <v>4962</v>
      </c>
      <c r="B930" s="31" t="s">
        <v>4963</v>
      </c>
      <c r="C930" t="s">
        <v>3326</v>
      </c>
    </row>
    <row r="931" ht="15" spans="1:3">
      <c r="A931" s="236" t="s">
        <v>4964</v>
      </c>
      <c r="B931" s="31" t="s">
        <v>4965</v>
      </c>
      <c r="C931" t="s">
        <v>3257</v>
      </c>
    </row>
    <row r="932" ht="15" spans="1:3">
      <c r="A932" s="236" t="s">
        <v>4966</v>
      </c>
      <c r="B932" s="31" t="s">
        <v>4967</v>
      </c>
      <c r="C932" t="s">
        <v>3257</v>
      </c>
    </row>
    <row r="933" ht="15" spans="1:3">
      <c r="A933" s="236" t="s">
        <v>4968</v>
      </c>
      <c r="B933" s="31" t="s">
        <v>4969</v>
      </c>
      <c r="C933" t="s">
        <v>3257</v>
      </c>
    </row>
    <row r="934" ht="15" spans="1:3">
      <c r="A934" s="236" t="s">
        <v>4970</v>
      </c>
      <c r="B934" s="31" t="s">
        <v>4971</v>
      </c>
      <c r="C934" t="s">
        <v>3257</v>
      </c>
    </row>
    <row r="935" ht="15" spans="1:3">
      <c r="A935" s="236" t="s">
        <v>4972</v>
      </c>
      <c r="B935" s="31" t="s">
        <v>4973</v>
      </c>
      <c r="C935" t="s">
        <v>3257</v>
      </c>
    </row>
    <row r="936" ht="15" spans="1:3">
      <c r="A936" s="236" t="s">
        <v>4974</v>
      </c>
      <c r="B936" s="31" t="s">
        <v>4975</v>
      </c>
      <c r="C936" t="s">
        <v>3257</v>
      </c>
    </row>
    <row r="937" ht="15" spans="1:3">
      <c r="A937" s="236" t="s">
        <v>4976</v>
      </c>
      <c r="B937" s="31" t="s">
        <v>4977</v>
      </c>
      <c r="C937" t="s">
        <v>3257</v>
      </c>
    </row>
    <row r="938" ht="15" spans="1:3">
      <c r="A938" s="236" t="s">
        <v>4978</v>
      </c>
      <c r="B938" s="31" t="s">
        <v>4979</v>
      </c>
      <c r="C938" t="s">
        <v>3326</v>
      </c>
    </row>
    <row r="939" ht="15" spans="1:3">
      <c r="A939" s="236" t="s">
        <v>4980</v>
      </c>
      <c r="B939" s="31" t="s">
        <v>4981</v>
      </c>
      <c r="C939" t="s">
        <v>3257</v>
      </c>
    </row>
    <row r="940" ht="15" spans="1:3">
      <c r="A940" s="236" t="s">
        <v>4982</v>
      </c>
      <c r="B940" s="31" t="s">
        <v>4983</v>
      </c>
      <c r="C940" t="s">
        <v>3257</v>
      </c>
    </row>
    <row r="941" ht="15" spans="1:3">
      <c r="A941" s="236" t="s">
        <v>4984</v>
      </c>
      <c r="B941" s="31" t="s">
        <v>4985</v>
      </c>
      <c r="C941" t="s">
        <v>3257</v>
      </c>
    </row>
    <row r="942" ht="15" spans="1:3">
      <c r="A942" s="236" t="s">
        <v>4986</v>
      </c>
      <c r="B942" s="31" t="s">
        <v>4987</v>
      </c>
      <c r="C942" t="s">
        <v>3257</v>
      </c>
    </row>
    <row r="943" ht="15" spans="1:3">
      <c r="A943" s="236" t="s">
        <v>4988</v>
      </c>
      <c r="B943" s="31" t="s">
        <v>4989</v>
      </c>
      <c r="C943" t="s">
        <v>3257</v>
      </c>
    </row>
    <row r="944" ht="15" spans="1:3">
      <c r="A944" s="236" t="s">
        <v>4990</v>
      </c>
      <c r="B944" s="31" t="s">
        <v>4991</v>
      </c>
      <c r="C944" t="s">
        <v>3257</v>
      </c>
    </row>
    <row r="945" ht="15" spans="1:3">
      <c r="A945" s="236" t="s">
        <v>4992</v>
      </c>
      <c r="B945" s="31" t="s">
        <v>4993</v>
      </c>
      <c r="C945" t="s">
        <v>3257</v>
      </c>
    </row>
    <row r="946" ht="15" spans="1:3">
      <c r="A946" s="236" t="s">
        <v>4994</v>
      </c>
      <c r="B946" s="31" t="s">
        <v>4995</v>
      </c>
      <c r="C946" t="s">
        <v>3257</v>
      </c>
    </row>
    <row r="947" ht="15" spans="1:3">
      <c r="A947" s="236" t="s">
        <v>4996</v>
      </c>
      <c r="B947" s="31" t="s">
        <v>4997</v>
      </c>
      <c r="C947" t="s">
        <v>3257</v>
      </c>
    </row>
    <row r="948" ht="15" spans="1:3">
      <c r="A948" s="236" t="s">
        <v>4998</v>
      </c>
      <c r="B948" s="31" t="s">
        <v>4999</v>
      </c>
      <c r="C948" t="s">
        <v>3326</v>
      </c>
    </row>
    <row r="949" ht="15" spans="1:3">
      <c r="A949" s="236" t="s">
        <v>5000</v>
      </c>
      <c r="B949" s="31" t="s">
        <v>5001</v>
      </c>
      <c r="C949" t="s">
        <v>3257</v>
      </c>
    </row>
    <row r="950" ht="15" spans="1:3">
      <c r="A950" s="236" t="s">
        <v>5002</v>
      </c>
      <c r="B950" s="31" t="s">
        <v>5003</v>
      </c>
      <c r="C950" t="s">
        <v>3257</v>
      </c>
    </row>
    <row r="951" ht="15" spans="1:3">
      <c r="A951" s="236" t="s">
        <v>5004</v>
      </c>
      <c r="B951" s="31" t="s">
        <v>5005</v>
      </c>
      <c r="C951" t="s">
        <v>3257</v>
      </c>
    </row>
    <row r="952" ht="15" spans="1:3">
      <c r="A952" s="236" t="s">
        <v>5006</v>
      </c>
      <c r="B952" s="31" t="s">
        <v>5007</v>
      </c>
      <c r="C952" t="s">
        <v>3257</v>
      </c>
    </row>
    <row r="953" ht="15" spans="1:3">
      <c r="A953" s="236" t="s">
        <v>5008</v>
      </c>
      <c r="B953" s="31" t="s">
        <v>5009</v>
      </c>
      <c r="C953" t="s">
        <v>3257</v>
      </c>
    </row>
    <row r="954" ht="15" spans="1:3">
      <c r="A954" s="236" t="s">
        <v>5010</v>
      </c>
      <c r="B954" s="31" t="s">
        <v>5011</v>
      </c>
      <c r="C954" t="s">
        <v>3257</v>
      </c>
    </row>
    <row r="955" ht="15" spans="1:3">
      <c r="A955" s="236" t="s">
        <v>5012</v>
      </c>
      <c r="B955" s="31" t="s">
        <v>5013</v>
      </c>
      <c r="C955" t="s">
        <v>3326</v>
      </c>
    </row>
    <row r="956" ht="15" spans="1:3">
      <c r="A956" s="236" t="s">
        <v>5014</v>
      </c>
      <c r="B956" s="31" t="s">
        <v>5015</v>
      </c>
      <c r="C956" t="s">
        <v>3257</v>
      </c>
    </row>
    <row r="957" ht="15" spans="1:3">
      <c r="A957" s="236" t="s">
        <v>5016</v>
      </c>
      <c r="B957" s="31" t="s">
        <v>5017</v>
      </c>
      <c r="C957" t="s">
        <v>3257</v>
      </c>
    </row>
    <row r="958" ht="15" spans="1:3">
      <c r="A958" s="236" t="s">
        <v>5018</v>
      </c>
      <c r="B958" s="31" t="s">
        <v>5019</v>
      </c>
      <c r="C958" t="s">
        <v>3257</v>
      </c>
    </row>
    <row r="959" ht="15" spans="1:3">
      <c r="A959" s="236" t="s">
        <v>5020</v>
      </c>
      <c r="B959" s="31" t="s">
        <v>5021</v>
      </c>
      <c r="C959" t="s">
        <v>3257</v>
      </c>
    </row>
    <row r="960" ht="15" spans="1:3">
      <c r="A960" s="236" t="s">
        <v>5022</v>
      </c>
      <c r="B960" s="31" t="s">
        <v>5023</v>
      </c>
      <c r="C960" t="s">
        <v>3257</v>
      </c>
    </row>
    <row r="961" ht="15" spans="1:3">
      <c r="A961" s="236" t="s">
        <v>5024</v>
      </c>
      <c r="B961" s="31" t="s">
        <v>5025</v>
      </c>
      <c r="C961" t="s">
        <v>3257</v>
      </c>
    </row>
    <row r="962" ht="15" spans="1:3">
      <c r="A962" s="236" t="s">
        <v>5026</v>
      </c>
      <c r="B962" s="31" t="s">
        <v>5027</v>
      </c>
      <c r="C962" t="s">
        <v>3326</v>
      </c>
    </row>
    <row r="963" ht="15" spans="1:3">
      <c r="A963" s="236" t="s">
        <v>5028</v>
      </c>
      <c r="B963" s="31" t="s">
        <v>5029</v>
      </c>
      <c r="C963" t="s">
        <v>3257</v>
      </c>
    </row>
    <row r="964" ht="15" spans="1:3">
      <c r="A964" s="236" t="s">
        <v>5030</v>
      </c>
      <c r="B964" s="31" t="s">
        <v>5031</v>
      </c>
      <c r="C964" t="s">
        <v>3257</v>
      </c>
    </row>
    <row r="965" ht="15" spans="1:3">
      <c r="A965" s="236" t="s">
        <v>5032</v>
      </c>
      <c r="B965" s="31" t="s">
        <v>5033</v>
      </c>
      <c r="C965" t="s">
        <v>3257</v>
      </c>
    </row>
    <row r="966" ht="15" spans="1:3">
      <c r="A966" s="236" t="s">
        <v>5034</v>
      </c>
      <c r="B966" s="31" t="s">
        <v>5035</v>
      </c>
      <c r="C966" t="s">
        <v>3257</v>
      </c>
    </row>
    <row r="967" ht="15" spans="1:3">
      <c r="A967" s="236" t="s">
        <v>5036</v>
      </c>
      <c r="B967" s="31" t="s">
        <v>5037</v>
      </c>
      <c r="C967" t="s">
        <v>3257</v>
      </c>
    </row>
    <row r="968" ht="15" spans="1:3">
      <c r="A968" s="236" t="s">
        <v>5038</v>
      </c>
      <c r="B968" s="31" t="s">
        <v>5039</v>
      </c>
      <c r="C968" t="s">
        <v>3257</v>
      </c>
    </row>
    <row r="969" ht="15" spans="1:3">
      <c r="A969" s="236" t="s">
        <v>5040</v>
      </c>
      <c r="B969" s="31" t="s">
        <v>5041</v>
      </c>
      <c r="C969" t="s">
        <v>3326</v>
      </c>
    </row>
    <row r="970" ht="15" spans="1:3">
      <c r="A970" s="236" t="s">
        <v>5042</v>
      </c>
      <c r="B970" s="31" t="s">
        <v>5043</v>
      </c>
      <c r="C970" t="s">
        <v>3257</v>
      </c>
    </row>
    <row r="971" ht="15" spans="1:3">
      <c r="A971" s="236" t="s">
        <v>5044</v>
      </c>
      <c r="B971" s="31" t="s">
        <v>5045</v>
      </c>
      <c r="C971" t="s">
        <v>3257</v>
      </c>
    </row>
    <row r="972" ht="15" spans="1:3">
      <c r="A972" s="236" t="s">
        <v>5046</v>
      </c>
      <c r="B972" s="31" t="s">
        <v>5047</v>
      </c>
      <c r="C972" t="s">
        <v>3257</v>
      </c>
    </row>
    <row r="973" ht="15" spans="1:3">
      <c r="A973" s="236" t="s">
        <v>5048</v>
      </c>
      <c r="B973" s="31" t="s">
        <v>5049</v>
      </c>
      <c r="C973" t="s">
        <v>3257</v>
      </c>
    </row>
    <row r="974" ht="15" spans="1:3">
      <c r="A974" s="236" t="s">
        <v>5050</v>
      </c>
      <c r="B974" s="31" t="s">
        <v>5051</v>
      </c>
      <c r="C974" t="s">
        <v>3257</v>
      </c>
    </row>
    <row r="975" ht="15" spans="1:3">
      <c r="A975" s="236" t="s">
        <v>5052</v>
      </c>
      <c r="B975" s="31" t="s">
        <v>5053</v>
      </c>
      <c r="C975" t="s">
        <v>8</v>
      </c>
    </row>
    <row r="976" ht="15" spans="1:3">
      <c r="A976" s="236" t="s">
        <v>5054</v>
      </c>
      <c r="B976" s="31" t="s">
        <v>5055</v>
      </c>
      <c r="C976" t="s">
        <v>3326</v>
      </c>
    </row>
    <row r="977" ht="15" spans="1:3">
      <c r="A977" s="236" t="s">
        <v>5056</v>
      </c>
      <c r="B977" s="31" t="s">
        <v>5057</v>
      </c>
      <c r="C977" t="s">
        <v>3257</v>
      </c>
    </row>
    <row r="978" ht="15" spans="1:3">
      <c r="A978" s="236" t="s">
        <v>5058</v>
      </c>
      <c r="B978" s="31" t="s">
        <v>5059</v>
      </c>
      <c r="C978" t="s">
        <v>3257</v>
      </c>
    </row>
    <row r="979" ht="15" spans="1:3">
      <c r="A979" s="236" t="s">
        <v>5060</v>
      </c>
      <c r="B979" s="31" t="s">
        <v>5061</v>
      </c>
      <c r="C979" t="s">
        <v>3257</v>
      </c>
    </row>
    <row r="980" ht="15" spans="1:3">
      <c r="A980" s="236" t="s">
        <v>5062</v>
      </c>
      <c r="B980" s="31" t="s">
        <v>5063</v>
      </c>
      <c r="C980" t="s">
        <v>3257</v>
      </c>
    </row>
    <row r="981" ht="15" spans="1:3">
      <c r="A981" s="236" t="s">
        <v>5064</v>
      </c>
      <c r="B981" s="31" t="s">
        <v>5065</v>
      </c>
      <c r="C981" t="s">
        <v>3257</v>
      </c>
    </row>
    <row r="982" ht="15" spans="1:3">
      <c r="A982" s="236" t="s">
        <v>5066</v>
      </c>
      <c r="B982" s="31" t="s">
        <v>5067</v>
      </c>
      <c r="C982" t="s">
        <v>3257</v>
      </c>
    </row>
    <row r="983" ht="15" spans="1:3">
      <c r="A983" s="236" t="s">
        <v>5068</v>
      </c>
      <c r="B983" s="31" t="s">
        <v>5069</v>
      </c>
      <c r="C983" t="s">
        <v>3257</v>
      </c>
    </row>
    <row r="984" ht="15" spans="1:3">
      <c r="A984" s="236" t="s">
        <v>5070</v>
      </c>
      <c r="B984" s="31" t="s">
        <v>5071</v>
      </c>
      <c r="C984" t="s">
        <v>3257</v>
      </c>
    </row>
    <row r="985" ht="15" spans="1:3">
      <c r="A985" s="236" t="s">
        <v>5072</v>
      </c>
      <c r="B985" s="31" t="s">
        <v>5073</v>
      </c>
      <c r="C985" t="s">
        <v>3257</v>
      </c>
    </row>
    <row r="986" ht="15" spans="1:3">
      <c r="A986" s="236" t="s">
        <v>5074</v>
      </c>
      <c r="B986" s="31" t="s">
        <v>5075</v>
      </c>
      <c r="C986" t="s">
        <v>3257</v>
      </c>
    </row>
    <row r="987" ht="15" spans="1:3">
      <c r="A987" s="236" t="s">
        <v>5076</v>
      </c>
      <c r="B987" s="31" t="s">
        <v>5077</v>
      </c>
      <c r="C987" t="s">
        <v>3257</v>
      </c>
    </row>
    <row r="988" ht="15" spans="1:3">
      <c r="A988" s="236" t="s">
        <v>5078</v>
      </c>
      <c r="B988" s="31" t="s">
        <v>5079</v>
      </c>
      <c r="C988" t="s">
        <v>3257</v>
      </c>
    </row>
    <row r="989" ht="15" spans="1:3">
      <c r="A989" s="236" t="s">
        <v>5080</v>
      </c>
      <c r="B989" s="31" t="s">
        <v>5081</v>
      </c>
      <c r="C989" t="s">
        <v>3257</v>
      </c>
    </row>
    <row r="990" ht="15" spans="1:3">
      <c r="A990" s="236" t="s">
        <v>5082</v>
      </c>
      <c r="B990" s="31" t="s">
        <v>5083</v>
      </c>
      <c r="C990" t="s">
        <v>3326</v>
      </c>
    </row>
    <row r="991" ht="15" spans="1:3">
      <c r="A991" s="236" t="s">
        <v>5084</v>
      </c>
      <c r="B991" s="31" t="s">
        <v>5085</v>
      </c>
      <c r="C991" t="s">
        <v>3257</v>
      </c>
    </row>
    <row r="992" ht="15" spans="1:3">
      <c r="A992" s="236" t="s">
        <v>5086</v>
      </c>
      <c r="B992" s="31" t="s">
        <v>5087</v>
      </c>
      <c r="C992" t="s">
        <v>3257</v>
      </c>
    </row>
    <row r="993" ht="15" spans="1:3">
      <c r="A993" s="236" t="s">
        <v>5088</v>
      </c>
      <c r="B993" s="31" t="s">
        <v>5089</v>
      </c>
      <c r="C993" t="s">
        <v>3257</v>
      </c>
    </row>
    <row r="994" ht="15" spans="1:3">
      <c r="A994" s="236" t="s">
        <v>5090</v>
      </c>
      <c r="B994" s="31" t="s">
        <v>5091</v>
      </c>
      <c r="C994" t="s">
        <v>3257</v>
      </c>
    </row>
    <row r="995" ht="15" spans="1:3">
      <c r="A995" s="236" t="s">
        <v>5092</v>
      </c>
      <c r="B995" s="31" t="s">
        <v>5093</v>
      </c>
      <c r="C995" t="s">
        <v>3257</v>
      </c>
    </row>
    <row r="996" ht="15" spans="1:3">
      <c r="A996" s="236" t="s">
        <v>5094</v>
      </c>
      <c r="B996" s="31" t="s">
        <v>5095</v>
      </c>
      <c r="C996" t="s">
        <v>3257</v>
      </c>
    </row>
    <row r="997" ht="15" spans="1:3">
      <c r="A997" s="236" t="s">
        <v>5096</v>
      </c>
      <c r="B997" s="31" t="s">
        <v>5097</v>
      </c>
      <c r="C997" t="s">
        <v>3257</v>
      </c>
    </row>
    <row r="998" ht="15" spans="1:3">
      <c r="A998" s="236" t="s">
        <v>5098</v>
      </c>
      <c r="B998" s="31" t="s">
        <v>5099</v>
      </c>
      <c r="C998" t="s">
        <v>3257</v>
      </c>
    </row>
    <row r="999" ht="15" spans="1:3">
      <c r="A999" s="236" t="s">
        <v>5100</v>
      </c>
      <c r="B999" s="31" t="s">
        <v>5101</v>
      </c>
      <c r="C999" t="s">
        <v>3257</v>
      </c>
    </row>
    <row r="1000" ht="15" spans="1:3">
      <c r="A1000" s="236" t="s">
        <v>5102</v>
      </c>
      <c r="B1000" s="31" t="s">
        <v>5103</v>
      </c>
      <c r="C1000" t="s">
        <v>3257</v>
      </c>
    </row>
    <row r="1001" ht="15" spans="1:3">
      <c r="A1001" s="236" t="s">
        <v>5104</v>
      </c>
      <c r="B1001" s="31" t="s">
        <v>5105</v>
      </c>
      <c r="C1001" t="s">
        <v>3326</v>
      </c>
    </row>
    <row r="1002" ht="15" spans="1:3">
      <c r="A1002" s="236" t="s">
        <v>5106</v>
      </c>
      <c r="B1002" s="31" t="s">
        <v>5107</v>
      </c>
      <c r="C1002" t="s">
        <v>3257</v>
      </c>
    </row>
    <row r="1003" ht="15" spans="1:3">
      <c r="A1003" s="236" t="s">
        <v>5108</v>
      </c>
      <c r="B1003" s="31" t="s">
        <v>5109</v>
      </c>
      <c r="C1003" t="s">
        <v>3257</v>
      </c>
    </row>
    <row r="1004" ht="15" spans="1:3">
      <c r="A1004" s="236" t="s">
        <v>5110</v>
      </c>
      <c r="B1004" s="31" t="s">
        <v>5111</v>
      </c>
      <c r="C1004" t="s">
        <v>3257</v>
      </c>
    </row>
    <row r="1005" ht="15" spans="1:3">
      <c r="A1005" s="236" t="s">
        <v>5112</v>
      </c>
      <c r="B1005" s="31" t="s">
        <v>5113</v>
      </c>
      <c r="C1005" t="s">
        <v>3257</v>
      </c>
    </row>
    <row r="1006" ht="15" spans="1:3">
      <c r="A1006" s="236" t="s">
        <v>5114</v>
      </c>
      <c r="B1006" s="31" t="s">
        <v>5115</v>
      </c>
      <c r="C1006" t="s">
        <v>3257</v>
      </c>
    </row>
    <row r="1007" ht="15" spans="1:3">
      <c r="A1007" s="236" t="s">
        <v>5116</v>
      </c>
      <c r="B1007" s="31" t="s">
        <v>5117</v>
      </c>
      <c r="C1007" t="s">
        <v>3257</v>
      </c>
    </row>
    <row r="1008" ht="15" spans="1:3">
      <c r="A1008" s="236" t="s">
        <v>5118</v>
      </c>
      <c r="B1008" s="31" t="s">
        <v>5119</v>
      </c>
      <c r="C1008" t="s">
        <v>3257</v>
      </c>
    </row>
    <row r="1009" ht="15" spans="1:3">
      <c r="A1009" s="236" t="s">
        <v>5120</v>
      </c>
      <c r="B1009" s="31" t="s">
        <v>5121</v>
      </c>
      <c r="C1009" t="s">
        <v>3257</v>
      </c>
    </row>
    <row r="1010" ht="15" spans="1:3">
      <c r="A1010" s="236" t="s">
        <v>5122</v>
      </c>
      <c r="B1010" s="31" t="s">
        <v>5123</v>
      </c>
      <c r="C1010" t="s">
        <v>3257</v>
      </c>
    </row>
    <row r="1011" ht="15" spans="1:3">
      <c r="A1011" s="236" t="s">
        <v>5124</v>
      </c>
      <c r="B1011" s="31" t="s">
        <v>5125</v>
      </c>
      <c r="C1011" t="s">
        <v>3257</v>
      </c>
    </row>
    <row r="1012" ht="15" spans="1:3">
      <c r="A1012" s="236" t="s">
        <v>5126</v>
      </c>
      <c r="B1012" s="31" t="s">
        <v>5127</v>
      </c>
      <c r="C1012" t="s">
        <v>3257</v>
      </c>
    </row>
    <row r="1013" ht="15" spans="1:3">
      <c r="A1013" s="236" t="s">
        <v>5128</v>
      </c>
      <c r="B1013" s="31" t="s">
        <v>5129</v>
      </c>
      <c r="C1013" t="s">
        <v>3257</v>
      </c>
    </row>
    <row r="1014" ht="15" spans="1:3">
      <c r="A1014" s="236" t="s">
        <v>5130</v>
      </c>
      <c r="B1014" s="31" t="s">
        <v>5131</v>
      </c>
      <c r="C1014" t="s">
        <v>3326</v>
      </c>
    </row>
    <row r="1015" ht="15" spans="1:3">
      <c r="A1015" s="236" t="s">
        <v>5132</v>
      </c>
      <c r="B1015" s="31" t="s">
        <v>5133</v>
      </c>
      <c r="C1015" t="s">
        <v>3257</v>
      </c>
    </row>
    <row r="1016" ht="15" spans="1:3">
      <c r="A1016" s="236" t="s">
        <v>5134</v>
      </c>
      <c r="B1016" s="31" t="s">
        <v>5135</v>
      </c>
      <c r="C1016" t="s">
        <v>3257</v>
      </c>
    </row>
    <row r="1017" ht="15" spans="1:3">
      <c r="A1017" s="236" t="s">
        <v>5136</v>
      </c>
      <c r="B1017" s="31" t="s">
        <v>5137</v>
      </c>
      <c r="C1017" t="s">
        <v>3257</v>
      </c>
    </row>
    <row r="1018" ht="15" spans="1:3">
      <c r="A1018" s="236" t="s">
        <v>5138</v>
      </c>
      <c r="B1018" s="31" t="s">
        <v>5139</v>
      </c>
      <c r="C1018" t="s">
        <v>3257</v>
      </c>
    </row>
    <row r="1019" ht="15" spans="1:3">
      <c r="A1019" s="236" t="s">
        <v>5140</v>
      </c>
      <c r="B1019" s="31" t="s">
        <v>5141</v>
      </c>
      <c r="C1019" t="s">
        <v>3257</v>
      </c>
    </row>
    <row r="1020" ht="15" spans="1:3">
      <c r="A1020" s="236" t="s">
        <v>5142</v>
      </c>
      <c r="B1020" s="31" t="s">
        <v>5143</v>
      </c>
      <c r="C1020" t="s">
        <v>3257</v>
      </c>
    </row>
    <row r="1021" ht="15" spans="1:3">
      <c r="A1021" s="236" t="s">
        <v>5144</v>
      </c>
      <c r="B1021" s="31" t="s">
        <v>5145</v>
      </c>
      <c r="C1021" t="s">
        <v>3257</v>
      </c>
    </row>
    <row r="1022" ht="15" spans="1:3">
      <c r="A1022" s="236" t="s">
        <v>5146</v>
      </c>
      <c r="B1022" s="31" t="s">
        <v>5147</v>
      </c>
      <c r="C1022" t="s">
        <v>3326</v>
      </c>
    </row>
    <row r="1023" ht="15" spans="1:3">
      <c r="A1023" s="236" t="s">
        <v>5148</v>
      </c>
      <c r="B1023" s="31" t="s">
        <v>5149</v>
      </c>
      <c r="C1023" t="s">
        <v>3257</v>
      </c>
    </row>
    <row r="1024" ht="15" spans="1:3">
      <c r="A1024" s="236" t="s">
        <v>5150</v>
      </c>
      <c r="B1024" s="31" t="s">
        <v>5151</v>
      </c>
      <c r="C1024" t="s">
        <v>3257</v>
      </c>
    </row>
    <row r="1025" ht="15" spans="1:3">
      <c r="A1025" s="236" t="s">
        <v>5152</v>
      </c>
      <c r="B1025" s="31" t="s">
        <v>5153</v>
      </c>
      <c r="C1025" t="s">
        <v>3257</v>
      </c>
    </row>
    <row r="1026" ht="15" spans="1:3">
      <c r="A1026" s="236" t="s">
        <v>5154</v>
      </c>
      <c r="B1026" s="31" t="s">
        <v>5155</v>
      </c>
      <c r="C1026" t="s">
        <v>3257</v>
      </c>
    </row>
    <row r="1027" ht="15" spans="1:3">
      <c r="A1027" s="236" t="s">
        <v>5156</v>
      </c>
      <c r="B1027" s="31" t="s">
        <v>5157</v>
      </c>
      <c r="C1027" t="s">
        <v>3257</v>
      </c>
    </row>
    <row r="1028" ht="15" spans="1:3">
      <c r="A1028" s="236" t="s">
        <v>5158</v>
      </c>
      <c r="B1028" s="31" t="s">
        <v>5159</v>
      </c>
      <c r="C1028" t="s">
        <v>3326</v>
      </c>
    </row>
    <row r="1029" ht="15" spans="1:3">
      <c r="A1029" s="236" t="s">
        <v>5160</v>
      </c>
      <c r="B1029" s="31" t="s">
        <v>5161</v>
      </c>
      <c r="C1029" t="s">
        <v>3257</v>
      </c>
    </row>
    <row r="1030" ht="15" spans="1:3">
      <c r="A1030" s="236" t="s">
        <v>5162</v>
      </c>
      <c r="B1030" s="31" t="s">
        <v>5163</v>
      </c>
      <c r="C1030" t="s">
        <v>3257</v>
      </c>
    </row>
    <row r="1031" ht="15" spans="1:3">
      <c r="A1031" s="236" t="s">
        <v>5164</v>
      </c>
      <c r="B1031" s="31" t="s">
        <v>5165</v>
      </c>
      <c r="C1031" t="s">
        <v>3257</v>
      </c>
    </row>
    <row r="1032" ht="15" spans="1:3">
      <c r="A1032" s="236" t="s">
        <v>5166</v>
      </c>
      <c r="B1032" s="31" t="s">
        <v>5167</v>
      </c>
      <c r="C1032" t="s">
        <v>3257</v>
      </c>
    </row>
    <row r="1033" ht="15" spans="1:3">
      <c r="A1033" s="236" t="s">
        <v>5168</v>
      </c>
      <c r="B1033" s="31" t="s">
        <v>5169</v>
      </c>
      <c r="C1033" t="s">
        <v>3257</v>
      </c>
    </row>
    <row r="1034" ht="15" spans="1:3">
      <c r="A1034" s="236" t="s">
        <v>5170</v>
      </c>
      <c r="B1034" s="31" t="s">
        <v>5171</v>
      </c>
      <c r="C1034" t="s">
        <v>3257</v>
      </c>
    </row>
    <row r="1035" ht="15" spans="1:3">
      <c r="A1035" s="236" t="s">
        <v>5172</v>
      </c>
      <c r="B1035" s="31" t="s">
        <v>5173</v>
      </c>
      <c r="C1035" t="s">
        <v>3326</v>
      </c>
    </row>
    <row r="1036" ht="15" spans="1:3">
      <c r="A1036" s="236" t="s">
        <v>5174</v>
      </c>
      <c r="B1036" s="31" t="s">
        <v>5175</v>
      </c>
      <c r="C1036" t="s">
        <v>3257</v>
      </c>
    </row>
    <row r="1037" ht="15" spans="1:3">
      <c r="A1037" s="236" t="s">
        <v>5176</v>
      </c>
      <c r="B1037" s="31" t="s">
        <v>5177</v>
      </c>
      <c r="C1037" t="s">
        <v>3257</v>
      </c>
    </row>
    <row r="1038" ht="15" spans="1:3">
      <c r="A1038" s="236" t="s">
        <v>5178</v>
      </c>
      <c r="B1038" s="31" t="s">
        <v>5179</v>
      </c>
      <c r="C1038" t="s">
        <v>3257</v>
      </c>
    </row>
    <row r="1039" ht="15" spans="1:3">
      <c r="A1039" s="236" t="s">
        <v>5180</v>
      </c>
      <c r="B1039" s="31" t="s">
        <v>5181</v>
      </c>
      <c r="C1039" t="s">
        <v>3257</v>
      </c>
    </row>
    <row r="1040" ht="15" spans="1:3">
      <c r="A1040" s="236" t="s">
        <v>5182</v>
      </c>
      <c r="B1040" s="31" t="s">
        <v>5183</v>
      </c>
      <c r="C1040" t="s">
        <v>3257</v>
      </c>
    </row>
    <row r="1041" ht="15" spans="1:3">
      <c r="A1041" s="236" t="s">
        <v>5184</v>
      </c>
      <c r="B1041" s="31" t="s">
        <v>5185</v>
      </c>
      <c r="C1041" t="s">
        <v>3257</v>
      </c>
    </row>
    <row r="1042" ht="15" spans="1:3">
      <c r="A1042" s="236" t="s">
        <v>5186</v>
      </c>
      <c r="B1042" s="31" t="s">
        <v>5187</v>
      </c>
      <c r="C1042" t="s">
        <v>3257</v>
      </c>
    </row>
    <row r="1043" ht="15" spans="1:3">
      <c r="A1043" s="236" t="s">
        <v>5188</v>
      </c>
      <c r="B1043" s="31" t="s">
        <v>5189</v>
      </c>
      <c r="C1043" t="s">
        <v>3257</v>
      </c>
    </row>
    <row r="1044" ht="15" spans="1:3">
      <c r="A1044" s="236" t="s">
        <v>5190</v>
      </c>
      <c r="B1044" s="31" t="s">
        <v>5191</v>
      </c>
      <c r="C1044" t="s">
        <v>3257</v>
      </c>
    </row>
    <row r="1045" ht="15" spans="1:3">
      <c r="A1045" s="236" t="s">
        <v>5192</v>
      </c>
      <c r="B1045" s="31" t="s">
        <v>5193</v>
      </c>
      <c r="C1045" t="s">
        <v>3326</v>
      </c>
    </row>
    <row r="1046" ht="15" spans="1:3">
      <c r="A1046" s="236" t="s">
        <v>5194</v>
      </c>
      <c r="B1046" s="31" t="s">
        <v>5195</v>
      </c>
      <c r="C1046" t="s">
        <v>3257</v>
      </c>
    </row>
    <row r="1047" ht="15" spans="1:3">
      <c r="A1047" s="236" t="s">
        <v>5196</v>
      </c>
      <c r="B1047" s="31" t="s">
        <v>5197</v>
      </c>
      <c r="C1047" t="s">
        <v>3257</v>
      </c>
    </row>
    <row r="1048" ht="15" spans="1:3">
      <c r="A1048" s="236" t="s">
        <v>5198</v>
      </c>
      <c r="B1048" s="31" t="s">
        <v>5199</v>
      </c>
      <c r="C1048" t="s">
        <v>3257</v>
      </c>
    </row>
    <row r="1049" ht="15" spans="1:3">
      <c r="A1049" s="236" t="s">
        <v>5200</v>
      </c>
      <c r="B1049" s="31" t="s">
        <v>5201</v>
      </c>
      <c r="C1049" t="s">
        <v>3257</v>
      </c>
    </row>
    <row r="1050" ht="15" spans="1:3">
      <c r="A1050" s="236" t="s">
        <v>5202</v>
      </c>
      <c r="B1050" s="31" t="s">
        <v>5203</v>
      </c>
      <c r="C1050" t="s">
        <v>3257</v>
      </c>
    </row>
    <row r="1051" ht="15" spans="1:3">
      <c r="A1051" s="236" t="s">
        <v>5204</v>
      </c>
      <c r="B1051" s="31" t="s">
        <v>5205</v>
      </c>
      <c r="C1051" t="s">
        <v>3257</v>
      </c>
    </row>
    <row r="1052" ht="15" spans="1:3">
      <c r="A1052" s="236" t="s">
        <v>5206</v>
      </c>
      <c r="B1052" s="31" t="s">
        <v>5207</v>
      </c>
      <c r="C1052" t="s">
        <v>3326</v>
      </c>
    </row>
    <row r="1053" ht="15" spans="1:3">
      <c r="A1053" s="236" t="s">
        <v>5208</v>
      </c>
      <c r="B1053" s="31" t="s">
        <v>5209</v>
      </c>
      <c r="C1053" t="s">
        <v>3257</v>
      </c>
    </row>
    <row r="1054" ht="15" spans="1:3">
      <c r="A1054" s="236" t="s">
        <v>5210</v>
      </c>
      <c r="B1054" s="31" t="s">
        <v>4815</v>
      </c>
      <c r="C1054" t="s">
        <v>3257</v>
      </c>
    </row>
    <row r="1055" ht="15" spans="1:3">
      <c r="A1055" s="236" t="s">
        <v>5211</v>
      </c>
      <c r="B1055" s="31" t="s">
        <v>5212</v>
      </c>
      <c r="C1055" t="s">
        <v>3257</v>
      </c>
    </row>
    <row r="1056" ht="15" spans="1:3">
      <c r="A1056" s="236" t="s">
        <v>5213</v>
      </c>
      <c r="B1056" s="31" t="s">
        <v>5214</v>
      </c>
      <c r="C1056" t="s">
        <v>3257</v>
      </c>
    </row>
    <row r="1057" ht="15" spans="1:3">
      <c r="A1057" s="236" t="s">
        <v>5215</v>
      </c>
      <c r="B1057" s="31" t="s">
        <v>5216</v>
      </c>
      <c r="C1057" t="s">
        <v>3326</v>
      </c>
    </row>
    <row r="1058" ht="15" spans="1:3">
      <c r="A1058" s="236" t="s">
        <v>5217</v>
      </c>
      <c r="B1058" s="31" t="s">
        <v>5218</v>
      </c>
      <c r="C1058" t="s">
        <v>3257</v>
      </c>
    </row>
    <row r="1059" ht="15" spans="1:3">
      <c r="A1059" s="236" t="s">
        <v>5219</v>
      </c>
      <c r="B1059" s="31" t="s">
        <v>5220</v>
      </c>
      <c r="C1059" t="s">
        <v>3257</v>
      </c>
    </row>
    <row r="1060" ht="15" spans="1:3">
      <c r="A1060" s="236" t="s">
        <v>5221</v>
      </c>
      <c r="B1060" s="31" t="s">
        <v>5222</v>
      </c>
      <c r="C1060" t="s">
        <v>3257</v>
      </c>
    </row>
    <row r="1061" ht="15" spans="1:3">
      <c r="A1061" s="236" t="s">
        <v>5223</v>
      </c>
      <c r="B1061" s="31" t="s">
        <v>5224</v>
      </c>
      <c r="C1061" t="s">
        <v>3257</v>
      </c>
    </row>
    <row r="1062" ht="15" spans="1:3">
      <c r="A1062" s="236" t="s">
        <v>5225</v>
      </c>
      <c r="B1062" s="31" t="s">
        <v>5226</v>
      </c>
      <c r="C1062" t="s">
        <v>3257</v>
      </c>
    </row>
    <row r="1063" ht="15" spans="1:3">
      <c r="A1063" s="236" t="s">
        <v>5227</v>
      </c>
      <c r="B1063" s="31" t="s">
        <v>5228</v>
      </c>
      <c r="C1063" t="s">
        <v>3257</v>
      </c>
    </row>
    <row r="1064" ht="15" spans="1:3">
      <c r="A1064" s="236" t="s">
        <v>5229</v>
      </c>
      <c r="B1064" s="31" t="s">
        <v>5230</v>
      </c>
      <c r="C1064" t="s">
        <v>3257</v>
      </c>
    </row>
    <row r="1065" ht="15" spans="1:3">
      <c r="A1065" s="236" t="s">
        <v>5231</v>
      </c>
      <c r="B1065" s="31" t="s">
        <v>5232</v>
      </c>
      <c r="C1065" t="s">
        <v>3257</v>
      </c>
    </row>
    <row r="1066" ht="15" spans="1:3">
      <c r="A1066" s="236" t="s">
        <v>5233</v>
      </c>
      <c r="B1066" s="31" t="s">
        <v>5234</v>
      </c>
      <c r="C1066" t="s">
        <v>3257</v>
      </c>
    </row>
    <row r="1067" ht="15" spans="1:3">
      <c r="A1067" s="236" t="s">
        <v>5235</v>
      </c>
      <c r="B1067" s="31" t="s">
        <v>5236</v>
      </c>
      <c r="C1067" t="s">
        <v>3326</v>
      </c>
    </row>
    <row r="1068" ht="15" spans="1:3">
      <c r="A1068" s="236" t="s">
        <v>5237</v>
      </c>
      <c r="B1068" s="31" t="s">
        <v>5238</v>
      </c>
      <c r="C1068" t="s">
        <v>3257</v>
      </c>
    </row>
    <row r="1069" ht="15" spans="1:3">
      <c r="A1069" s="236" t="s">
        <v>5239</v>
      </c>
      <c r="B1069" s="31" t="s">
        <v>5240</v>
      </c>
      <c r="C1069" t="s">
        <v>3257</v>
      </c>
    </row>
    <row r="1070" ht="15" spans="1:3">
      <c r="A1070" s="236" t="s">
        <v>5241</v>
      </c>
      <c r="B1070" s="31" t="s">
        <v>5242</v>
      </c>
      <c r="C1070" t="s">
        <v>3257</v>
      </c>
    </row>
    <row r="1071" ht="15" spans="1:3">
      <c r="A1071" s="236" t="s">
        <v>5243</v>
      </c>
      <c r="B1071" s="31" t="s">
        <v>5244</v>
      </c>
      <c r="C1071" t="s">
        <v>3257</v>
      </c>
    </row>
    <row r="1072" ht="15" spans="1:3">
      <c r="A1072" s="236" t="s">
        <v>5245</v>
      </c>
      <c r="B1072" s="31" t="s">
        <v>5246</v>
      </c>
      <c r="C1072" t="s">
        <v>3257</v>
      </c>
    </row>
    <row r="1073" ht="15" spans="1:3">
      <c r="A1073" s="236" t="s">
        <v>5247</v>
      </c>
      <c r="B1073" s="31" t="s">
        <v>5248</v>
      </c>
      <c r="C1073" t="s">
        <v>3257</v>
      </c>
    </row>
    <row r="1074" ht="15" spans="1:3">
      <c r="A1074" s="236" t="s">
        <v>5249</v>
      </c>
      <c r="B1074" s="31" t="s">
        <v>5250</v>
      </c>
      <c r="C1074" t="s">
        <v>3257</v>
      </c>
    </row>
    <row r="1075" ht="15" spans="1:3">
      <c r="A1075" s="236" t="s">
        <v>5251</v>
      </c>
      <c r="B1075" s="31" t="s">
        <v>5252</v>
      </c>
      <c r="C1075" t="s">
        <v>3257</v>
      </c>
    </row>
    <row r="1076" ht="15" spans="1:3">
      <c r="A1076" s="236" t="s">
        <v>5253</v>
      </c>
      <c r="B1076" s="31" t="s">
        <v>5254</v>
      </c>
      <c r="C1076" t="s">
        <v>3257</v>
      </c>
    </row>
    <row r="1077" ht="15" spans="1:3">
      <c r="A1077" s="236" t="s">
        <v>5255</v>
      </c>
      <c r="B1077" s="31" t="s">
        <v>5256</v>
      </c>
      <c r="C1077" t="s">
        <v>8</v>
      </c>
    </row>
    <row r="1078" ht="15" spans="1:3">
      <c r="A1078" s="236" t="s">
        <v>5257</v>
      </c>
      <c r="B1078" s="31" t="s">
        <v>5258</v>
      </c>
      <c r="C1078" t="s">
        <v>3326</v>
      </c>
    </row>
    <row r="1079" ht="15" spans="1:3">
      <c r="A1079" s="236" t="s">
        <v>5259</v>
      </c>
      <c r="B1079" s="31" t="s">
        <v>5260</v>
      </c>
      <c r="C1079" t="s">
        <v>3257</v>
      </c>
    </row>
    <row r="1080" ht="15" spans="1:3">
      <c r="A1080" s="236" t="s">
        <v>5261</v>
      </c>
      <c r="B1080" s="31" t="s">
        <v>5262</v>
      </c>
      <c r="C1080" t="s">
        <v>3257</v>
      </c>
    </row>
    <row r="1081" ht="15" spans="1:3">
      <c r="A1081" s="236" t="s">
        <v>5263</v>
      </c>
      <c r="B1081" s="31" t="s">
        <v>5264</v>
      </c>
      <c r="C1081" t="s">
        <v>3257</v>
      </c>
    </row>
    <row r="1082" ht="15" spans="1:3">
      <c r="A1082" s="236" t="s">
        <v>5265</v>
      </c>
      <c r="B1082" s="31" t="s">
        <v>5266</v>
      </c>
      <c r="C1082" t="s">
        <v>3257</v>
      </c>
    </row>
    <row r="1083" ht="15" spans="1:3">
      <c r="A1083" s="236" t="s">
        <v>5267</v>
      </c>
      <c r="B1083" s="31" t="s">
        <v>5268</v>
      </c>
      <c r="C1083" t="s">
        <v>3257</v>
      </c>
    </row>
    <row r="1084" ht="15" spans="1:3">
      <c r="A1084" s="236" t="s">
        <v>5269</v>
      </c>
      <c r="B1084" s="31" t="s">
        <v>5270</v>
      </c>
      <c r="C1084" t="s">
        <v>3257</v>
      </c>
    </row>
    <row r="1085" ht="15" spans="1:3">
      <c r="A1085" s="236" t="s">
        <v>5271</v>
      </c>
      <c r="B1085" s="31" t="s">
        <v>5272</v>
      </c>
      <c r="C1085" t="s">
        <v>3257</v>
      </c>
    </row>
    <row r="1086" ht="15" spans="1:3">
      <c r="A1086" s="236" t="s">
        <v>5273</v>
      </c>
      <c r="B1086" s="31" t="s">
        <v>5274</v>
      </c>
      <c r="C1086" t="s">
        <v>3257</v>
      </c>
    </row>
    <row r="1087" ht="15" spans="1:3">
      <c r="A1087" s="236" t="s">
        <v>5275</v>
      </c>
      <c r="B1087" s="31" t="s">
        <v>5276</v>
      </c>
      <c r="C1087" t="s">
        <v>3257</v>
      </c>
    </row>
    <row r="1088" ht="15" spans="1:3">
      <c r="A1088" s="236" t="s">
        <v>5277</v>
      </c>
      <c r="B1088" s="31" t="s">
        <v>5278</v>
      </c>
      <c r="C1088" t="s">
        <v>3326</v>
      </c>
    </row>
    <row r="1089" ht="15" spans="1:3">
      <c r="A1089" s="236" t="s">
        <v>5279</v>
      </c>
      <c r="B1089" s="31" t="s">
        <v>5280</v>
      </c>
      <c r="C1089" t="s">
        <v>3257</v>
      </c>
    </row>
    <row r="1090" ht="15" spans="1:3">
      <c r="A1090" s="236" t="s">
        <v>5281</v>
      </c>
      <c r="B1090" s="31" t="s">
        <v>5282</v>
      </c>
      <c r="C1090" t="s">
        <v>3257</v>
      </c>
    </row>
    <row r="1091" ht="15" spans="1:3">
      <c r="A1091" s="236" t="s">
        <v>5283</v>
      </c>
      <c r="B1091" s="31" t="s">
        <v>5284</v>
      </c>
      <c r="C1091" t="s">
        <v>3257</v>
      </c>
    </row>
    <row r="1092" ht="15" spans="1:3">
      <c r="A1092" s="236" t="s">
        <v>5285</v>
      </c>
      <c r="B1092" s="31" t="s">
        <v>5286</v>
      </c>
      <c r="C1092" t="s">
        <v>3257</v>
      </c>
    </row>
    <row r="1093" ht="15" spans="1:3">
      <c r="A1093" s="236" t="s">
        <v>5287</v>
      </c>
      <c r="B1093" s="31" t="s">
        <v>5288</v>
      </c>
      <c r="C1093" t="s">
        <v>3257</v>
      </c>
    </row>
    <row r="1094" ht="15" spans="1:3">
      <c r="A1094" s="236" t="s">
        <v>5289</v>
      </c>
      <c r="B1094" s="31" t="s">
        <v>5290</v>
      </c>
      <c r="C1094" t="s">
        <v>3257</v>
      </c>
    </row>
    <row r="1095" ht="15" spans="1:3">
      <c r="A1095" s="236" t="s">
        <v>5291</v>
      </c>
      <c r="B1095" s="31" t="s">
        <v>5292</v>
      </c>
      <c r="C1095" t="s">
        <v>3257</v>
      </c>
    </row>
    <row r="1096" ht="15" spans="1:3">
      <c r="A1096" s="236" t="s">
        <v>5293</v>
      </c>
      <c r="B1096" s="31" t="s">
        <v>5294</v>
      </c>
      <c r="C1096" t="s">
        <v>3326</v>
      </c>
    </row>
    <row r="1097" ht="15" spans="1:3">
      <c r="A1097" s="236" t="s">
        <v>5295</v>
      </c>
      <c r="B1097" s="31" t="s">
        <v>5296</v>
      </c>
      <c r="C1097" t="s">
        <v>3257</v>
      </c>
    </row>
    <row r="1098" ht="15" spans="1:3">
      <c r="A1098" s="236" t="s">
        <v>5297</v>
      </c>
      <c r="B1098" s="31" t="s">
        <v>5298</v>
      </c>
      <c r="C1098" t="s">
        <v>3257</v>
      </c>
    </row>
    <row r="1099" ht="15" spans="1:3">
      <c r="A1099" s="236" t="s">
        <v>5299</v>
      </c>
      <c r="B1099" s="31" t="s">
        <v>5300</v>
      </c>
      <c r="C1099" t="s">
        <v>3257</v>
      </c>
    </row>
    <row r="1100" ht="15" spans="1:3">
      <c r="A1100" s="236" t="s">
        <v>5301</v>
      </c>
      <c r="B1100" s="31" t="s">
        <v>5302</v>
      </c>
      <c r="C1100" t="s">
        <v>3257</v>
      </c>
    </row>
    <row r="1101" ht="15" spans="1:3">
      <c r="A1101" s="236" t="s">
        <v>5303</v>
      </c>
      <c r="B1101" s="31" t="s">
        <v>5304</v>
      </c>
      <c r="C1101" t="s">
        <v>3257</v>
      </c>
    </row>
    <row r="1102" ht="15" spans="1:3">
      <c r="A1102" s="236" t="s">
        <v>5305</v>
      </c>
      <c r="B1102" s="31" t="s">
        <v>5306</v>
      </c>
      <c r="C1102" t="s">
        <v>3257</v>
      </c>
    </row>
    <row r="1103" ht="15" spans="1:3">
      <c r="A1103" s="236" t="s">
        <v>5307</v>
      </c>
      <c r="B1103" s="31" t="s">
        <v>5308</v>
      </c>
      <c r="C1103" t="s">
        <v>3257</v>
      </c>
    </row>
    <row r="1104" ht="15" spans="1:3">
      <c r="A1104" s="236" t="s">
        <v>5309</v>
      </c>
      <c r="B1104" s="31" t="s">
        <v>5310</v>
      </c>
      <c r="C1104" t="s">
        <v>3326</v>
      </c>
    </row>
    <row r="1105" ht="15" spans="1:3">
      <c r="A1105" s="236" t="s">
        <v>5311</v>
      </c>
      <c r="B1105" s="31" t="s">
        <v>5312</v>
      </c>
      <c r="C1105" t="s">
        <v>3257</v>
      </c>
    </row>
    <row r="1106" ht="15" spans="1:3">
      <c r="A1106" s="236" t="s">
        <v>5313</v>
      </c>
      <c r="B1106" s="31" t="s">
        <v>5314</v>
      </c>
      <c r="C1106" t="s">
        <v>3257</v>
      </c>
    </row>
    <row r="1107" ht="15" spans="1:3">
      <c r="A1107" s="236" t="s">
        <v>5315</v>
      </c>
      <c r="B1107" s="31" t="s">
        <v>5316</v>
      </c>
      <c r="C1107" t="s">
        <v>3257</v>
      </c>
    </row>
    <row r="1108" ht="15" spans="1:3">
      <c r="A1108" s="236" t="s">
        <v>5317</v>
      </c>
      <c r="B1108" s="31" t="s">
        <v>5318</v>
      </c>
      <c r="C1108" t="s">
        <v>3257</v>
      </c>
    </row>
    <row r="1109" ht="15" spans="1:3">
      <c r="A1109" s="236" t="s">
        <v>5319</v>
      </c>
      <c r="B1109" s="31" t="s">
        <v>5320</v>
      </c>
      <c r="C1109" t="s">
        <v>3257</v>
      </c>
    </row>
    <row r="1110" ht="15" spans="1:3">
      <c r="A1110" s="236" t="s">
        <v>5321</v>
      </c>
      <c r="B1110" s="31" t="s">
        <v>5322</v>
      </c>
      <c r="C1110" t="s">
        <v>3257</v>
      </c>
    </row>
    <row r="1111" ht="15" spans="1:3">
      <c r="A1111" s="236" t="s">
        <v>5323</v>
      </c>
      <c r="B1111" s="31" t="s">
        <v>5324</v>
      </c>
      <c r="C1111" t="s">
        <v>3257</v>
      </c>
    </row>
    <row r="1112" ht="15" spans="1:3">
      <c r="A1112" s="236" t="s">
        <v>5325</v>
      </c>
      <c r="B1112" s="31" t="s">
        <v>5326</v>
      </c>
      <c r="C1112" t="s">
        <v>3326</v>
      </c>
    </row>
    <row r="1113" ht="15" spans="1:3">
      <c r="A1113" s="236" t="s">
        <v>5327</v>
      </c>
      <c r="B1113" s="31" t="s">
        <v>5328</v>
      </c>
      <c r="C1113" t="s">
        <v>3257</v>
      </c>
    </row>
    <row r="1114" ht="15" spans="1:3">
      <c r="A1114" s="236" t="s">
        <v>5329</v>
      </c>
      <c r="B1114" s="31" t="s">
        <v>5330</v>
      </c>
      <c r="C1114" t="s">
        <v>3257</v>
      </c>
    </row>
    <row r="1115" ht="15" spans="1:3">
      <c r="A1115" s="236" t="s">
        <v>5331</v>
      </c>
      <c r="B1115" s="31" t="s">
        <v>5332</v>
      </c>
      <c r="C1115" t="s">
        <v>3257</v>
      </c>
    </row>
    <row r="1116" ht="15" spans="1:3">
      <c r="A1116" s="236" t="s">
        <v>5333</v>
      </c>
      <c r="B1116" s="31" t="s">
        <v>5334</v>
      </c>
      <c r="C1116" t="s">
        <v>3257</v>
      </c>
    </row>
    <row r="1117" ht="15" spans="1:3">
      <c r="A1117" s="236" t="s">
        <v>5335</v>
      </c>
      <c r="B1117" s="31" t="s">
        <v>5336</v>
      </c>
      <c r="C1117" t="s">
        <v>3257</v>
      </c>
    </row>
    <row r="1118" ht="15" spans="1:3">
      <c r="A1118" s="236" t="s">
        <v>5337</v>
      </c>
      <c r="B1118" s="31" t="s">
        <v>5338</v>
      </c>
      <c r="C1118" t="s">
        <v>3257</v>
      </c>
    </row>
    <row r="1119" ht="15" spans="1:3">
      <c r="A1119" s="236" t="s">
        <v>5339</v>
      </c>
      <c r="B1119" s="31" t="s">
        <v>5340</v>
      </c>
      <c r="C1119" t="s">
        <v>3326</v>
      </c>
    </row>
    <row r="1120" ht="15" spans="1:3">
      <c r="A1120" s="236" t="s">
        <v>5341</v>
      </c>
      <c r="B1120" s="31" t="s">
        <v>5342</v>
      </c>
      <c r="C1120" t="s">
        <v>3257</v>
      </c>
    </row>
    <row r="1121" ht="15" spans="1:3">
      <c r="A1121" s="236" t="s">
        <v>5343</v>
      </c>
      <c r="B1121" s="31" t="s">
        <v>5344</v>
      </c>
      <c r="C1121" t="s">
        <v>3257</v>
      </c>
    </row>
    <row r="1122" ht="15" spans="1:3">
      <c r="A1122" s="236" t="s">
        <v>5345</v>
      </c>
      <c r="B1122" s="31" t="s">
        <v>5346</v>
      </c>
      <c r="C1122" t="s">
        <v>3257</v>
      </c>
    </row>
    <row r="1123" ht="15" spans="1:3">
      <c r="A1123" s="236" t="s">
        <v>5347</v>
      </c>
      <c r="B1123" s="31" t="s">
        <v>5348</v>
      </c>
      <c r="C1123" t="s">
        <v>3257</v>
      </c>
    </row>
    <row r="1124" ht="15" spans="1:3">
      <c r="A1124" s="236" t="s">
        <v>5349</v>
      </c>
      <c r="B1124" s="31" t="s">
        <v>5350</v>
      </c>
      <c r="C1124" t="s">
        <v>3326</v>
      </c>
    </row>
    <row r="1125" ht="15" spans="1:3">
      <c r="A1125" s="236" t="s">
        <v>5351</v>
      </c>
      <c r="B1125" s="31" t="s">
        <v>5352</v>
      </c>
      <c r="C1125" t="s">
        <v>3257</v>
      </c>
    </row>
    <row r="1126" ht="15" spans="1:3">
      <c r="A1126" s="236" t="s">
        <v>5353</v>
      </c>
      <c r="B1126" s="31" t="s">
        <v>5354</v>
      </c>
      <c r="C1126" t="s">
        <v>3257</v>
      </c>
    </row>
    <row r="1127" ht="15" spans="1:3">
      <c r="A1127" s="236" t="s">
        <v>5355</v>
      </c>
      <c r="B1127" s="31" t="s">
        <v>3734</v>
      </c>
      <c r="C1127" t="s">
        <v>3257</v>
      </c>
    </row>
    <row r="1128" ht="15" spans="1:3">
      <c r="A1128" s="236" t="s">
        <v>5356</v>
      </c>
      <c r="B1128" s="31" t="s">
        <v>5357</v>
      </c>
      <c r="C1128" t="s">
        <v>3257</v>
      </c>
    </row>
    <row r="1129" ht="15" spans="1:3">
      <c r="A1129" s="236" t="s">
        <v>5358</v>
      </c>
      <c r="B1129" s="31" t="s">
        <v>5359</v>
      </c>
      <c r="C1129" t="s">
        <v>3326</v>
      </c>
    </row>
    <row r="1130" ht="15" spans="1:3">
      <c r="A1130" s="236" t="s">
        <v>5360</v>
      </c>
      <c r="B1130" s="31" t="s">
        <v>5361</v>
      </c>
      <c r="C1130" t="s">
        <v>3257</v>
      </c>
    </row>
    <row r="1131" ht="15" spans="1:3">
      <c r="A1131" s="236" t="s">
        <v>5362</v>
      </c>
      <c r="B1131" s="31" t="s">
        <v>5363</v>
      </c>
      <c r="C1131" t="s">
        <v>3257</v>
      </c>
    </row>
    <row r="1132" ht="15" spans="1:3">
      <c r="A1132" s="236" t="s">
        <v>5364</v>
      </c>
      <c r="B1132" s="31" t="s">
        <v>5365</v>
      </c>
      <c r="C1132" t="s">
        <v>3257</v>
      </c>
    </row>
    <row r="1133" ht="15" spans="1:3">
      <c r="A1133" s="236" t="s">
        <v>5366</v>
      </c>
      <c r="B1133" s="31" t="s">
        <v>5367</v>
      </c>
      <c r="C1133" t="s">
        <v>3257</v>
      </c>
    </row>
    <row r="1134" ht="15" spans="1:3">
      <c r="A1134" s="236" t="s">
        <v>5368</v>
      </c>
      <c r="B1134" s="31" t="s">
        <v>5369</v>
      </c>
      <c r="C1134" t="s">
        <v>3257</v>
      </c>
    </row>
    <row r="1135" ht="15" spans="1:3">
      <c r="A1135" s="236" t="s">
        <v>5370</v>
      </c>
      <c r="B1135" s="31" t="s">
        <v>5371</v>
      </c>
      <c r="C1135" t="s">
        <v>3257</v>
      </c>
    </row>
    <row r="1136" ht="15" spans="1:3">
      <c r="A1136" s="236" t="s">
        <v>5372</v>
      </c>
      <c r="B1136" s="31" t="s">
        <v>5373</v>
      </c>
      <c r="C1136" t="s">
        <v>3257</v>
      </c>
    </row>
    <row r="1137" ht="15" spans="1:3">
      <c r="A1137" s="236" t="s">
        <v>5374</v>
      </c>
      <c r="B1137" s="31" t="s">
        <v>5375</v>
      </c>
      <c r="C1137" t="s">
        <v>3257</v>
      </c>
    </row>
    <row r="1138" ht="15" spans="1:3">
      <c r="A1138" s="236" t="s">
        <v>5376</v>
      </c>
      <c r="B1138" s="31" t="s">
        <v>5377</v>
      </c>
      <c r="C1138" t="s">
        <v>3257</v>
      </c>
    </row>
    <row r="1139" ht="15" spans="1:3">
      <c r="A1139" s="236" t="s">
        <v>5378</v>
      </c>
      <c r="B1139" s="31" t="s">
        <v>5379</v>
      </c>
      <c r="C1139" t="s">
        <v>3257</v>
      </c>
    </row>
    <row r="1140" ht="15" spans="1:3">
      <c r="A1140" s="236" t="s">
        <v>5380</v>
      </c>
      <c r="B1140" s="31" t="s">
        <v>5381</v>
      </c>
      <c r="C1140" t="s">
        <v>3326</v>
      </c>
    </row>
    <row r="1141" ht="15" spans="1:3">
      <c r="A1141" s="236" t="s">
        <v>5382</v>
      </c>
      <c r="B1141" s="31" t="s">
        <v>5383</v>
      </c>
      <c r="C1141" t="s">
        <v>3257</v>
      </c>
    </row>
    <row r="1142" ht="15" spans="1:3">
      <c r="A1142" s="236" t="s">
        <v>5384</v>
      </c>
      <c r="B1142" s="31" t="s">
        <v>5385</v>
      </c>
      <c r="C1142" t="s">
        <v>3257</v>
      </c>
    </row>
    <row r="1143" ht="15" spans="1:3">
      <c r="A1143" s="236" t="s">
        <v>5386</v>
      </c>
      <c r="B1143" s="31" t="s">
        <v>5387</v>
      </c>
      <c r="C1143" t="s">
        <v>3257</v>
      </c>
    </row>
    <row r="1144" ht="15" spans="1:3">
      <c r="A1144" s="236" t="s">
        <v>5388</v>
      </c>
      <c r="B1144" s="31" t="s">
        <v>5389</v>
      </c>
      <c r="C1144" t="s">
        <v>3257</v>
      </c>
    </row>
    <row r="1145" ht="15" spans="1:3">
      <c r="A1145" s="236" t="s">
        <v>5390</v>
      </c>
      <c r="B1145" s="31" t="s">
        <v>5391</v>
      </c>
      <c r="C1145" t="s">
        <v>3257</v>
      </c>
    </row>
    <row r="1146" ht="15" spans="1:3">
      <c r="A1146" s="236" t="s">
        <v>5392</v>
      </c>
      <c r="B1146" s="31" t="s">
        <v>5393</v>
      </c>
      <c r="C1146" t="s">
        <v>3257</v>
      </c>
    </row>
    <row r="1147" ht="15" spans="1:3">
      <c r="A1147" s="236" t="s">
        <v>5394</v>
      </c>
      <c r="B1147" s="31" t="s">
        <v>5395</v>
      </c>
      <c r="C1147" t="s">
        <v>3257</v>
      </c>
    </row>
    <row r="1148" ht="15" spans="1:3">
      <c r="A1148" s="236" t="s">
        <v>5396</v>
      </c>
      <c r="B1148" s="31" t="s">
        <v>5397</v>
      </c>
      <c r="C1148" t="s">
        <v>3326</v>
      </c>
    </row>
    <row r="1149" ht="15" spans="1:3">
      <c r="A1149" s="236" t="s">
        <v>5398</v>
      </c>
      <c r="B1149" s="31" t="s">
        <v>5399</v>
      </c>
      <c r="C1149" t="s">
        <v>3257</v>
      </c>
    </row>
    <row r="1150" ht="15" spans="1:3">
      <c r="A1150" s="236" t="s">
        <v>5400</v>
      </c>
      <c r="B1150" s="31" t="s">
        <v>5401</v>
      </c>
      <c r="C1150" t="s">
        <v>3257</v>
      </c>
    </row>
    <row r="1151" ht="15" spans="1:3">
      <c r="A1151" s="236" t="s">
        <v>5402</v>
      </c>
      <c r="B1151" s="31" t="s">
        <v>5403</v>
      </c>
      <c r="C1151" t="s">
        <v>3257</v>
      </c>
    </row>
    <row r="1152" ht="15" spans="1:3">
      <c r="A1152" s="236" t="s">
        <v>5404</v>
      </c>
      <c r="B1152" s="31" t="s">
        <v>5405</v>
      </c>
      <c r="C1152" t="s">
        <v>3257</v>
      </c>
    </row>
    <row r="1153" ht="15" spans="1:3">
      <c r="A1153" s="236" t="s">
        <v>5406</v>
      </c>
      <c r="B1153" s="31" t="s">
        <v>5407</v>
      </c>
      <c r="C1153" t="s">
        <v>3257</v>
      </c>
    </row>
    <row r="1154" ht="15" spans="1:3">
      <c r="A1154" s="236" t="s">
        <v>5408</v>
      </c>
      <c r="B1154" s="31" t="s">
        <v>5409</v>
      </c>
      <c r="C1154" t="s">
        <v>3257</v>
      </c>
    </row>
    <row r="1155" ht="15" spans="1:3">
      <c r="A1155" s="236" t="s">
        <v>5410</v>
      </c>
      <c r="B1155" s="31" t="s">
        <v>5411</v>
      </c>
      <c r="C1155" t="s">
        <v>3257</v>
      </c>
    </row>
    <row r="1156" ht="15" spans="1:3">
      <c r="A1156" s="236" t="s">
        <v>5412</v>
      </c>
      <c r="B1156" s="31" t="s">
        <v>5413</v>
      </c>
      <c r="C1156" t="s">
        <v>3257</v>
      </c>
    </row>
    <row r="1157" ht="15" spans="1:3">
      <c r="A1157" s="236" t="s">
        <v>5414</v>
      </c>
      <c r="B1157" s="31" t="s">
        <v>5415</v>
      </c>
      <c r="C1157" t="s">
        <v>3326</v>
      </c>
    </row>
    <row r="1158" ht="15" spans="1:3">
      <c r="A1158" s="236" t="s">
        <v>5416</v>
      </c>
      <c r="B1158" s="31" t="s">
        <v>5417</v>
      </c>
      <c r="C1158" t="s">
        <v>3257</v>
      </c>
    </row>
    <row r="1159" ht="15" spans="1:3">
      <c r="A1159" s="236" t="s">
        <v>5418</v>
      </c>
      <c r="B1159" s="31" t="s">
        <v>5419</v>
      </c>
      <c r="C1159" t="s">
        <v>3257</v>
      </c>
    </row>
    <row r="1160" ht="15" spans="1:3">
      <c r="A1160" s="236" t="s">
        <v>5420</v>
      </c>
      <c r="B1160" s="31" t="s">
        <v>5421</v>
      </c>
      <c r="C1160" t="s">
        <v>3257</v>
      </c>
    </row>
    <row r="1161" ht="15" spans="1:3">
      <c r="A1161" s="236" t="s">
        <v>5422</v>
      </c>
      <c r="B1161" s="31" t="s">
        <v>5423</v>
      </c>
      <c r="C1161" t="s">
        <v>3257</v>
      </c>
    </row>
    <row r="1162" ht="15" spans="1:3">
      <c r="A1162" s="236" t="s">
        <v>5424</v>
      </c>
      <c r="B1162" s="31" t="s">
        <v>5425</v>
      </c>
      <c r="C1162" t="s">
        <v>3257</v>
      </c>
    </row>
    <row r="1163" ht="15" spans="1:3">
      <c r="A1163" s="236" t="s">
        <v>5426</v>
      </c>
      <c r="B1163" s="31" t="s">
        <v>5427</v>
      </c>
      <c r="C1163" t="s">
        <v>3257</v>
      </c>
    </row>
    <row r="1164" ht="15" spans="1:3">
      <c r="A1164" s="236" t="s">
        <v>5428</v>
      </c>
      <c r="B1164" s="31" t="s">
        <v>5429</v>
      </c>
      <c r="C1164" t="s">
        <v>3257</v>
      </c>
    </row>
    <row r="1165" ht="15" spans="1:3">
      <c r="A1165" s="236" t="s">
        <v>5430</v>
      </c>
      <c r="B1165" s="31" t="s">
        <v>5431</v>
      </c>
      <c r="C1165" t="s">
        <v>3257</v>
      </c>
    </row>
    <row r="1166" ht="15" spans="1:3">
      <c r="A1166" s="236" t="s">
        <v>5432</v>
      </c>
      <c r="B1166" s="31" t="s">
        <v>5433</v>
      </c>
      <c r="C1166" t="s">
        <v>3326</v>
      </c>
    </row>
    <row r="1167" ht="15" spans="1:3">
      <c r="A1167" s="236" t="s">
        <v>5434</v>
      </c>
      <c r="B1167" s="31" t="s">
        <v>5435</v>
      </c>
      <c r="C1167" t="s">
        <v>3257</v>
      </c>
    </row>
    <row r="1168" ht="15" spans="1:3">
      <c r="A1168" s="236" t="s">
        <v>5436</v>
      </c>
      <c r="B1168" s="31" t="s">
        <v>5437</v>
      </c>
      <c r="C1168" t="s">
        <v>3257</v>
      </c>
    </row>
    <row r="1169" ht="15" spans="1:3">
      <c r="A1169" s="236" t="s">
        <v>5438</v>
      </c>
      <c r="B1169" s="31" t="s">
        <v>5439</v>
      </c>
      <c r="C1169" t="s">
        <v>3257</v>
      </c>
    </row>
    <row r="1170" ht="15" spans="1:3">
      <c r="A1170" s="236" t="s">
        <v>5440</v>
      </c>
      <c r="B1170" s="31" t="s">
        <v>5441</v>
      </c>
      <c r="C1170" t="s">
        <v>3257</v>
      </c>
    </row>
    <row r="1171" ht="15" spans="1:3">
      <c r="A1171" s="236" t="s">
        <v>5442</v>
      </c>
      <c r="B1171" s="31" t="s">
        <v>5443</v>
      </c>
      <c r="C1171" t="s">
        <v>3257</v>
      </c>
    </row>
    <row r="1172" ht="15" spans="1:3">
      <c r="A1172" s="236" t="s">
        <v>5444</v>
      </c>
      <c r="B1172" s="31" t="s">
        <v>5445</v>
      </c>
      <c r="C1172" t="s">
        <v>3326</v>
      </c>
    </row>
    <row r="1173" ht="15" spans="1:3">
      <c r="A1173" s="236" t="s">
        <v>5446</v>
      </c>
      <c r="B1173" s="31" t="s">
        <v>5447</v>
      </c>
      <c r="C1173" t="s">
        <v>3257</v>
      </c>
    </row>
    <row r="1174" ht="15" spans="1:3">
      <c r="A1174" s="236" t="s">
        <v>5448</v>
      </c>
      <c r="B1174" s="31" t="s">
        <v>5449</v>
      </c>
      <c r="C1174" t="s">
        <v>3257</v>
      </c>
    </row>
    <row r="1175" ht="15" spans="1:3">
      <c r="A1175" s="236" t="s">
        <v>5450</v>
      </c>
      <c r="B1175" s="31" t="s">
        <v>5451</v>
      </c>
      <c r="C1175" t="s">
        <v>3257</v>
      </c>
    </row>
    <row r="1176" ht="15" spans="1:3">
      <c r="A1176" s="236" t="s">
        <v>5452</v>
      </c>
      <c r="B1176" s="31" t="s">
        <v>5453</v>
      </c>
      <c r="C1176" t="s">
        <v>3257</v>
      </c>
    </row>
    <row r="1177" ht="15" spans="1:3">
      <c r="A1177" s="236" t="s">
        <v>5454</v>
      </c>
      <c r="B1177" s="31" t="s">
        <v>5455</v>
      </c>
      <c r="C1177" t="s">
        <v>3257</v>
      </c>
    </row>
    <row r="1178" ht="15" spans="1:3">
      <c r="A1178" s="236" t="s">
        <v>5456</v>
      </c>
      <c r="B1178" s="31" t="s">
        <v>5457</v>
      </c>
      <c r="C1178" t="s">
        <v>3257</v>
      </c>
    </row>
    <row r="1179" ht="15" spans="1:3">
      <c r="A1179" s="236" t="s">
        <v>5458</v>
      </c>
      <c r="B1179" s="31" t="s">
        <v>5459</v>
      </c>
      <c r="C1179" t="s">
        <v>3257</v>
      </c>
    </row>
    <row r="1180" ht="15" spans="1:3">
      <c r="A1180" s="236" t="s">
        <v>5460</v>
      </c>
      <c r="B1180" s="31" t="s">
        <v>5461</v>
      </c>
      <c r="C1180" t="s">
        <v>3326</v>
      </c>
    </row>
    <row r="1181" ht="15" spans="1:3">
      <c r="A1181" s="236" t="s">
        <v>5462</v>
      </c>
      <c r="B1181" s="31" t="s">
        <v>5463</v>
      </c>
      <c r="C1181" t="s">
        <v>3257</v>
      </c>
    </row>
    <row r="1182" ht="15" spans="1:3">
      <c r="A1182" s="236" t="s">
        <v>5464</v>
      </c>
      <c r="B1182" s="31" t="s">
        <v>5465</v>
      </c>
      <c r="C1182" t="s">
        <v>3257</v>
      </c>
    </row>
    <row r="1183" ht="15" spans="1:3">
      <c r="A1183" s="236" t="s">
        <v>5466</v>
      </c>
      <c r="B1183" s="31" t="s">
        <v>5467</v>
      </c>
      <c r="C1183" t="s">
        <v>3257</v>
      </c>
    </row>
    <row r="1184" ht="15" spans="1:3">
      <c r="A1184" s="236" t="s">
        <v>5468</v>
      </c>
      <c r="B1184" s="31" t="s">
        <v>5469</v>
      </c>
      <c r="C1184" t="s">
        <v>3257</v>
      </c>
    </row>
    <row r="1185" ht="15" spans="1:3">
      <c r="A1185" s="236" t="s">
        <v>5470</v>
      </c>
      <c r="B1185" s="31" t="s">
        <v>5471</v>
      </c>
      <c r="C1185" t="s">
        <v>3326</v>
      </c>
    </row>
    <row r="1186" ht="15" spans="1:3">
      <c r="A1186" s="236" t="s">
        <v>5472</v>
      </c>
      <c r="B1186" s="31" t="s">
        <v>5473</v>
      </c>
      <c r="C1186" t="s">
        <v>3257</v>
      </c>
    </row>
    <row r="1187" ht="15" spans="1:3">
      <c r="A1187" s="236" t="s">
        <v>5474</v>
      </c>
      <c r="B1187" s="31" t="s">
        <v>5475</v>
      </c>
      <c r="C1187" t="s">
        <v>3257</v>
      </c>
    </row>
    <row r="1188" ht="15" spans="1:3">
      <c r="A1188" s="236" t="s">
        <v>5476</v>
      </c>
      <c r="B1188" s="31" t="s">
        <v>5477</v>
      </c>
      <c r="C1188" t="s">
        <v>3257</v>
      </c>
    </row>
    <row r="1189" ht="15" spans="1:3">
      <c r="A1189" s="236" t="s">
        <v>5478</v>
      </c>
      <c r="B1189" s="31" t="s">
        <v>5479</v>
      </c>
      <c r="C1189" t="s">
        <v>3257</v>
      </c>
    </row>
    <row r="1190" ht="15" spans="1:3">
      <c r="A1190" s="236" t="s">
        <v>5480</v>
      </c>
      <c r="B1190" s="31" t="s">
        <v>5481</v>
      </c>
      <c r="C1190" t="s">
        <v>3326</v>
      </c>
    </row>
    <row r="1191" ht="15" spans="1:3">
      <c r="A1191" s="236" t="s">
        <v>5482</v>
      </c>
      <c r="B1191" s="31" t="s">
        <v>5483</v>
      </c>
      <c r="C1191" t="s">
        <v>3257</v>
      </c>
    </row>
    <row r="1192" ht="15" spans="1:3">
      <c r="A1192" s="236" t="s">
        <v>5484</v>
      </c>
      <c r="B1192" s="31" t="s">
        <v>5485</v>
      </c>
      <c r="C1192" t="s">
        <v>3257</v>
      </c>
    </row>
    <row r="1193" ht="15" spans="1:3">
      <c r="A1193" s="236" t="s">
        <v>5486</v>
      </c>
      <c r="B1193" s="31" t="s">
        <v>5487</v>
      </c>
      <c r="C1193" t="s">
        <v>3257</v>
      </c>
    </row>
    <row r="1194" ht="15" spans="1:3">
      <c r="A1194" s="236" t="s">
        <v>5488</v>
      </c>
      <c r="B1194" s="31" t="s">
        <v>5489</v>
      </c>
      <c r="C1194" t="s">
        <v>3257</v>
      </c>
    </row>
    <row r="1195" ht="15" spans="1:3">
      <c r="A1195" s="236" t="s">
        <v>5490</v>
      </c>
      <c r="B1195" s="31" t="s">
        <v>5491</v>
      </c>
      <c r="C1195" t="s">
        <v>3257</v>
      </c>
    </row>
    <row r="1196" ht="15" spans="1:3">
      <c r="A1196" s="236" t="s">
        <v>5492</v>
      </c>
      <c r="B1196" s="31" t="s">
        <v>5493</v>
      </c>
      <c r="C1196" t="s">
        <v>3257</v>
      </c>
    </row>
    <row r="1197" ht="15" spans="1:3">
      <c r="A1197" s="236" t="s">
        <v>5494</v>
      </c>
      <c r="B1197" s="31" t="s">
        <v>5495</v>
      </c>
      <c r="C1197" t="s">
        <v>3257</v>
      </c>
    </row>
    <row r="1198" ht="15" spans="1:3">
      <c r="A1198" s="236" t="s">
        <v>5496</v>
      </c>
      <c r="B1198" s="31" t="s">
        <v>5497</v>
      </c>
      <c r="C1198" t="s">
        <v>8</v>
      </c>
    </row>
    <row r="1199" ht="15" spans="1:3">
      <c r="A1199" s="236" t="s">
        <v>5498</v>
      </c>
      <c r="B1199" s="31" t="s">
        <v>5499</v>
      </c>
      <c r="C1199" t="s">
        <v>3326</v>
      </c>
    </row>
    <row r="1200" ht="15" spans="1:3">
      <c r="A1200" s="236" t="s">
        <v>5500</v>
      </c>
      <c r="B1200" s="31" t="s">
        <v>4848</v>
      </c>
      <c r="C1200" t="s">
        <v>3257</v>
      </c>
    </row>
    <row r="1201" ht="15" spans="1:3">
      <c r="A1201" s="236" t="s">
        <v>5501</v>
      </c>
      <c r="B1201" s="31" t="s">
        <v>5502</v>
      </c>
      <c r="C1201" t="s">
        <v>3257</v>
      </c>
    </row>
    <row r="1202" ht="15" spans="1:3">
      <c r="A1202" s="236" t="s">
        <v>5503</v>
      </c>
      <c r="B1202" s="31" t="s">
        <v>5504</v>
      </c>
      <c r="C1202" t="s">
        <v>3257</v>
      </c>
    </row>
    <row r="1203" ht="15" spans="1:3">
      <c r="A1203" s="236" t="s">
        <v>5505</v>
      </c>
      <c r="B1203" s="31" t="s">
        <v>5506</v>
      </c>
      <c r="C1203" t="s">
        <v>3257</v>
      </c>
    </row>
    <row r="1204" ht="15" spans="1:3">
      <c r="A1204" s="236" t="s">
        <v>5507</v>
      </c>
      <c r="B1204" s="31" t="s">
        <v>5508</v>
      </c>
      <c r="C1204" t="s">
        <v>3257</v>
      </c>
    </row>
    <row r="1205" ht="15" spans="1:3">
      <c r="A1205" s="236" t="s">
        <v>5509</v>
      </c>
      <c r="B1205" s="31" t="s">
        <v>5510</v>
      </c>
      <c r="C1205" t="s">
        <v>3257</v>
      </c>
    </row>
    <row r="1206" ht="15" spans="1:3">
      <c r="A1206" s="236" t="s">
        <v>5511</v>
      </c>
      <c r="B1206" s="31" t="s">
        <v>5512</v>
      </c>
      <c r="C1206" t="s">
        <v>3257</v>
      </c>
    </row>
    <row r="1207" ht="15" spans="1:3">
      <c r="A1207" s="236" t="s">
        <v>5513</v>
      </c>
      <c r="B1207" s="31" t="s">
        <v>5514</v>
      </c>
      <c r="C1207" t="s">
        <v>3257</v>
      </c>
    </row>
    <row r="1208" ht="15" spans="1:3">
      <c r="A1208" s="236" t="s">
        <v>5515</v>
      </c>
      <c r="B1208" s="31" t="s">
        <v>5516</v>
      </c>
      <c r="C1208" t="s">
        <v>3257</v>
      </c>
    </row>
    <row r="1209" ht="15" spans="1:3">
      <c r="A1209" s="236" t="s">
        <v>5517</v>
      </c>
      <c r="B1209" s="31" t="s">
        <v>5518</v>
      </c>
      <c r="C1209" t="s">
        <v>3257</v>
      </c>
    </row>
    <row r="1210" ht="15" spans="1:3">
      <c r="A1210" s="236" t="s">
        <v>5519</v>
      </c>
      <c r="B1210" s="31" t="s">
        <v>5520</v>
      </c>
      <c r="C1210" t="s">
        <v>3257</v>
      </c>
    </row>
    <row r="1211" ht="15" spans="1:3">
      <c r="A1211" s="236" t="s">
        <v>5521</v>
      </c>
      <c r="B1211" s="31" t="s">
        <v>5522</v>
      </c>
      <c r="C1211" t="s">
        <v>3257</v>
      </c>
    </row>
    <row r="1212" ht="15" spans="1:3">
      <c r="A1212" s="236" t="s">
        <v>5523</v>
      </c>
      <c r="B1212" s="31" t="s">
        <v>5524</v>
      </c>
      <c r="C1212" t="s">
        <v>3257</v>
      </c>
    </row>
    <row r="1213" ht="15" spans="1:3">
      <c r="A1213" s="236" t="s">
        <v>5525</v>
      </c>
      <c r="B1213" s="31" t="s">
        <v>5526</v>
      </c>
      <c r="C1213" t="s">
        <v>3326</v>
      </c>
    </row>
    <row r="1214" ht="15" spans="1:3">
      <c r="A1214" s="236" t="s">
        <v>5527</v>
      </c>
      <c r="B1214" s="31" t="s">
        <v>5528</v>
      </c>
      <c r="C1214" t="s">
        <v>3257</v>
      </c>
    </row>
    <row r="1215" ht="15" spans="1:3">
      <c r="A1215" s="236" t="s">
        <v>5529</v>
      </c>
      <c r="B1215" s="31" t="s">
        <v>5530</v>
      </c>
      <c r="C1215" t="s">
        <v>3257</v>
      </c>
    </row>
    <row r="1216" ht="15" spans="1:3">
      <c r="A1216" s="236" t="s">
        <v>5531</v>
      </c>
      <c r="B1216" s="31" t="s">
        <v>5532</v>
      </c>
      <c r="C1216" t="s">
        <v>3257</v>
      </c>
    </row>
    <row r="1217" ht="15" spans="1:3">
      <c r="A1217" s="236" t="s">
        <v>5533</v>
      </c>
      <c r="B1217" s="31" t="s">
        <v>5534</v>
      </c>
      <c r="C1217" t="s">
        <v>3257</v>
      </c>
    </row>
    <row r="1218" ht="15" spans="1:3">
      <c r="A1218" s="236" t="s">
        <v>5535</v>
      </c>
      <c r="B1218" s="31" t="s">
        <v>5536</v>
      </c>
      <c r="C1218" t="s">
        <v>3257</v>
      </c>
    </row>
    <row r="1219" ht="15" spans="1:3">
      <c r="A1219" s="236" t="s">
        <v>5537</v>
      </c>
      <c r="B1219" s="31" t="s">
        <v>5538</v>
      </c>
      <c r="C1219" t="s">
        <v>3257</v>
      </c>
    </row>
    <row r="1220" ht="15" spans="1:3">
      <c r="A1220" s="236" t="s">
        <v>5539</v>
      </c>
      <c r="B1220" s="31" t="s">
        <v>5540</v>
      </c>
      <c r="C1220" t="s">
        <v>3326</v>
      </c>
    </row>
    <row r="1221" ht="15" spans="1:3">
      <c r="A1221" s="236" t="s">
        <v>5541</v>
      </c>
      <c r="B1221" s="31" t="s">
        <v>5542</v>
      </c>
      <c r="C1221" t="s">
        <v>3257</v>
      </c>
    </row>
    <row r="1222" ht="15" spans="1:3">
      <c r="A1222" s="236" t="s">
        <v>5543</v>
      </c>
      <c r="B1222" s="31" t="s">
        <v>5544</v>
      </c>
      <c r="C1222" t="s">
        <v>3257</v>
      </c>
    </row>
    <row r="1223" ht="15" spans="1:3">
      <c r="A1223" s="236" t="s">
        <v>5545</v>
      </c>
      <c r="B1223" s="31" t="s">
        <v>5546</v>
      </c>
      <c r="C1223" t="s">
        <v>3257</v>
      </c>
    </row>
    <row r="1224" ht="15" spans="1:3">
      <c r="A1224" s="236" t="s">
        <v>5547</v>
      </c>
      <c r="B1224" s="31" t="s">
        <v>5548</v>
      </c>
      <c r="C1224" t="s">
        <v>3257</v>
      </c>
    </row>
    <row r="1225" ht="15" spans="1:3">
      <c r="A1225" s="236" t="s">
        <v>5549</v>
      </c>
      <c r="B1225" s="31" t="s">
        <v>5550</v>
      </c>
      <c r="C1225" t="s">
        <v>3257</v>
      </c>
    </row>
    <row r="1226" ht="15" spans="1:3">
      <c r="A1226" s="236" t="s">
        <v>5551</v>
      </c>
      <c r="B1226" s="31" t="s">
        <v>5552</v>
      </c>
      <c r="C1226" t="s">
        <v>3326</v>
      </c>
    </row>
    <row r="1227" ht="15" spans="1:3">
      <c r="A1227" s="236" t="s">
        <v>5553</v>
      </c>
      <c r="B1227" s="31" t="s">
        <v>5554</v>
      </c>
      <c r="C1227" t="s">
        <v>3257</v>
      </c>
    </row>
    <row r="1228" ht="15" spans="1:3">
      <c r="A1228" s="236" t="s">
        <v>5555</v>
      </c>
      <c r="B1228" s="31" t="s">
        <v>5556</v>
      </c>
      <c r="C1228" t="s">
        <v>3257</v>
      </c>
    </row>
    <row r="1229" ht="15" spans="1:3">
      <c r="A1229" s="236" t="s">
        <v>5557</v>
      </c>
      <c r="B1229" s="31" t="s">
        <v>5558</v>
      </c>
      <c r="C1229" t="s">
        <v>3257</v>
      </c>
    </row>
    <row r="1230" ht="15" spans="1:3">
      <c r="A1230" s="236" t="s">
        <v>5559</v>
      </c>
      <c r="B1230" s="31" t="s">
        <v>5560</v>
      </c>
      <c r="C1230" t="s">
        <v>3257</v>
      </c>
    </row>
    <row r="1231" ht="15" spans="1:3">
      <c r="A1231" s="236" t="s">
        <v>5561</v>
      </c>
      <c r="B1231" s="31" t="s">
        <v>5562</v>
      </c>
      <c r="C1231" t="s">
        <v>3257</v>
      </c>
    </row>
    <row r="1232" ht="15" spans="1:3">
      <c r="A1232" s="236" t="s">
        <v>5563</v>
      </c>
      <c r="B1232" s="31" t="s">
        <v>5564</v>
      </c>
      <c r="C1232" t="s">
        <v>3257</v>
      </c>
    </row>
    <row r="1233" ht="15" spans="1:3">
      <c r="A1233" s="236" t="s">
        <v>5565</v>
      </c>
      <c r="B1233" s="31" t="s">
        <v>5566</v>
      </c>
      <c r="C1233" t="s">
        <v>3257</v>
      </c>
    </row>
    <row r="1234" ht="15" spans="1:3">
      <c r="A1234" s="236" t="s">
        <v>5567</v>
      </c>
      <c r="B1234" s="31" t="s">
        <v>5568</v>
      </c>
      <c r="C1234" t="s">
        <v>3257</v>
      </c>
    </row>
    <row r="1235" ht="15" spans="1:3">
      <c r="A1235" s="236" t="s">
        <v>5569</v>
      </c>
      <c r="B1235" s="31" t="s">
        <v>5570</v>
      </c>
      <c r="C1235" t="s">
        <v>3257</v>
      </c>
    </row>
    <row r="1236" ht="15" spans="1:3">
      <c r="A1236" s="236" t="s">
        <v>5571</v>
      </c>
      <c r="B1236" s="31" t="s">
        <v>5572</v>
      </c>
      <c r="C1236" t="s">
        <v>3257</v>
      </c>
    </row>
    <row r="1237" ht="15" spans="1:3">
      <c r="A1237" s="236" t="s">
        <v>5573</v>
      </c>
      <c r="B1237" s="31" t="s">
        <v>5574</v>
      </c>
      <c r="C1237" t="s">
        <v>3257</v>
      </c>
    </row>
    <row r="1238" ht="15" spans="1:3">
      <c r="A1238" s="236" t="s">
        <v>5575</v>
      </c>
      <c r="B1238" s="31" t="s">
        <v>5576</v>
      </c>
      <c r="C1238" t="s">
        <v>3326</v>
      </c>
    </row>
    <row r="1239" ht="15" spans="1:3">
      <c r="A1239" s="236" t="s">
        <v>5577</v>
      </c>
      <c r="B1239" s="31" t="s">
        <v>5578</v>
      </c>
      <c r="C1239" t="s">
        <v>3257</v>
      </c>
    </row>
    <row r="1240" ht="15" spans="1:3">
      <c r="A1240" s="236" t="s">
        <v>5579</v>
      </c>
      <c r="B1240" s="31" t="s">
        <v>5580</v>
      </c>
      <c r="C1240" t="s">
        <v>3257</v>
      </c>
    </row>
    <row r="1241" ht="15" spans="1:3">
      <c r="A1241" s="236" t="s">
        <v>5581</v>
      </c>
      <c r="B1241" s="31" t="s">
        <v>5582</v>
      </c>
      <c r="C1241" t="s">
        <v>3257</v>
      </c>
    </row>
    <row r="1242" ht="15" spans="1:3">
      <c r="A1242" s="236" t="s">
        <v>5583</v>
      </c>
      <c r="B1242" s="31" t="s">
        <v>5584</v>
      </c>
      <c r="C1242" t="s">
        <v>3257</v>
      </c>
    </row>
    <row r="1243" ht="15" spans="1:3">
      <c r="A1243" s="236" t="s">
        <v>5585</v>
      </c>
      <c r="B1243" s="31" t="s">
        <v>5586</v>
      </c>
      <c r="C1243" t="s">
        <v>3257</v>
      </c>
    </row>
    <row r="1244" ht="15" spans="1:3">
      <c r="A1244" s="236" t="s">
        <v>5587</v>
      </c>
      <c r="B1244" s="31" t="s">
        <v>5588</v>
      </c>
      <c r="C1244" t="s">
        <v>3257</v>
      </c>
    </row>
    <row r="1245" ht="15" spans="1:3">
      <c r="A1245" s="236" t="s">
        <v>5589</v>
      </c>
      <c r="B1245" s="31" t="s">
        <v>5590</v>
      </c>
      <c r="C1245" t="s">
        <v>3257</v>
      </c>
    </row>
    <row r="1246" ht="15" spans="1:3">
      <c r="A1246" s="236" t="s">
        <v>5591</v>
      </c>
      <c r="B1246" s="31" t="s">
        <v>5592</v>
      </c>
      <c r="C1246" t="s">
        <v>3257</v>
      </c>
    </row>
    <row r="1247" ht="15" spans="1:3">
      <c r="A1247" s="236" t="s">
        <v>5593</v>
      </c>
      <c r="B1247" s="31" t="s">
        <v>5594</v>
      </c>
      <c r="C1247" t="s">
        <v>3257</v>
      </c>
    </row>
    <row r="1248" ht="15" spans="1:3">
      <c r="A1248" s="236" t="s">
        <v>5595</v>
      </c>
      <c r="B1248" s="31" t="s">
        <v>5596</v>
      </c>
      <c r="C1248" t="s">
        <v>3257</v>
      </c>
    </row>
    <row r="1249" ht="15" spans="1:3">
      <c r="A1249" s="236" t="s">
        <v>5597</v>
      </c>
      <c r="B1249" s="31" t="s">
        <v>5598</v>
      </c>
      <c r="C1249" t="s">
        <v>3257</v>
      </c>
    </row>
    <row r="1250" ht="15" spans="1:3">
      <c r="A1250" s="236" t="s">
        <v>5599</v>
      </c>
      <c r="B1250" s="31" t="s">
        <v>5600</v>
      </c>
      <c r="C1250" t="s">
        <v>3257</v>
      </c>
    </row>
    <row r="1251" ht="15" spans="1:3">
      <c r="A1251" s="236" t="s">
        <v>5601</v>
      </c>
      <c r="B1251" s="31" t="s">
        <v>5602</v>
      </c>
      <c r="C1251" t="s">
        <v>3326</v>
      </c>
    </row>
    <row r="1252" ht="15" spans="1:3">
      <c r="A1252" s="236" t="s">
        <v>5603</v>
      </c>
      <c r="B1252" s="31" t="s">
        <v>5604</v>
      </c>
      <c r="C1252" t="s">
        <v>3257</v>
      </c>
    </row>
    <row r="1253" ht="15" spans="1:3">
      <c r="A1253" s="236" t="s">
        <v>5605</v>
      </c>
      <c r="B1253" s="31" t="s">
        <v>5606</v>
      </c>
      <c r="C1253" t="s">
        <v>3257</v>
      </c>
    </row>
    <row r="1254" ht="15" spans="1:3">
      <c r="A1254" s="236" t="s">
        <v>5607</v>
      </c>
      <c r="B1254" s="31" t="s">
        <v>5608</v>
      </c>
      <c r="C1254" t="s">
        <v>3257</v>
      </c>
    </row>
    <row r="1255" ht="15" spans="1:3">
      <c r="A1255" s="236" t="s">
        <v>5609</v>
      </c>
      <c r="B1255" s="31" t="s">
        <v>5610</v>
      </c>
      <c r="C1255" t="s">
        <v>3257</v>
      </c>
    </row>
    <row r="1256" ht="15" spans="1:3">
      <c r="A1256" s="236" t="s">
        <v>5611</v>
      </c>
      <c r="B1256" s="31" t="s">
        <v>5612</v>
      </c>
      <c r="C1256" t="s">
        <v>3257</v>
      </c>
    </row>
    <row r="1257" ht="15" spans="1:3">
      <c r="A1257" s="236" t="s">
        <v>5613</v>
      </c>
      <c r="B1257" s="31" t="s">
        <v>5614</v>
      </c>
      <c r="C1257" t="s">
        <v>3257</v>
      </c>
    </row>
    <row r="1258" ht="15" spans="1:3">
      <c r="A1258" s="236" t="s">
        <v>5615</v>
      </c>
      <c r="B1258" s="31" t="s">
        <v>5616</v>
      </c>
      <c r="C1258" t="s">
        <v>3257</v>
      </c>
    </row>
    <row r="1259" ht="15" spans="1:3">
      <c r="A1259" s="236" t="s">
        <v>5617</v>
      </c>
      <c r="B1259" s="31" t="s">
        <v>5618</v>
      </c>
      <c r="C1259" t="s">
        <v>3257</v>
      </c>
    </row>
    <row r="1260" ht="15" spans="1:3">
      <c r="A1260" s="236" t="s">
        <v>5619</v>
      </c>
      <c r="B1260" s="31" t="s">
        <v>5620</v>
      </c>
      <c r="C1260" t="s">
        <v>3257</v>
      </c>
    </row>
    <row r="1261" ht="15" spans="1:3">
      <c r="A1261" s="236" t="s">
        <v>5621</v>
      </c>
      <c r="B1261" s="31" t="s">
        <v>5622</v>
      </c>
      <c r="C1261" t="s">
        <v>3257</v>
      </c>
    </row>
    <row r="1262" ht="15" spans="1:3">
      <c r="A1262" s="236" t="s">
        <v>5623</v>
      </c>
      <c r="B1262" s="31" t="s">
        <v>5624</v>
      </c>
      <c r="C1262" t="s">
        <v>3257</v>
      </c>
    </row>
    <row r="1263" ht="15" spans="1:3">
      <c r="A1263" s="236" t="s">
        <v>5625</v>
      </c>
      <c r="B1263" s="31" t="s">
        <v>5626</v>
      </c>
      <c r="C1263" t="s">
        <v>3326</v>
      </c>
    </row>
    <row r="1264" ht="15" spans="1:3">
      <c r="A1264" s="236" t="s">
        <v>5627</v>
      </c>
      <c r="B1264" s="31" t="s">
        <v>5628</v>
      </c>
      <c r="C1264" t="s">
        <v>3257</v>
      </c>
    </row>
    <row r="1265" ht="15" spans="1:3">
      <c r="A1265" s="236" t="s">
        <v>5629</v>
      </c>
      <c r="B1265" s="31" t="s">
        <v>5630</v>
      </c>
      <c r="C1265" t="s">
        <v>3257</v>
      </c>
    </row>
    <row r="1266" ht="15" spans="1:3">
      <c r="A1266" s="236" t="s">
        <v>5631</v>
      </c>
      <c r="B1266" s="31" t="s">
        <v>5632</v>
      </c>
      <c r="C1266" t="s">
        <v>3257</v>
      </c>
    </row>
    <row r="1267" ht="15" spans="1:3">
      <c r="A1267" s="236" t="s">
        <v>5633</v>
      </c>
      <c r="B1267" s="31" t="s">
        <v>5634</v>
      </c>
      <c r="C1267" t="s">
        <v>3257</v>
      </c>
    </row>
    <row r="1268" ht="15" spans="1:3">
      <c r="A1268" s="236" t="s">
        <v>5635</v>
      </c>
      <c r="B1268" s="31" t="s">
        <v>5636</v>
      </c>
      <c r="C1268" t="s">
        <v>3257</v>
      </c>
    </row>
    <row r="1269" ht="15" spans="1:3">
      <c r="A1269" s="236" t="s">
        <v>5637</v>
      </c>
      <c r="B1269" s="31" t="s">
        <v>5638</v>
      </c>
      <c r="C1269" t="s">
        <v>3257</v>
      </c>
    </row>
    <row r="1270" ht="15" spans="1:3">
      <c r="A1270" s="236" t="s">
        <v>5639</v>
      </c>
      <c r="B1270" s="31" t="s">
        <v>5640</v>
      </c>
      <c r="C1270" t="s">
        <v>3257</v>
      </c>
    </row>
    <row r="1271" ht="15" spans="1:3">
      <c r="A1271" s="236" t="s">
        <v>5641</v>
      </c>
      <c r="B1271" s="31" t="s">
        <v>5642</v>
      </c>
      <c r="C1271" t="s">
        <v>3257</v>
      </c>
    </row>
    <row r="1272" ht="15" spans="1:3">
      <c r="A1272" s="236" t="s">
        <v>5643</v>
      </c>
      <c r="B1272" s="31" t="s">
        <v>5644</v>
      </c>
      <c r="C1272" t="s">
        <v>3257</v>
      </c>
    </row>
    <row r="1273" ht="15" spans="1:3">
      <c r="A1273" s="236" t="s">
        <v>5645</v>
      </c>
      <c r="B1273" s="31" t="s">
        <v>5646</v>
      </c>
      <c r="C1273" t="s">
        <v>3257</v>
      </c>
    </row>
    <row r="1274" ht="15" spans="1:3">
      <c r="A1274" s="236" t="s">
        <v>5647</v>
      </c>
      <c r="B1274" s="31" t="s">
        <v>5648</v>
      </c>
      <c r="C1274" t="s">
        <v>3326</v>
      </c>
    </row>
    <row r="1275" ht="15" spans="1:3">
      <c r="A1275" s="236" t="s">
        <v>5649</v>
      </c>
      <c r="B1275" s="31" t="s">
        <v>5650</v>
      </c>
      <c r="C1275" t="s">
        <v>3257</v>
      </c>
    </row>
    <row r="1276" ht="15" spans="1:3">
      <c r="A1276" s="236" t="s">
        <v>5651</v>
      </c>
      <c r="B1276" s="31" t="s">
        <v>5652</v>
      </c>
      <c r="C1276" t="s">
        <v>3257</v>
      </c>
    </row>
    <row r="1277" ht="15" spans="1:3">
      <c r="A1277" s="236" t="s">
        <v>5653</v>
      </c>
      <c r="B1277" s="31" t="s">
        <v>5654</v>
      </c>
      <c r="C1277" t="s">
        <v>3257</v>
      </c>
    </row>
    <row r="1278" ht="15" spans="1:3">
      <c r="A1278" s="236" t="s">
        <v>5655</v>
      </c>
      <c r="B1278" s="31" t="s">
        <v>5656</v>
      </c>
      <c r="C1278" t="s">
        <v>3257</v>
      </c>
    </row>
    <row r="1279" ht="15" spans="1:3">
      <c r="A1279" s="236" t="s">
        <v>5657</v>
      </c>
      <c r="B1279" s="31" t="s">
        <v>5658</v>
      </c>
      <c r="C1279" t="s">
        <v>3257</v>
      </c>
    </row>
    <row r="1280" ht="15" spans="1:3">
      <c r="A1280" s="236" t="s">
        <v>5659</v>
      </c>
      <c r="B1280" s="31" t="s">
        <v>5660</v>
      </c>
      <c r="C1280" t="s">
        <v>3257</v>
      </c>
    </row>
    <row r="1281" ht="15" spans="1:3">
      <c r="A1281" s="236" t="s">
        <v>5661</v>
      </c>
      <c r="B1281" s="31" t="s">
        <v>5662</v>
      </c>
      <c r="C1281" t="s">
        <v>3257</v>
      </c>
    </row>
    <row r="1282" ht="15" spans="1:3">
      <c r="A1282" s="236" t="s">
        <v>5663</v>
      </c>
      <c r="B1282" s="31" t="s">
        <v>5664</v>
      </c>
      <c r="C1282" t="s">
        <v>3326</v>
      </c>
    </row>
    <row r="1283" ht="15" spans="1:3">
      <c r="A1283" s="236" t="s">
        <v>5665</v>
      </c>
      <c r="B1283" s="31" t="s">
        <v>5666</v>
      </c>
      <c r="C1283" t="s">
        <v>3257</v>
      </c>
    </row>
    <row r="1284" ht="15" spans="1:3">
      <c r="A1284" s="236" t="s">
        <v>5667</v>
      </c>
      <c r="B1284" s="31" t="s">
        <v>5668</v>
      </c>
      <c r="C1284" t="s">
        <v>3257</v>
      </c>
    </row>
    <row r="1285" ht="15" spans="1:3">
      <c r="A1285" s="236" t="s">
        <v>5669</v>
      </c>
      <c r="B1285" s="31" t="s">
        <v>5670</v>
      </c>
      <c r="C1285" t="s">
        <v>3257</v>
      </c>
    </row>
    <row r="1286" ht="15" spans="1:3">
      <c r="A1286" s="236" t="s">
        <v>5671</v>
      </c>
      <c r="B1286" s="31" t="s">
        <v>5672</v>
      </c>
      <c r="C1286" t="s">
        <v>3257</v>
      </c>
    </row>
    <row r="1287" ht="15" spans="1:3">
      <c r="A1287" s="236" t="s">
        <v>5673</v>
      </c>
      <c r="B1287" s="31" t="s">
        <v>5674</v>
      </c>
      <c r="C1287" t="s">
        <v>3257</v>
      </c>
    </row>
    <row r="1288" ht="15" spans="1:3">
      <c r="A1288" s="236" t="s">
        <v>5675</v>
      </c>
      <c r="B1288" s="31" t="s">
        <v>5676</v>
      </c>
      <c r="C1288" t="s">
        <v>3257</v>
      </c>
    </row>
    <row r="1289" ht="15" spans="1:3">
      <c r="A1289" s="236" t="s">
        <v>5677</v>
      </c>
      <c r="B1289" s="31" t="s">
        <v>5678</v>
      </c>
      <c r="C1289" t="s">
        <v>3257</v>
      </c>
    </row>
    <row r="1290" ht="15" spans="1:3">
      <c r="A1290" s="236" t="s">
        <v>5679</v>
      </c>
      <c r="B1290" s="31" t="s">
        <v>5680</v>
      </c>
      <c r="C1290" t="s">
        <v>3257</v>
      </c>
    </row>
    <row r="1291" ht="15" spans="1:3">
      <c r="A1291" s="236" t="s">
        <v>5681</v>
      </c>
      <c r="B1291" s="31" t="s">
        <v>5682</v>
      </c>
      <c r="C1291" t="s">
        <v>3257</v>
      </c>
    </row>
    <row r="1292" ht="15" spans="1:3">
      <c r="A1292" s="236" t="s">
        <v>5683</v>
      </c>
      <c r="B1292" s="31" t="s">
        <v>5684</v>
      </c>
      <c r="C1292" t="s">
        <v>8</v>
      </c>
    </row>
    <row r="1293" ht="15" spans="1:3">
      <c r="A1293" s="236" t="s">
        <v>5685</v>
      </c>
      <c r="B1293" s="31" t="s">
        <v>5686</v>
      </c>
      <c r="C1293" t="s">
        <v>3326</v>
      </c>
    </row>
    <row r="1294" ht="15" spans="1:3">
      <c r="A1294" s="236" t="s">
        <v>5687</v>
      </c>
      <c r="B1294" s="31" t="s">
        <v>5688</v>
      </c>
      <c r="C1294" t="s">
        <v>3257</v>
      </c>
    </row>
    <row r="1295" ht="15" spans="1:3">
      <c r="A1295" s="236" t="s">
        <v>5689</v>
      </c>
      <c r="B1295" s="31" t="s">
        <v>5061</v>
      </c>
      <c r="C1295" t="s">
        <v>3257</v>
      </c>
    </row>
    <row r="1296" ht="15" spans="1:3">
      <c r="A1296" s="236" t="s">
        <v>5690</v>
      </c>
      <c r="B1296" s="31" t="s">
        <v>5691</v>
      </c>
      <c r="C1296" t="s">
        <v>3257</v>
      </c>
    </row>
    <row r="1297" ht="15" spans="1:3">
      <c r="A1297" s="236" t="s">
        <v>5692</v>
      </c>
      <c r="B1297" s="31" t="s">
        <v>5693</v>
      </c>
      <c r="C1297" t="s">
        <v>3257</v>
      </c>
    </row>
    <row r="1298" ht="15" spans="1:3">
      <c r="A1298" s="236" t="s">
        <v>5694</v>
      </c>
      <c r="B1298" s="31" t="s">
        <v>5695</v>
      </c>
      <c r="C1298" t="s">
        <v>3257</v>
      </c>
    </row>
    <row r="1299" ht="15" spans="1:3">
      <c r="A1299" s="236" t="s">
        <v>5696</v>
      </c>
      <c r="B1299" s="31" t="s">
        <v>5697</v>
      </c>
      <c r="C1299" t="s">
        <v>3257</v>
      </c>
    </row>
    <row r="1300" ht="15" spans="1:3">
      <c r="A1300" s="236" t="s">
        <v>5698</v>
      </c>
      <c r="B1300" s="31" t="s">
        <v>5699</v>
      </c>
      <c r="C1300" t="s">
        <v>3257</v>
      </c>
    </row>
    <row r="1301" ht="15" spans="1:3">
      <c r="A1301" s="236" t="s">
        <v>5700</v>
      </c>
      <c r="B1301" s="31" t="s">
        <v>5701</v>
      </c>
      <c r="C1301" t="s">
        <v>3257</v>
      </c>
    </row>
    <row r="1302" ht="15" spans="1:3">
      <c r="A1302" s="236" t="s">
        <v>5702</v>
      </c>
      <c r="B1302" s="31" t="s">
        <v>5703</v>
      </c>
      <c r="C1302" t="s">
        <v>3257</v>
      </c>
    </row>
    <row r="1303" ht="15" spans="1:3">
      <c r="A1303" s="236" t="s">
        <v>5704</v>
      </c>
      <c r="B1303" s="31" t="s">
        <v>5705</v>
      </c>
      <c r="C1303" t="s">
        <v>3326</v>
      </c>
    </row>
    <row r="1304" ht="15" spans="1:3">
      <c r="A1304" s="236" t="s">
        <v>5706</v>
      </c>
      <c r="B1304" s="31" t="s">
        <v>5707</v>
      </c>
      <c r="C1304" t="s">
        <v>3257</v>
      </c>
    </row>
    <row r="1305" ht="15" spans="1:3">
      <c r="A1305" s="236" t="s">
        <v>5708</v>
      </c>
      <c r="B1305" s="31" t="s">
        <v>5709</v>
      </c>
      <c r="C1305" t="s">
        <v>3257</v>
      </c>
    </row>
    <row r="1306" ht="15" spans="1:3">
      <c r="A1306" s="236" t="s">
        <v>5710</v>
      </c>
      <c r="B1306" s="31" t="s">
        <v>5711</v>
      </c>
      <c r="C1306" t="s">
        <v>3257</v>
      </c>
    </row>
    <row r="1307" ht="15" spans="1:3">
      <c r="A1307" s="236" t="s">
        <v>5712</v>
      </c>
      <c r="B1307" s="31" t="s">
        <v>5713</v>
      </c>
      <c r="C1307" t="s">
        <v>3257</v>
      </c>
    </row>
    <row r="1308" ht="15" spans="1:3">
      <c r="A1308" s="236" t="s">
        <v>5714</v>
      </c>
      <c r="B1308" s="31" t="s">
        <v>5715</v>
      </c>
      <c r="C1308" t="s">
        <v>3326</v>
      </c>
    </row>
    <row r="1309" ht="15" spans="1:3">
      <c r="A1309" s="236" t="s">
        <v>5716</v>
      </c>
      <c r="B1309" s="31" t="s">
        <v>5717</v>
      </c>
      <c r="C1309" t="s">
        <v>3257</v>
      </c>
    </row>
    <row r="1310" ht="15" spans="1:3">
      <c r="A1310" s="236" t="s">
        <v>5718</v>
      </c>
      <c r="B1310" s="31" t="s">
        <v>5719</v>
      </c>
      <c r="C1310" t="s">
        <v>3257</v>
      </c>
    </row>
    <row r="1311" ht="15" spans="1:3">
      <c r="A1311" s="236" t="s">
        <v>5720</v>
      </c>
      <c r="B1311" s="31" t="s">
        <v>5721</v>
      </c>
      <c r="C1311" t="s">
        <v>3257</v>
      </c>
    </row>
    <row r="1312" ht="15" spans="1:3">
      <c r="A1312" s="236" t="s">
        <v>5722</v>
      </c>
      <c r="B1312" s="31" t="s">
        <v>5723</v>
      </c>
      <c r="C1312" t="s">
        <v>3257</v>
      </c>
    </row>
    <row r="1313" ht="15" spans="1:3">
      <c r="A1313" s="236" t="s">
        <v>5724</v>
      </c>
      <c r="B1313" s="31" t="s">
        <v>5725</v>
      </c>
      <c r="C1313" t="s">
        <v>3257</v>
      </c>
    </row>
    <row r="1314" ht="15" spans="1:3">
      <c r="A1314" s="236" t="s">
        <v>5726</v>
      </c>
      <c r="B1314" s="31" t="s">
        <v>5727</v>
      </c>
      <c r="C1314" t="s">
        <v>3326</v>
      </c>
    </row>
    <row r="1315" ht="15" spans="1:3">
      <c r="A1315" s="236" t="s">
        <v>5728</v>
      </c>
      <c r="B1315" s="31" t="s">
        <v>5729</v>
      </c>
      <c r="C1315" t="s">
        <v>3257</v>
      </c>
    </row>
    <row r="1316" ht="15" spans="1:3">
      <c r="A1316" s="236" t="s">
        <v>5730</v>
      </c>
      <c r="B1316" s="31" t="s">
        <v>5731</v>
      </c>
      <c r="C1316" t="s">
        <v>3257</v>
      </c>
    </row>
    <row r="1317" ht="15" spans="1:3">
      <c r="A1317" s="236" t="s">
        <v>5732</v>
      </c>
      <c r="B1317" s="31" t="s">
        <v>5733</v>
      </c>
      <c r="C1317" t="s">
        <v>3257</v>
      </c>
    </row>
    <row r="1318" ht="15" spans="1:3">
      <c r="A1318" s="236" t="s">
        <v>5734</v>
      </c>
      <c r="B1318" s="31" t="s">
        <v>5735</v>
      </c>
      <c r="C1318" t="s">
        <v>3257</v>
      </c>
    </row>
    <row r="1319" ht="15" spans="1:3">
      <c r="A1319" s="236" t="s">
        <v>5736</v>
      </c>
      <c r="B1319" s="31" t="s">
        <v>5737</v>
      </c>
      <c r="C1319" t="s">
        <v>3257</v>
      </c>
    </row>
    <row r="1320" ht="15" spans="1:3">
      <c r="A1320" s="236" t="s">
        <v>5738</v>
      </c>
      <c r="B1320" s="31" t="s">
        <v>5739</v>
      </c>
      <c r="C1320" t="s">
        <v>3257</v>
      </c>
    </row>
    <row r="1321" ht="15" spans="1:3">
      <c r="A1321" s="236" t="s">
        <v>5740</v>
      </c>
      <c r="B1321" s="31" t="s">
        <v>5741</v>
      </c>
      <c r="C1321" t="s">
        <v>3257</v>
      </c>
    </row>
    <row r="1322" ht="15" spans="1:3">
      <c r="A1322" s="236" t="s">
        <v>5742</v>
      </c>
      <c r="B1322" s="31" t="s">
        <v>5743</v>
      </c>
      <c r="C1322" t="s">
        <v>3257</v>
      </c>
    </row>
    <row r="1323" ht="15" spans="1:3">
      <c r="A1323" s="236" t="s">
        <v>5744</v>
      </c>
      <c r="B1323" s="31" t="s">
        <v>5745</v>
      </c>
      <c r="C1323" t="s">
        <v>3257</v>
      </c>
    </row>
    <row r="1324" ht="15" spans="1:3">
      <c r="A1324" s="236" t="s">
        <v>5746</v>
      </c>
      <c r="B1324" s="31" t="s">
        <v>5747</v>
      </c>
      <c r="C1324" t="s">
        <v>3257</v>
      </c>
    </row>
    <row r="1325" ht="15" spans="1:3">
      <c r="A1325" s="236" t="s">
        <v>5748</v>
      </c>
      <c r="B1325" s="31" t="s">
        <v>5749</v>
      </c>
      <c r="C1325" t="s">
        <v>3257</v>
      </c>
    </row>
    <row r="1326" ht="15" spans="1:3">
      <c r="A1326" s="236" t="s">
        <v>5750</v>
      </c>
      <c r="B1326" s="31" t="s">
        <v>5751</v>
      </c>
      <c r="C1326" t="s">
        <v>3257</v>
      </c>
    </row>
    <row r="1327" ht="15" spans="1:3">
      <c r="A1327" s="236" t="s">
        <v>5752</v>
      </c>
      <c r="B1327" s="31" t="s">
        <v>5753</v>
      </c>
      <c r="C1327" t="s">
        <v>3257</v>
      </c>
    </row>
    <row r="1328" ht="15" spans="1:3">
      <c r="A1328" s="236" t="s">
        <v>5754</v>
      </c>
      <c r="B1328" s="31" t="s">
        <v>5755</v>
      </c>
      <c r="C1328" t="s">
        <v>3326</v>
      </c>
    </row>
    <row r="1329" ht="15" spans="1:3">
      <c r="A1329" s="236" t="s">
        <v>5756</v>
      </c>
      <c r="B1329" s="31" t="s">
        <v>5757</v>
      </c>
      <c r="C1329" t="s">
        <v>3257</v>
      </c>
    </row>
    <row r="1330" ht="15" spans="1:3">
      <c r="A1330" s="236" t="s">
        <v>5758</v>
      </c>
      <c r="B1330" s="31" t="s">
        <v>5759</v>
      </c>
      <c r="C1330" t="s">
        <v>3257</v>
      </c>
    </row>
    <row r="1331" ht="15" spans="1:3">
      <c r="A1331" s="236" t="s">
        <v>5760</v>
      </c>
      <c r="B1331" s="31" t="s">
        <v>5761</v>
      </c>
      <c r="C1331" t="s">
        <v>3326</v>
      </c>
    </row>
    <row r="1332" ht="15" spans="1:3">
      <c r="A1332" s="236" t="s">
        <v>5762</v>
      </c>
      <c r="B1332" s="31" t="s">
        <v>5763</v>
      </c>
      <c r="C1332" t="s">
        <v>3257</v>
      </c>
    </row>
    <row r="1333" ht="15" spans="1:3">
      <c r="A1333" s="236" t="s">
        <v>5764</v>
      </c>
      <c r="B1333" s="31" t="s">
        <v>5765</v>
      </c>
      <c r="C1333" t="s">
        <v>3257</v>
      </c>
    </row>
    <row r="1334" ht="15" spans="1:3">
      <c r="A1334" s="236" t="s">
        <v>5766</v>
      </c>
      <c r="B1334" s="31" t="s">
        <v>5767</v>
      </c>
      <c r="C1334" t="s">
        <v>3257</v>
      </c>
    </row>
    <row r="1335" ht="15" spans="1:3">
      <c r="A1335" s="236" t="s">
        <v>5768</v>
      </c>
      <c r="B1335" s="31" t="s">
        <v>5769</v>
      </c>
      <c r="C1335" t="s">
        <v>3326</v>
      </c>
    </row>
    <row r="1336" ht="15" spans="1:3">
      <c r="A1336" s="236" t="s">
        <v>5770</v>
      </c>
      <c r="B1336" s="31" t="s">
        <v>5771</v>
      </c>
      <c r="C1336" t="s">
        <v>3257</v>
      </c>
    </row>
    <row r="1337" ht="15" spans="1:3">
      <c r="A1337" s="236" t="s">
        <v>5772</v>
      </c>
      <c r="B1337" s="31" t="s">
        <v>5773</v>
      </c>
      <c r="C1337" t="s">
        <v>3257</v>
      </c>
    </row>
    <row r="1338" ht="15" spans="1:3">
      <c r="A1338" s="236" t="s">
        <v>5774</v>
      </c>
      <c r="B1338" s="31" t="s">
        <v>5775</v>
      </c>
      <c r="C1338" t="s">
        <v>3257</v>
      </c>
    </row>
    <row r="1339" ht="15" spans="1:3">
      <c r="A1339" s="236" t="s">
        <v>5776</v>
      </c>
      <c r="B1339" s="31" t="s">
        <v>5777</v>
      </c>
      <c r="C1339" t="s">
        <v>3257</v>
      </c>
    </row>
    <row r="1340" ht="15" spans="1:3">
      <c r="A1340" s="236" t="s">
        <v>5778</v>
      </c>
      <c r="B1340" s="31" t="s">
        <v>5779</v>
      </c>
      <c r="C1340" t="s">
        <v>3257</v>
      </c>
    </row>
    <row r="1341" ht="15" spans="1:3">
      <c r="A1341" s="236" t="s">
        <v>5780</v>
      </c>
      <c r="B1341" s="31" t="s">
        <v>5781</v>
      </c>
      <c r="C1341" t="s">
        <v>3257</v>
      </c>
    </row>
    <row r="1342" ht="15" spans="1:3">
      <c r="A1342" s="236" t="s">
        <v>5782</v>
      </c>
      <c r="B1342" s="31" t="s">
        <v>5783</v>
      </c>
      <c r="C1342" t="s">
        <v>3257</v>
      </c>
    </row>
    <row r="1343" ht="15" spans="1:3">
      <c r="A1343" s="236" t="s">
        <v>5784</v>
      </c>
      <c r="B1343" s="31" t="s">
        <v>5785</v>
      </c>
      <c r="C1343" t="s">
        <v>3257</v>
      </c>
    </row>
    <row r="1344" ht="15" spans="1:3">
      <c r="A1344" s="236" t="s">
        <v>5786</v>
      </c>
      <c r="B1344" s="31" t="s">
        <v>5787</v>
      </c>
      <c r="C1344" t="s">
        <v>3257</v>
      </c>
    </row>
    <row r="1345" ht="15" spans="1:3">
      <c r="A1345" s="236" t="s">
        <v>5788</v>
      </c>
      <c r="B1345" s="31" t="s">
        <v>5789</v>
      </c>
      <c r="C1345" t="s">
        <v>3257</v>
      </c>
    </row>
    <row r="1346" ht="15" spans="1:3">
      <c r="A1346" s="236" t="s">
        <v>5790</v>
      </c>
      <c r="B1346" s="31" t="s">
        <v>5791</v>
      </c>
      <c r="C1346" t="s">
        <v>3257</v>
      </c>
    </row>
    <row r="1347" ht="15" spans="1:3">
      <c r="A1347" s="236" t="s">
        <v>5792</v>
      </c>
      <c r="B1347" s="31" t="s">
        <v>5793</v>
      </c>
      <c r="C1347" t="s">
        <v>3257</v>
      </c>
    </row>
    <row r="1348" ht="15" spans="1:3">
      <c r="A1348" s="236" t="s">
        <v>5794</v>
      </c>
      <c r="B1348" s="31" t="s">
        <v>5795</v>
      </c>
      <c r="C1348" t="s">
        <v>3257</v>
      </c>
    </row>
    <row r="1349" ht="15" spans="1:3">
      <c r="A1349" s="236" t="s">
        <v>5796</v>
      </c>
      <c r="B1349" s="31" t="s">
        <v>5797</v>
      </c>
      <c r="C1349" t="s">
        <v>3257</v>
      </c>
    </row>
    <row r="1350" ht="15" spans="1:3">
      <c r="A1350" s="236" t="s">
        <v>5798</v>
      </c>
      <c r="B1350" s="31" t="s">
        <v>5799</v>
      </c>
      <c r="C1350" t="s">
        <v>3257</v>
      </c>
    </row>
    <row r="1351" ht="15" spans="1:3">
      <c r="A1351" s="236" t="s">
        <v>5800</v>
      </c>
      <c r="B1351" s="31" t="s">
        <v>5801</v>
      </c>
      <c r="C1351" t="s">
        <v>3257</v>
      </c>
    </row>
    <row r="1352" ht="15" spans="1:3">
      <c r="A1352" s="236" t="s">
        <v>5802</v>
      </c>
      <c r="B1352" s="31" t="s">
        <v>5803</v>
      </c>
      <c r="C1352" t="s">
        <v>3257</v>
      </c>
    </row>
    <row r="1353" ht="15" spans="1:3">
      <c r="A1353" s="236" t="s">
        <v>5804</v>
      </c>
      <c r="B1353" s="31" t="s">
        <v>5805</v>
      </c>
      <c r="C1353" t="s">
        <v>3257</v>
      </c>
    </row>
    <row r="1354" ht="15" spans="1:3">
      <c r="A1354" s="236" t="s">
        <v>5806</v>
      </c>
      <c r="B1354" s="31" t="s">
        <v>5807</v>
      </c>
      <c r="C1354" t="s">
        <v>3326</v>
      </c>
    </row>
    <row r="1355" ht="15" spans="1:3">
      <c r="A1355" s="236" t="s">
        <v>5808</v>
      </c>
      <c r="B1355" s="31" t="s">
        <v>5809</v>
      </c>
      <c r="C1355" t="s">
        <v>3257</v>
      </c>
    </row>
    <row r="1356" ht="15" spans="1:3">
      <c r="A1356" s="236" t="s">
        <v>5810</v>
      </c>
      <c r="B1356" s="31" t="s">
        <v>5811</v>
      </c>
      <c r="C1356" t="s">
        <v>3257</v>
      </c>
    </row>
    <row r="1357" ht="15" spans="1:3">
      <c r="A1357" s="236" t="s">
        <v>5812</v>
      </c>
      <c r="B1357" s="31" t="s">
        <v>5813</v>
      </c>
      <c r="C1357" t="s">
        <v>3257</v>
      </c>
    </row>
    <row r="1358" ht="15" spans="1:3">
      <c r="A1358" s="236" t="s">
        <v>5814</v>
      </c>
      <c r="B1358" s="31" t="s">
        <v>5815</v>
      </c>
      <c r="C1358" t="s">
        <v>3257</v>
      </c>
    </row>
    <row r="1359" ht="15" spans="1:3">
      <c r="A1359" s="236" t="s">
        <v>5816</v>
      </c>
      <c r="B1359" s="31" t="s">
        <v>5817</v>
      </c>
      <c r="C1359" t="s">
        <v>3257</v>
      </c>
    </row>
    <row r="1360" ht="15" spans="1:3">
      <c r="A1360" s="236" t="s">
        <v>5818</v>
      </c>
      <c r="B1360" s="31" t="s">
        <v>5819</v>
      </c>
      <c r="C1360" t="s">
        <v>3257</v>
      </c>
    </row>
    <row r="1361" ht="15" spans="1:3">
      <c r="A1361" s="236" t="s">
        <v>5820</v>
      </c>
      <c r="B1361" s="31" t="s">
        <v>5821</v>
      </c>
      <c r="C1361" t="s">
        <v>3257</v>
      </c>
    </row>
    <row r="1362" ht="15" spans="1:3">
      <c r="A1362" s="236" t="s">
        <v>5822</v>
      </c>
      <c r="B1362" s="31" t="s">
        <v>5823</v>
      </c>
      <c r="C1362" t="s">
        <v>3257</v>
      </c>
    </row>
    <row r="1363" ht="15" spans="1:3">
      <c r="A1363" s="236" t="s">
        <v>5824</v>
      </c>
      <c r="B1363" s="31" t="s">
        <v>5825</v>
      </c>
      <c r="C1363" t="s">
        <v>3257</v>
      </c>
    </row>
    <row r="1364" ht="15" spans="1:3">
      <c r="A1364" s="236" t="s">
        <v>5826</v>
      </c>
      <c r="B1364" s="31" t="s">
        <v>5827</v>
      </c>
      <c r="C1364" t="s">
        <v>3257</v>
      </c>
    </row>
    <row r="1365" ht="15" spans="1:3">
      <c r="A1365" s="236" t="s">
        <v>5828</v>
      </c>
      <c r="B1365" s="31" t="s">
        <v>5829</v>
      </c>
      <c r="C1365" t="s">
        <v>3257</v>
      </c>
    </row>
    <row r="1366" ht="15" spans="1:3">
      <c r="A1366" s="236" t="s">
        <v>5830</v>
      </c>
      <c r="B1366" s="31" t="s">
        <v>5831</v>
      </c>
      <c r="C1366" t="s">
        <v>3257</v>
      </c>
    </row>
    <row r="1367" ht="15" spans="1:3">
      <c r="A1367" s="236" t="s">
        <v>5832</v>
      </c>
      <c r="B1367" s="31" t="s">
        <v>5833</v>
      </c>
      <c r="C1367" t="s">
        <v>3257</v>
      </c>
    </row>
    <row r="1368" ht="15" spans="1:3">
      <c r="A1368" s="236" t="s">
        <v>5834</v>
      </c>
      <c r="B1368" s="31" t="s">
        <v>5835</v>
      </c>
      <c r="C1368" t="s">
        <v>3326</v>
      </c>
    </row>
    <row r="1369" ht="15" spans="1:3">
      <c r="A1369" s="236" t="s">
        <v>5836</v>
      </c>
      <c r="B1369" s="31" t="s">
        <v>5837</v>
      </c>
      <c r="C1369" t="s">
        <v>3257</v>
      </c>
    </row>
    <row r="1370" ht="15" spans="1:3">
      <c r="A1370" s="236" t="s">
        <v>5838</v>
      </c>
      <c r="B1370" s="31" t="s">
        <v>5839</v>
      </c>
      <c r="C1370" t="s">
        <v>3257</v>
      </c>
    </row>
    <row r="1371" ht="15" spans="1:3">
      <c r="A1371" s="236" t="s">
        <v>5840</v>
      </c>
      <c r="B1371" s="31" t="s">
        <v>5841</v>
      </c>
      <c r="C1371" t="s">
        <v>3257</v>
      </c>
    </row>
    <row r="1372" ht="15" spans="1:3">
      <c r="A1372" s="236" t="s">
        <v>5842</v>
      </c>
      <c r="B1372" s="31" t="s">
        <v>5843</v>
      </c>
      <c r="C1372" t="s">
        <v>3257</v>
      </c>
    </row>
    <row r="1373" ht="15" spans="1:3">
      <c r="A1373" s="236" t="s">
        <v>5844</v>
      </c>
      <c r="B1373" s="31" t="s">
        <v>5845</v>
      </c>
      <c r="C1373" t="s">
        <v>3257</v>
      </c>
    </row>
    <row r="1374" ht="15" spans="1:3">
      <c r="A1374" s="236" t="s">
        <v>5846</v>
      </c>
      <c r="B1374" s="31" t="s">
        <v>5847</v>
      </c>
      <c r="C1374" t="s">
        <v>3257</v>
      </c>
    </row>
    <row r="1375" ht="15" spans="1:3">
      <c r="A1375" s="236" t="s">
        <v>5848</v>
      </c>
      <c r="B1375" s="31" t="s">
        <v>5849</v>
      </c>
      <c r="C1375" t="s">
        <v>3257</v>
      </c>
    </row>
    <row r="1376" ht="15" spans="1:3">
      <c r="A1376" s="236" t="s">
        <v>5850</v>
      </c>
      <c r="B1376" s="31" t="s">
        <v>5851</v>
      </c>
      <c r="C1376" t="s">
        <v>3257</v>
      </c>
    </row>
    <row r="1377" ht="15" spans="1:3">
      <c r="A1377" s="236" t="s">
        <v>5852</v>
      </c>
      <c r="B1377" s="31" t="s">
        <v>5853</v>
      </c>
      <c r="C1377" t="s">
        <v>3257</v>
      </c>
    </row>
    <row r="1378" ht="15" spans="1:3">
      <c r="A1378" s="236" t="s">
        <v>5854</v>
      </c>
      <c r="B1378" s="31" t="s">
        <v>5855</v>
      </c>
      <c r="C1378" t="s">
        <v>3257</v>
      </c>
    </row>
    <row r="1379" ht="15" spans="1:3">
      <c r="A1379" s="236" t="s">
        <v>5856</v>
      </c>
      <c r="B1379" s="31" t="s">
        <v>5857</v>
      </c>
      <c r="C1379" t="s">
        <v>3326</v>
      </c>
    </row>
    <row r="1380" ht="15" spans="1:3">
      <c r="A1380" s="236" t="s">
        <v>5858</v>
      </c>
      <c r="B1380" s="31" t="s">
        <v>5859</v>
      </c>
      <c r="C1380" t="s">
        <v>3257</v>
      </c>
    </row>
    <row r="1381" ht="15" spans="1:3">
      <c r="A1381" s="236" t="s">
        <v>5860</v>
      </c>
      <c r="B1381" s="31" t="s">
        <v>5861</v>
      </c>
      <c r="C1381" t="s">
        <v>3257</v>
      </c>
    </row>
    <row r="1382" ht="15" spans="1:3">
      <c r="A1382" s="236" t="s">
        <v>5862</v>
      </c>
      <c r="B1382" s="31" t="s">
        <v>5863</v>
      </c>
      <c r="C1382" t="s">
        <v>3257</v>
      </c>
    </row>
    <row r="1383" ht="15" spans="1:3">
      <c r="A1383" s="236" t="s">
        <v>5864</v>
      </c>
      <c r="B1383" s="31" t="s">
        <v>5865</v>
      </c>
      <c r="C1383" t="s">
        <v>3257</v>
      </c>
    </row>
    <row r="1384" ht="15" spans="1:3">
      <c r="A1384" s="236" t="s">
        <v>5866</v>
      </c>
      <c r="B1384" s="31" t="s">
        <v>5867</v>
      </c>
      <c r="C1384" t="s">
        <v>3257</v>
      </c>
    </row>
    <row r="1385" ht="15" spans="1:3">
      <c r="A1385" s="236" t="s">
        <v>5868</v>
      </c>
      <c r="B1385" s="31" t="s">
        <v>5869</v>
      </c>
      <c r="C1385" t="s">
        <v>3257</v>
      </c>
    </row>
    <row r="1386" ht="15" spans="1:3">
      <c r="A1386" s="236" t="s">
        <v>5870</v>
      </c>
      <c r="B1386" s="31" t="s">
        <v>5871</v>
      </c>
      <c r="C1386" t="s">
        <v>3257</v>
      </c>
    </row>
    <row r="1387" ht="15" spans="1:3">
      <c r="A1387" s="236" t="s">
        <v>5872</v>
      </c>
      <c r="B1387" s="31" t="s">
        <v>5873</v>
      </c>
      <c r="C1387" t="s">
        <v>3257</v>
      </c>
    </row>
    <row r="1388" ht="15" spans="1:3">
      <c r="A1388" s="236" t="s">
        <v>5874</v>
      </c>
      <c r="B1388" s="31" t="s">
        <v>5875</v>
      </c>
      <c r="C1388" t="s">
        <v>3257</v>
      </c>
    </row>
    <row r="1389" ht="15" spans="1:3">
      <c r="A1389" s="236" t="s">
        <v>5876</v>
      </c>
      <c r="B1389" s="31" t="s">
        <v>5877</v>
      </c>
      <c r="C1389" t="s">
        <v>3257</v>
      </c>
    </row>
    <row r="1390" ht="15" spans="1:3">
      <c r="A1390" s="236" t="s">
        <v>5878</v>
      </c>
      <c r="B1390" s="31" t="s">
        <v>5879</v>
      </c>
      <c r="C1390" t="s">
        <v>3257</v>
      </c>
    </row>
    <row r="1391" ht="15" spans="1:3">
      <c r="A1391" s="236" t="s">
        <v>5880</v>
      </c>
      <c r="B1391" s="31" t="s">
        <v>5881</v>
      </c>
      <c r="C1391" t="s">
        <v>3326</v>
      </c>
    </row>
    <row r="1392" ht="15" spans="1:3">
      <c r="A1392" s="236" t="s">
        <v>5882</v>
      </c>
      <c r="B1392" s="31" t="s">
        <v>5883</v>
      </c>
      <c r="C1392" t="s">
        <v>3257</v>
      </c>
    </row>
    <row r="1393" ht="15" spans="1:3">
      <c r="A1393" s="236" t="s">
        <v>5884</v>
      </c>
      <c r="B1393" s="31" t="s">
        <v>5885</v>
      </c>
      <c r="C1393" t="s">
        <v>3257</v>
      </c>
    </row>
    <row r="1394" ht="15" spans="1:3">
      <c r="A1394" s="236" t="s">
        <v>5886</v>
      </c>
      <c r="B1394" s="31" t="s">
        <v>5887</v>
      </c>
      <c r="C1394" t="s">
        <v>3257</v>
      </c>
    </row>
    <row r="1395" ht="15" spans="1:3">
      <c r="A1395" s="236" t="s">
        <v>5888</v>
      </c>
      <c r="B1395" s="31" t="s">
        <v>5889</v>
      </c>
      <c r="C1395" t="s">
        <v>3257</v>
      </c>
    </row>
    <row r="1396" ht="15" spans="1:3">
      <c r="A1396" s="236" t="s">
        <v>5890</v>
      </c>
      <c r="B1396" s="31" t="s">
        <v>5891</v>
      </c>
      <c r="C1396" t="s">
        <v>3257</v>
      </c>
    </row>
    <row r="1397" ht="15" spans="1:3">
      <c r="A1397" s="236" t="s">
        <v>5892</v>
      </c>
      <c r="B1397" s="31" t="s">
        <v>5893</v>
      </c>
      <c r="C1397" t="s">
        <v>3257</v>
      </c>
    </row>
    <row r="1398" ht="15" spans="1:3">
      <c r="A1398" s="236" t="s">
        <v>5894</v>
      </c>
      <c r="B1398" s="31" t="s">
        <v>5895</v>
      </c>
      <c r="C1398" t="s">
        <v>3257</v>
      </c>
    </row>
    <row r="1399" ht="15" spans="1:3">
      <c r="A1399" s="236" t="s">
        <v>5896</v>
      </c>
      <c r="B1399" s="31" t="s">
        <v>5897</v>
      </c>
      <c r="C1399" t="s">
        <v>3257</v>
      </c>
    </row>
    <row r="1400" ht="15" spans="1:3">
      <c r="A1400" s="236" t="s">
        <v>5898</v>
      </c>
      <c r="B1400" s="31" t="s">
        <v>5899</v>
      </c>
      <c r="C1400" t="s">
        <v>3257</v>
      </c>
    </row>
    <row r="1401" ht="15" spans="1:3">
      <c r="A1401" s="236" t="s">
        <v>5900</v>
      </c>
      <c r="B1401" s="31" t="s">
        <v>5901</v>
      </c>
      <c r="C1401" t="s">
        <v>3257</v>
      </c>
    </row>
    <row r="1402" ht="15" spans="1:3">
      <c r="A1402" s="236" t="s">
        <v>5902</v>
      </c>
      <c r="B1402" s="31" t="s">
        <v>5903</v>
      </c>
      <c r="C1402" t="s">
        <v>3257</v>
      </c>
    </row>
    <row r="1403" ht="15" spans="1:3">
      <c r="A1403" s="236" t="s">
        <v>5904</v>
      </c>
      <c r="B1403" s="31" t="s">
        <v>5905</v>
      </c>
      <c r="C1403" t="s">
        <v>3257</v>
      </c>
    </row>
    <row r="1404" ht="15" spans="1:3">
      <c r="A1404" s="236" t="s">
        <v>5906</v>
      </c>
      <c r="B1404" s="31" t="s">
        <v>5907</v>
      </c>
      <c r="C1404" t="s">
        <v>8</v>
      </c>
    </row>
    <row r="1405" ht="15" spans="1:3">
      <c r="A1405" s="236" t="s">
        <v>5908</v>
      </c>
      <c r="B1405" s="31" t="s">
        <v>5909</v>
      </c>
      <c r="C1405" t="s">
        <v>3326</v>
      </c>
    </row>
    <row r="1406" ht="15" spans="1:3">
      <c r="A1406" s="236" t="s">
        <v>5910</v>
      </c>
      <c r="B1406" s="31" t="s">
        <v>5911</v>
      </c>
      <c r="C1406" t="s">
        <v>3257</v>
      </c>
    </row>
    <row r="1407" ht="15" spans="1:3">
      <c r="A1407" s="236" t="s">
        <v>5912</v>
      </c>
      <c r="B1407" s="31" t="s">
        <v>5913</v>
      </c>
      <c r="C1407" t="s">
        <v>3257</v>
      </c>
    </row>
    <row r="1408" ht="15" spans="1:3">
      <c r="A1408" s="236" t="s">
        <v>5914</v>
      </c>
      <c r="B1408" s="31" t="s">
        <v>5915</v>
      </c>
      <c r="C1408" t="s">
        <v>3257</v>
      </c>
    </row>
    <row r="1409" ht="15" spans="1:3">
      <c r="A1409" s="236" t="s">
        <v>5916</v>
      </c>
      <c r="B1409" s="31" t="s">
        <v>5917</v>
      </c>
      <c r="C1409" t="s">
        <v>3257</v>
      </c>
    </row>
    <row r="1410" ht="15" spans="1:3">
      <c r="A1410" s="236" t="s">
        <v>5918</v>
      </c>
      <c r="B1410" s="31" t="s">
        <v>5919</v>
      </c>
      <c r="C1410" t="s">
        <v>3257</v>
      </c>
    </row>
    <row r="1411" ht="15" spans="1:3">
      <c r="A1411" s="236" t="s">
        <v>5920</v>
      </c>
      <c r="B1411" s="31" t="s">
        <v>5921</v>
      </c>
      <c r="C1411" t="s">
        <v>3257</v>
      </c>
    </row>
    <row r="1412" ht="15" spans="1:3">
      <c r="A1412" s="236" t="s">
        <v>5922</v>
      </c>
      <c r="B1412" s="31" t="s">
        <v>5923</v>
      </c>
      <c r="C1412" t="s">
        <v>3257</v>
      </c>
    </row>
    <row r="1413" ht="15" spans="1:3">
      <c r="A1413" s="236" t="s">
        <v>5924</v>
      </c>
      <c r="B1413" s="31" t="s">
        <v>5925</v>
      </c>
      <c r="C1413" t="s">
        <v>3257</v>
      </c>
    </row>
    <row r="1414" ht="15" spans="1:3">
      <c r="A1414" s="236" t="s">
        <v>5926</v>
      </c>
      <c r="B1414" s="31" t="s">
        <v>5927</v>
      </c>
      <c r="C1414" t="s">
        <v>3257</v>
      </c>
    </row>
    <row r="1415" ht="15" spans="1:3">
      <c r="A1415" s="236" t="s">
        <v>5928</v>
      </c>
      <c r="B1415" s="31" t="s">
        <v>5929</v>
      </c>
      <c r="C1415" t="s">
        <v>3257</v>
      </c>
    </row>
    <row r="1416" ht="15" spans="1:3">
      <c r="A1416" s="236" t="s">
        <v>5930</v>
      </c>
      <c r="B1416" s="31" t="s">
        <v>5931</v>
      </c>
      <c r="C1416" t="s">
        <v>3257</v>
      </c>
    </row>
    <row r="1417" ht="15" spans="1:3">
      <c r="A1417" s="236" t="s">
        <v>5932</v>
      </c>
      <c r="B1417" s="31" t="s">
        <v>5933</v>
      </c>
      <c r="C1417" t="s">
        <v>3257</v>
      </c>
    </row>
    <row r="1418" ht="15" spans="1:3">
      <c r="A1418" s="236" t="s">
        <v>5934</v>
      </c>
      <c r="B1418" s="31" t="s">
        <v>5935</v>
      </c>
      <c r="C1418" t="s">
        <v>3326</v>
      </c>
    </row>
    <row r="1419" ht="15" spans="1:3">
      <c r="A1419" s="236" t="s">
        <v>5936</v>
      </c>
      <c r="B1419" s="31" t="s">
        <v>5937</v>
      </c>
      <c r="C1419" t="s">
        <v>3257</v>
      </c>
    </row>
    <row r="1420" ht="15" spans="1:3">
      <c r="A1420" s="236" t="s">
        <v>5938</v>
      </c>
      <c r="B1420" s="31" t="s">
        <v>5939</v>
      </c>
      <c r="C1420" t="s">
        <v>3257</v>
      </c>
    </row>
    <row r="1421" ht="15" spans="1:3">
      <c r="A1421" s="236" t="s">
        <v>5940</v>
      </c>
      <c r="B1421" s="31" t="s">
        <v>5941</v>
      </c>
      <c r="C1421" t="s">
        <v>3257</v>
      </c>
    </row>
    <row r="1422" ht="15" spans="1:3">
      <c r="A1422" s="236" t="s">
        <v>5942</v>
      </c>
      <c r="B1422" s="31" t="s">
        <v>5943</v>
      </c>
      <c r="C1422" t="s">
        <v>3257</v>
      </c>
    </row>
    <row r="1423" ht="15" spans="1:3">
      <c r="A1423" s="236" t="s">
        <v>5944</v>
      </c>
      <c r="B1423" s="31" t="s">
        <v>5945</v>
      </c>
      <c r="C1423" t="s">
        <v>3257</v>
      </c>
    </row>
    <row r="1424" ht="15" spans="1:3">
      <c r="A1424" s="236" t="s">
        <v>5946</v>
      </c>
      <c r="B1424" s="31" t="s">
        <v>5947</v>
      </c>
      <c r="C1424" t="s">
        <v>3257</v>
      </c>
    </row>
    <row r="1425" ht="15" spans="1:3">
      <c r="A1425" s="236" t="s">
        <v>5948</v>
      </c>
      <c r="B1425" s="31" t="s">
        <v>5949</v>
      </c>
      <c r="C1425" t="s">
        <v>3257</v>
      </c>
    </row>
    <row r="1426" ht="15" spans="1:3">
      <c r="A1426" s="236" t="s">
        <v>5950</v>
      </c>
      <c r="B1426" s="31" t="s">
        <v>5951</v>
      </c>
      <c r="C1426" t="s">
        <v>3257</v>
      </c>
    </row>
    <row r="1427" ht="15" spans="1:3">
      <c r="A1427" s="236" t="s">
        <v>5952</v>
      </c>
      <c r="B1427" s="31" t="s">
        <v>5953</v>
      </c>
      <c r="C1427" t="s">
        <v>3257</v>
      </c>
    </row>
    <row r="1428" ht="15" spans="1:3">
      <c r="A1428" s="236" t="s">
        <v>5954</v>
      </c>
      <c r="B1428" s="31" t="s">
        <v>5955</v>
      </c>
      <c r="C1428" t="s">
        <v>3257</v>
      </c>
    </row>
    <row r="1429" ht="15" spans="1:3">
      <c r="A1429" s="236" t="s">
        <v>5956</v>
      </c>
      <c r="B1429" s="31" t="s">
        <v>5957</v>
      </c>
      <c r="C1429" t="s">
        <v>3326</v>
      </c>
    </row>
    <row r="1430" ht="15" spans="1:3">
      <c r="A1430" s="236" t="s">
        <v>5958</v>
      </c>
      <c r="B1430" s="31" t="s">
        <v>5959</v>
      </c>
      <c r="C1430" t="s">
        <v>3257</v>
      </c>
    </row>
    <row r="1431" ht="15" spans="1:3">
      <c r="A1431" s="236" t="s">
        <v>5960</v>
      </c>
      <c r="B1431" s="31" t="s">
        <v>5961</v>
      </c>
      <c r="C1431" t="s">
        <v>3257</v>
      </c>
    </row>
    <row r="1432" ht="15" spans="1:3">
      <c r="A1432" s="236" t="s">
        <v>5962</v>
      </c>
      <c r="B1432" s="31" t="s">
        <v>5963</v>
      </c>
      <c r="C1432" t="s">
        <v>3257</v>
      </c>
    </row>
    <row r="1433" ht="15" spans="1:3">
      <c r="A1433" s="236" t="s">
        <v>5964</v>
      </c>
      <c r="B1433" s="31" t="s">
        <v>5965</v>
      </c>
      <c r="C1433" t="s">
        <v>3257</v>
      </c>
    </row>
    <row r="1434" ht="15" spans="1:3">
      <c r="A1434" s="236" t="s">
        <v>5966</v>
      </c>
      <c r="B1434" s="31" t="s">
        <v>5967</v>
      </c>
      <c r="C1434" t="s">
        <v>3257</v>
      </c>
    </row>
    <row r="1435" ht="15" spans="1:3">
      <c r="A1435" s="236" t="s">
        <v>5968</v>
      </c>
      <c r="B1435" s="31" t="s">
        <v>5969</v>
      </c>
      <c r="C1435" t="s">
        <v>3257</v>
      </c>
    </row>
    <row r="1436" ht="15" spans="1:3">
      <c r="A1436" s="236" t="s">
        <v>5970</v>
      </c>
      <c r="B1436" s="31" t="s">
        <v>5971</v>
      </c>
      <c r="C1436" t="s">
        <v>3257</v>
      </c>
    </row>
    <row r="1437" ht="15" spans="1:3">
      <c r="A1437" s="236" t="s">
        <v>5972</v>
      </c>
      <c r="B1437" s="31" t="s">
        <v>5973</v>
      </c>
      <c r="C1437" t="s">
        <v>3257</v>
      </c>
    </row>
    <row r="1438" ht="15" spans="1:3">
      <c r="A1438" s="236" t="s">
        <v>5974</v>
      </c>
      <c r="B1438" s="31" t="s">
        <v>5975</v>
      </c>
      <c r="C1438" t="s">
        <v>3326</v>
      </c>
    </row>
    <row r="1439" ht="15" spans="1:3">
      <c r="A1439" s="236" t="s">
        <v>5976</v>
      </c>
      <c r="B1439" s="31" t="s">
        <v>5913</v>
      </c>
      <c r="C1439" t="s">
        <v>3257</v>
      </c>
    </row>
    <row r="1440" ht="15" spans="1:3">
      <c r="A1440" s="236" t="s">
        <v>5977</v>
      </c>
      <c r="B1440" s="31" t="s">
        <v>5978</v>
      </c>
      <c r="C1440" t="s">
        <v>3257</v>
      </c>
    </row>
    <row r="1441" ht="15" spans="1:3">
      <c r="A1441" s="236" t="s">
        <v>5979</v>
      </c>
      <c r="B1441" s="31" t="s">
        <v>5980</v>
      </c>
      <c r="C1441" t="s">
        <v>3257</v>
      </c>
    </row>
    <row r="1442" ht="15" spans="1:3">
      <c r="A1442" s="236" t="s">
        <v>5981</v>
      </c>
      <c r="B1442" s="31" t="s">
        <v>5982</v>
      </c>
      <c r="C1442" t="s">
        <v>3257</v>
      </c>
    </row>
    <row r="1443" ht="15" spans="1:3">
      <c r="A1443" s="236" t="s">
        <v>5983</v>
      </c>
      <c r="B1443" s="31" t="s">
        <v>5984</v>
      </c>
      <c r="C1443" t="s">
        <v>3257</v>
      </c>
    </row>
    <row r="1444" ht="15" spans="1:3">
      <c r="A1444" s="236" t="s">
        <v>5985</v>
      </c>
      <c r="B1444" s="31" t="s">
        <v>5986</v>
      </c>
      <c r="C1444" t="s">
        <v>3257</v>
      </c>
    </row>
    <row r="1445" ht="15" spans="1:3">
      <c r="A1445" s="236" t="s">
        <v>5987</v>
      </c>
      <c r="B1445" s="31" t="s">
        <v>5988</v>
      </c>
      <c r="C1445" t="s">
        <v>3326</v>
      </c>
    </row>
    <row r="1446" ht="15" spans="1:3">
      <c r="A1446" s="236" t="s">
        <v>5989</v>
      </c>
      <c r="B1446" s="31" t="s">
        <v>5990</v>
      </c>
      <c r="C1446" t="s">
        <v>3257</v>
      </c>
    </row>
    <row r="1447" ht="15" spans="1:3">
      <c r="A1447" s="236" t="s">
        <v>5991</v>
      </c>
      <c r="B1447" s="31" t="s">
        <v>5992</v>
      </c>
      <c r="C1447" t="s">
        <v>3257</v>
      </c>
    </row>
    <row r="1448" ht="15" spans="1:3">
      <c r="A1448" s="236" t="s">
        <v>5993</v>
      </c>
      <c r="B1448" s="31" t="s">
        <v>5994</v>
      </c>
      <c r="C1448" t="s">
        <v>3257</v>
      </c>
    </row>
    <row r="1449" ht="15" spans="1:3">
      <c r="A1449" s="236" t="s">
        <v>5995</v>
      </c>
      <c r="B1449" s="31" t="s">
        <v>5996</v>
      </c>
      <c r="C1449" t="s">
        <v>3257</v>
      </c>
    </row>
    <row r="1450" ht="15" spans="1:3">
      <c r="A1450" s="236" t="s">
        <v>5997</v>
      </c>
      <c r="B1450" s="31" t="s">
        <v>5998</v>
      </c>
      <c r="C1450" t="s">
        <v>3257</v>
      </c>
    </row>
    <row r="1451" ht="15" spans="1:3">
      <c r="A1451" s="236" t="s">
        <v>5999</v>
      </c>
      <c r="B1451" s="31" t="s">
        <v>6000</v>
      </c>
      <c r="C1451" t="s">
        <v>3326</v>
      </c>
    </row>
    <row r="1452" ht="15" spans="1:3">
      <c r="A1452" s="236" t="s">
        <v>6001</v>
      </c>
      <c r="B1452" s="31" t="s">
        <v>6002</v>
      </c>
      <c r="C1452" t="s">
        <v>3257</v>
      </c>
    </row>
    <row r="1453" ht="15" spans="1:3">
      <c r="A1453" s="236" t="s">
        <v>6003</v>
      </c>
      <c r="B1453" s="31" t="s">
        <v>6004</v>
      </c>
      <c r="C1453" t="s">
        <v>3257</v>
      </c>
    </row>
    <row r="1454" ht="15" spans="1:3">
      <c r="A1454" s="236" t="s">
        <v>6005</v>
      </c>
      <c r="B1454" s="31" t="s">
        <v>6006</v>
      </c>
      <c r="C1454" t="s">
        <v>3257</v>
      </c>
    </row>
    <row r="1455" ht="15" spans="1:3">
      <c r="A1455" s="236" t="s">
        <v>6007</v>
      </c>
      <c r="B1455" s="31" t="s">
        <v>6008</v>
      </c>
      <c r="C1455" t="s">
        <v>3257</v>
      </c>
    </row>
    <row r="1456" ht="15" spans="1:3">
      <c r="A1456" s="236" t="s">
        <v>6009</v>
      </c>
      <c r="B1456" s="31" t="s">
        <v>6010</v>
      </c>
      <c r="C1456" t="s">
        <v>3257</v>
      </c>
    </row>
    <row r="1457" ht="15" spans="1:3">
      <c r="A1457" s="236" t="s">
        <v>6011</v>
      </c>
      <c r="B1457" s="31" t="s">
        <v>6012</v>
      </c>
      <c r="C1457" t="s">
        <v>3257</v>
      </c>
    </row>
    <row r="1458" ht="15" spans="1:3">
      <c r="A1458" s="236" t="s">
        <v>6013</v>
      </c>
      <c r="B1458" s="31" t="s">
        <v>6014</v>
      </c>
      <c r="C1458" t="s">
        <v>3257</v>
      </c>
    </row>
    <row r="1459" ht="15" spans="1:3">
      <c r="A1459" s="236" t="s">
        <v>6015</v>
      </c>
      <c r="B1459" s="31" t="s">
        <v>6016</v>
      </c>
      <c r="C1459" t="s">
        <v>3257</v>
      </c>
    </row>
    <row r="1460" ht="15" spans="1:3">
      <c r="A1460" s="236" t="s">
        <v>6017</v>
      </c>
      <c r="B1460" s="31" t="s">
        <v>6018</v>
      </c>
      <c r="C1460" t="s">
        <v>3257</v>
      </c>
    </row>
    <row r="1461" ht="15" spans="1:3">
      <c r="A1461" s="236" t="s">
        <v>6019</v>
      </c>
      <c r="B1461" s="31" t="s">
        <v>6020</v>
      </c>
      <c r="C1461" t="s">
        <v>3257</v>
      </c>
    </row>
    <row r="1462" ht="15" spans="1:3">
      <c r="A1462" s="236" t="s">
        <v>6021</v>
      </c>
      <c r="B1462" s="31" t="s">
        <v>6022</v>
      </c>
      <c r="C1462" t="s">
        <v>3257</v>
      </c>
    </row>
    <row r="1463" ht="15" spans="1:3">
      <c r="A1463" s="236" t="s">
        <v>6023</v>
      </c>
      <c r="B1463" s="31" t="s">
        <v>6024</v>
      </c>
      <c r="C1463" t="s">
        <v>3326</v>
      </c>
    </row>
    <row r="1464" ht="15" spans="1:3">
      <c r="A1464" s="236" t="s">
        <v>6025</v>
      </c>
      <c r="B1464" s="31" t="s">
        <v>6026</v>
      </c>
      <c r="C1464" t="s">
        <v>3257</v>
      </c>
    </row>
    <row r="1465" ht="15" spans="1:3">
      <c r="A1465" s="236" t="s">
        <v>6027</v>
      </c>
      <c r="B1465" s="31" t="s">
        <v>6028</v>
      </c>
      <c r="C1465" t="s">
        <v>3257</v>
      </c>
    </row>
    <row r="1466" ht="15" spans="1:3">
      <c r="A1466" s="236" t="s">
        <v>6029</v>
      </c>
      <c r="B1466" s="31" t="s">
        <v>6030</v>
      </c>
      <c r="C1466" t="s">
        <v>3257</v>
      </c>
    </row>
    <row r="1467" ht="15" spans="1:3">
      <c r="A1467" s="236" t="s">
        <v>6031</v>
      </c>
      <c r="B1467" s="31" t="s">
        <v>6032</v>
      </c>
      <c r="C1467" t="s">
        <v>3257</v>
      </c>
    </row>
    <row r="1468" ht="15" spans="1:3">
      <c r="A1468" s="236" t="s">
        <v>6033</v>
      </c>
      <c r="B1468" s="31" t="s">
        <v>6034</v>
      </c>
      <c r="C1468" t="s">
        <v>3257</v>
      </c>
    </row>
    <row r="1469" ht="15" spans="1:3">
      <c r="A1469" s="236" t="s">
        <v>6035</v>
      </c>
      <c r="B1469" s="31" t="s">
        <v>6036</v>
      </c>
      <c r="C1469" t="s">
        <v>3257</v>
      </c>
    </row>
    <row r="1470" ht="15" spans="1:3">
      <c r="A1470" s="236" t="s">
        <v>6037</v>
      </c>
      <c r="B1470" s="31" t="s">
        <v>6038</v>
      </c>
      <c r="C1470" t="s">
        <v>3257</v>
      </c>
    </row>
    <row r="1471" ht="15" spans="1:3">
      <c r="A1471" s="236" t="s">
        <v>6039</v>
      </c>
      <c r="B1471" s="31" t="s">
        <v>6040</v>
      </c>
      <c r="C1471" t="s">
        <v>3257</v>
      </c>
    </row>
    <row r="1472" ht="15" spans="1:3">
      <c r="A1472" s="236" t="s">
        <v>6041</v>
      </c>
      <c r="B1472" s="31" t="s">
        <v>6042</v>
      </c>
      <c r="C1472" t="s">
        <v>3257</v>
      </c>
    </row>
    <row r="1473" ht="15" spans="1:3">
      <c r="A1473" s="236" t="s">
        <v>6043</v>
      </c>
      <c r="B1473" s="31" t="s">
        <v>6044</v>
      </c>
      <c r="C1473" t="s">
        <v>3257</v>
      </c>
    </row>
    <row r="1474" ht="15" spans="1:3">
      <c r="A1474" s="236" t="s">
        <v>6045</v>
      </c>
      <c r="B1474" s="31" t="s">
        <v>6046</v>
      </c>
      <c r="C1474" t="s">
        <v>3257</v>
      </c>
    </row>
    <row r="1475" ht="15" spans="1:3">
      <c r="A1475" s="236" t="s">
        <v>6047</v>
      </c>
      <c r="B1475" s="31" t="s">
        <v>6048</v>
      </c>
      <c r="C1475" t="s">
        <v>3257</v>
      </c>
    </row>
    <row r="1476" ht="15" spans="1:3">
      <c r="A1476" s="236" t="s">
        <v>6049</v>
      </c>
      <c r="B1476" s="31" t="s">
        <v>6050</v>
      </c>
      <c r="C1476" t="s">
        <v>3326</v>
      </c>
    </row>
    <row r="1477" ht="15" spans="1:3">
      <c r="A1477" s="236" t="s">
        <v>6051</v>
      </c>
      <c r="B1477" s="31" t="s">
        <v>6052</v>
      </c>
      <c r="C1477" t="s">
        <v>3257</v>
      </c>
    </row>
    <row r="1478" ht="15" spans="1:3">
      <c r="A1478" s="236" t="s">
        <v>6053</v>
      </c>
      <c r="B1478" s="31" t="s">
        <v>6054</v>
      </c>
      <c r="C1478" t="s">
        <v>3257</v>
      </c>
    </row>
    <row r="1479" ht="15" spans="1:3">
      <c r="A1479" s="236" t="s">
        <v>6055</v>
      </c>
      <c r="B1479" s="31" t="s">
        <v>6056</v>
      </c>
      <c r="C1479" t="s">
        <v>3257</v>
      </c>
    </row>
    <row r="1480" ht="15" spans="1:3">
      <c r="A1480" s="236" t="s">
        <v>6057</v>
      </c>
      <c r="B1480" s="31" t="s">
        <v>6058</v>
      </c>
      <c r="C1480" t="s">
        <v>3257</v>
      </c>
    </row>
    <row r="1481" ht="15" spans="1:3">
      <c r="A1481" s="236" t="s">
        <v>6059</v>
      </c>
      <c r="B1481" s="31" t="s">
        <v>6060</v>
      </c>
      <c r="C1481" t="s">
        <v>3257</v>
      </c>
    </row>
    <row r="1482" ht="15" spans="1:3">
      <c r="A1482" s="236" t="s">
        <v>6061</v>
      </c>
      <c r="B1482" s="31" t="s">
        <v>6062</v>
      </c>
      <c r="C1482" t="s">
        <v>3257</v>
      </c>
    </row>
    <row r="1483" ht="15" spans="1:3">
      <c r="A1483" s="236" t="s">
        <v>6063</v>
      </c>
      <c r="B1483" s="31" t="s">
        <v>6064</v>
      </c>
      <c r="C1483" t="s">
        <v>3257</v>
      </c>
    </row>
    <row r="1484" ht="15" spans="1:3">
      <c r="A1484" s="236" t="s">
        <v>6065</v>
      </c>
      <c r="B1484" s="31" t="s">
        <v>6066</v>
      </c>
      <c r="C1484" t="s">
        <v>3257</v>
      </c>
    </row>
    <row r="1485" ht="15" spans="1:3">
      <c r="A1485" s="236" t="s">
        <v>6067</v>
      </c>
      <c r="B1485" s="31" t="s">
        <v>6068</v>
      </c>
      <c r="C1485" t="s">
        <v>3257</v>
      </c>
    </row>
    <row r="1486" ht="15" spans="1:3">
      <c r="A1486" s="236" t="s">
        <v>6069</v>
      </c>
      <c r="B1486" s="31" t="s">
        <v>6070</v>
      </c>
      <c r="C1486" t="s">
        <v>3257</v>
      </c>
    </row>
    <row r="1487" ht="15" spans="1:3">
      <c r="A1487" s="236" t="s">
        <v>6071</v>
      </c>
      <c r="B1487" s="31" t="s">
        <v>6072</v>
      </c>
      <c r="C1487" t="s">
        <v>3257</v>
      </c>
    </row>
    <row r="1488" ht="15" spans="1:3">
      <c r="A1488" s="236" t="s">
        <v>6073</v>
      </c>
      <c r="B1488" s="31" t="s">
        <v>6074</v>
      </c>
      <c r="C1488" t="s">
        <v>3326</v>
      </c>
    </row>
    <row r="1489" ht="15" spans="1:3">
      <c r="A1489" s="236" t="s">
        <v>6075</v>
      </c>
      <c r="B1489" s="31" t="s">
        <v>6076</v>
      </c>
      <c r="C1489" t="s">
        <v>3257</v>
      </c>
    </row>
    <row r="1490" ht="15" spans="1:3">
      <c r="A1490" s="236" t="s">
        <v>6077</v>
      </c>
      <c r="B1490" s="31" t="s">
        <v>6078</v>
      </c>
      <c r="C1490" t="s">
        <v>3257</v>
      </c>
    </row>
    <row r="1491" ht="15" spans="1:3">
      <c r="A1491" s="236" t="s">
        <v>6079</v>
      </c>
      <c r="B1491" s="31" t="s">
        <v>6080</v>
      </c>
      <c r="C1491" t="s">
        <v>3257</v>
      </c>
    </row>
    <row r="1492" ht="15" spans="1:3">
      <c r="A1492" s="236" t="s">
        <v>6081</v>
      </c>
      <c r="B1492" s="31" t="s">
        <v>6082</v>
      </c>
      <c r="C1492" t="s">
        <v>3257</v>
      </c>
    </row>
    <row r="1493" ht="15" spans="1:3">
      <c r="A1493" s="236" t="s">
        <v>6083</v>
      </c>
      <c r="B1493" s="31" t="s">
        <v>6084</v>
      </c>
      <c r="C1493" t="s">
        <v>3257</v>
      </c>
    </row>
    <row r="1494" ht="15" spans="1:3">
      <c r="A1494" s="236" t="s">
        <v>6085</v>
      </c>
      <c r="B1494" s="31" t="s">
        <v>6086</v>
      </c>
      <c r="C1494" t="s">
        <v>3257</v>
      </c>
    </row>
    <row r="1495" ht="15" spans="1:3">
      <c r="A1495" s="236" t="s">
        <v>6087</v>
      </c>
      <c r="B1495" s="31" t="s">
        <v>6088</v>
      </c>
      <c r="C1495" t="s">
        <v>3326</v>
      </c>
    </row>
    <row r="1496" ht="15" spans="1:3">
      <c r="A1496" s="236" t="s">
        <v>6089</v>
      </c>
      <c r="B1496" s="31" t="s">
        <v>6090</v>
      </c>
      <c r="C1496" t="s">
        <v>3257</v>
      </c>
    </row>
    <row r="1497" ht="15" spans="1:3">
      <c r="A1497" s="236" t="s">
        <v>6091</v>
      </c>
      <c r="B1497" s="31" t="s">
        <v>6092</v>
      </c>
      <c r="C1497" t="s">
        <v>3257</v>
      </c>
    </row>
    <row r="1498" ht="15" spans="1:3">
      <c r="A1498" s="236" t="s">
        <v>6093</v>
      </c>
      <c r="B1498" s="31" t="s">
        <v>6094</v>
      </c>
      <c r="C1498" t="s">
        <v>3257</v>
      </c>
    </row>
    <row r="1499" ht="15" spans="1:3">
      <c r="A1499" s="236" t="s">
        <v>6095</v>
      </c>
      <c r="B1499" s="31" t="s">
        <v>6096</v>
      </c>
      <c r="C1499" t="s">
        <v>3257</v>
      </c>
    </row>
    <row r="1500" ht="15" spans="1:3">
      <c r="A1500" s="236" t="s">
        <v>6097</v>
      </c>
      <c r="B1500" s="31" t="s">
        <v>6098</v>
      </c>
      <c r="C1500" t="s">
        <v>3326</v>
      </c>
    </row>
    <row r="1501" ht="15" spans="1:3">
      <c r="A1501" s="236" t="s">
        <v>6099</v>
      </c>
      <c r="B1501" s="31" t="s">
        <v>6100</v>
      </c>
      <c r="C1501" t="s">
        <v>3257</v>
      </c>
    </row>
    <row r="1502" ht="15" spans="1:3">
      <c r="A1502" s="236" t="s">
        <v>6101</v>
      </c>
      <c r="B1502" s="31" t="s">
        <v>6102</v>
      </c>
      <c r="C1502" t="s">
        <v>3257</v>
      </c>
    </row>
    <row r="1503" ht="15" spans="1:3">
      <c r="A1503" s="236" t="s">
        <v>6103</v>
      </c>
      <c r="B1503" s="31" t="s">
        <v>6104</v>
      </c>
      <c r="C1503" t="s">
        <v>3257</v>
      </c>
    </row>
    <row r="1504" ht="15" spans="1:3">
      <c r="A1504" s="236" t="s">
        <v>6105</v>
      </c>
      <c r="B1504" s="31" t="s">
        <v>6106</v>
      </c>
      <c r="C1504" t="s">
        <v>3257</v>
      </c>
    </row>
    <row r="1505" ht="15" spans="1:3">
      <c r="A1505" s="236" t="s">
        <v>6107</v>
      </c>
      <c r="B1505" s="31" t="s">
        <v>6108</v>
      </c>
      <c r="C1505" t="s">
        <v>3326</v>
      </c>
    </row>
    <row r="1506" ht="15" spans="1:3">
      <c r="A1506" s="236" t="s">
        <v>6109</v>
      </c>
      <c r="B1506" s="31" t="s">
        <v>6110</v>
      </c>
      <c r="C1506" t="s">
        <v>3257</v>
      </c>
    </row>
    <row r="1507" ht="15" spans="1:3">
      <c r="A1507" s="236" t="s">
        <v>6111</v>
      </c>
      <c r="B1507" s="31" t="s">
        <v>6112</v>
      </c>
      <c r="C1507" t="s">
        <v>3257</v>
      </c>
    </row>
    <row r="1508" ht="15" spans="1:3">
      <c r="A1508" s="236" t="s">
        <v>6113</v>
      </c>
      <c r="B1508" s="31" t="s">
        <v>3293</v>
      </c>
      <c r="C1508" t="s">
        <v>3257</v>
      </c>
    </row>
    <row r="1509" ht="15" spans="1:3">
      <c r="A1509" s="236" t="s">
        <v>6114</v>
      </c>
      <c r="B1509" s="31" t="s">
        <v>6115</v>
      </c>
      <c r="C1509" t="s">
        <v>3257</v>
      </c>
    </row>
    <row r="1510" ht="15" spans="1:3">
      <c r="A1510" s="236" t="s">
        <v>6116</v>
      </c>
      <c r="B1510" s="31" t="s">
        <v>6117</v>
      </c>
      <c r="C1510" t="s">
        <v>3257</v>
      </c>
    </row>
    <row r="1511" ht="15" spans="1:3">
      <c r="A1511" s="236" t="s">
        <v>6118</v>
      </c>
      <c r="B1511" s="31" t="s">
        <v>6119</v>
      </c>
      <c r="C1511" t="s">
        <v>3257</v>
      </c>
    </row>
    <row r="1512" ht="15" spans="1:3">
      <c r="A1512" s="236" t="s">
        <v>6120</v>
      </c>
      <c r="B1512" s="31" t="s">
        <v>6121</v>
      </c>
      <c r="C1512" t="s">
        <v>3257</v>
      </c>
    </row>
    <row r="1513" ht="15" spans="1:3">
      <c r="A1513" s="236" t="s">
        <v>6122</v>
      </c>
      <c r="B1513" s="31" t="s">
        <v>6123</v>
      </c>
      <c r="C1513" t="s">
        <v>3257</v>
      </c>
    </row>
    <row r="1514" ht="15" spans="1:3">
      <c r="A1514" s="236" t="s">
        <v>6124</v>
      </c>
      <c r="B1514" s="31" t="s">
        <v>6125</v>
      </c>
      <c r="C1514" t="s">
        <v>3257</v>
      </c>
    </row>
    <row r="1515" ht="15" spans="1:3">
      <c r="A1515" s="236" t="s">
        <v>6126</v>
      </c>
      <c r="B1515" s="31" t="s">
        <v>6127</v>
      </c>
      <c r="C1515" t="s">
        <v>3257</v>
      </c>
    </row>
    <row r="1516" ht="15" spans="1:3">
      <c r="A1516" s="236" t="s">
        <v>6128</v>
      </c>
      <c r="B1516" s="31" t="s">
        <v>6129</v>
      </c>
      <c r="C1516" t="s">
        <v>3257</v>
      </c>
    </row>
    <row r="1517" ht="15" spans="1:3">
      <c r="A1517" s="236" t="s">
        <v>6130</v>
      </c>
      <c r="B1517" s="31" t="s">
        <v>6131</v>
      </c>
      <c r="C1517" t="s">
        <v>3257</v>
      </c>
    </row>
    <row r="1518" ht="15" spans="1:3">
      <c r="A1518" s="236" t="s">
        <v>6132</v>
      </c>
      <c r="B1518" s="31" t="s">
        <v>6133</v>
      </c>
      <c r="C1518" t="s">
        <v>3326</v>
      </c>
    </row>
    <row r="1519" ht="15" spans="1:3">
      <c r="A1519" s="236" t="s">
        <v>6134</v>
      </c>
      <c r="B1519" s="31" t="s">
        <v>6135</v>
      </c>
      <c r="C1519" t="s">
        <v>3257</v>
      </c>
    </row>
    <row r="1520" ht="15" spans="1:3">
      <c r="A1520" s="236" t="s">
        <v>6136</v>
      </c>
      <c r="B1520" s="31" t="s">
        <v>6137</v>
      </c>
      <c r="C1520" t="s">
        <v>3257</v>
      </c>
    </row>
    <row r="1521" ht="15" spans="1:3">
      <c r="A1521" s="236" t="s">
        <v>6138</v>
      </c>
      <c r="B1521" s="31" t="s">
        <v>6139</v>
      </c>
      <c r="C1521" t="s">
        <v>3257</v>
      </c>
    </row>
    <row r="1522" ht="15" spans="1:3">
      <c r="A1522" s="236" t="s">
        <v>6140</v>
      </c>
      <c r="B1522" s="31" t="s">
        <v>6141</v>
      </c>
      <c r="C1522" t="s">
        <v>3257</v>
      </c>
    </row>
    <row r="1523" ht="15" spans="1:3">
      <c r="A1523" s="236" t="s">
        <v>6142</v>
      </c>
      <c r="B1523" s="31" t="s">
        <v>6143</v>
      </c>
      <c r="C1523" t="s">
        <v>3257</v>
      </c>
    </row>
    <row r="1524" ht="15" spans="1:3">
      <c r="A1524" s="236" t="s">
        <v>6144</v>
      </c>
      <c r="B1524" s="31" t="s">
        <v>6145</v>
      </c>
      <c r="C1524" t="s">
        <v>3257</v>
      </c>
    </row>
    <row r="1525" ht="15" spans="1:3">
      <c r="A1525" s="236" t="s">
        <v>6146</v>
      </c>
      <c r="B1525" s="31" t="s">
        <v>6147</v>
      </c>
      <c r="C1525" t="s">
        <v>3257</v>
      </c>
    </row>
    <row r="1526" ht="15" spans="1:3">
      <c r="A1526" s="236" t="s">
        <v>6148</v>
      </c>
      <c r="B1526" s="31" t="s">
        <v>6149</v>
      </c>
      <c r="C1526" t="s">
        <v>3257</v>
      </c>
    </row>
    <row r="1527" ht="15" spans="1:3">
      <c r="A1527" s="236" t="s">
        <v>6150</v>
      </c>
      <c r="B1527" s="31" t="s">
        <v>6151</v>
      </c>
      <c r="C1527" t="s">
        <v>3257</v>
      </c>
    </row>
    <row r="1528" ht="15" spans="1:3">
      <c r="A1528" s="236" t="s">
        <v>6152</v>
      </c>
      <c r="B1528" s="31" t="s">
        <v>6153</v>
      </c>
      <c r="C1528" t="s">
        <v>3257</v>
      </c>
    </row>
    <row r="1529" ht="15" spans="1:3">
      <c r="A1529" s="236" t="s">
        <v>6154</v>
      </c>
      <c r="B1529" s="31" t="s">
        <v>6155</v>
      </c>
      <c r="C1529" t="s">
        <v>3257</v>
      </c>
    </row>
    <row r="1530" ht="15" spans="1:3">
      <c r="A1530" s="236" t="s">
        <v>6156</v>
      </c>
      <c r="B1530" s="31" t="s">
        <v>6157</v>
      </c>
      <c r="C1530" t="s">
        <v>3326</v>
      </c>
    </row>
    <row r="1531" ht="15" spans="1:3">
      <c r="A1531" s="236" t="s">
        <v>6158</v>
      </c>
      <c r="B1531" s="31" t="s">
        <v>6159</v>
      </c>
      <c r="C1531" t="s">
        <v>3257</v>
      </c>
    </row>
    <row r="1532" ht="15" spans="1:3">
      <c r="A1532" s="236" t="s">
        <v>6160</v>
      </c>
      <c r="B1532" s="31" t="s">
        <v>6161</v>
      </c>
      <c r="C1532" t="s">
        <v>3257</v>
      </c>
    </row>
    <row r="1533" ht="15" spans="1:3">
      <c r="A1533" s="236" t="s">
        <v>6162</v>
      </c>
      <c r="B1533" s="31" t="s">
        <v>6163</v>
      </c>
      <c r="C1533" t="s">
        <v>3257</v>
      </c>
    </row>
    <row r="1534" ht="15" spans="1:3">
      <c r="A1534" s="236" t="s">
        <v>6164</v>
      </c>
      <c r="B1534" s="31" t="s">
        <v>6165</v>
      </c>
      <c r="C1534" t="s">
        <v>3257</v>
      </c>
    </row>
    <row r="1535" ht="15" spans="1:3">
      <c r="A1535" s="236" t="s">
        <v>6166</v>
      </c>
      <c r="B1535" s="31" t="s">
        <v>6167</v>
      </c>
      <c r="C1535" t="s">
        <v>3257</v>
      </c>
    </row>
    <row r="1536" ht="15" spans="1:3">
      <c r="A1536" s="236" t="s">
        <v>6168</v>
      </c>
      <c r="B1536" s="31" t="s">
        <v>6169</v>
      </c>
      <c r="C1536" t="s">
        <v>3257</v>
      </c>
    </row>
    <row r="1537" ht="15" spans="1:3">
      <c r="A1537" s="236" t="s">
        <v>6170</v>
      </c>
      <c r="B1537" s="31" t="s">
        <v>6171</v>
      </c>
      <c r="C1537" t="s">
        <v>3257</v>
      </c>
    </row>
    <row r="1538" ht="15" spans="1:3">
      <c r="A1538" s="236" t="s">
        <v>6172</v>
      </c>
      <c r="B1538" s="31" t="s">
        <v>6173</v>
      </c>
      <c r="C1538" t="s">
        <v>3257</v>
      </c>
    </row>
    <row r="1539" ht="15" spans="1:3">
      <c r="A1539" s="236" t="s">
        <v>6174</v>
      </c>
      <c r="B1539" s="31" t="s">
        <v>6175</v>
      </c>
      <c r="C1539" t="s">
        <v>3326</v>
      </c>
    </row>
    <row r="1540" ht="15" spans="1:3">
      <c r="A1540" s="236" t="s">
        <v>6176</v>
      </c>
      <c r="B1540" s="31" t="s">
        <v>6177</v>
      </c>
      <c r="C1540" t="s">
        <v>3257</v>
      </c>
    </row>
    <row r="1541" ht="15" spans="1:3">
      <c r="A1541" s="236" t="s">
        <v>6178</v>
      </c>
      <c r="B1541" s="31" t="s">
        <v>6179</v>
      </c>
      <c r="C1541" t="s">
        <v>3257</v>
      </c>
    </row>
    <row r="1542" ht="15" spans="1:3">
      <c r="A1542" s="236" t="s">
        <v>6180</v>
      </c>
      <c r="B1542" s="31" t="s">
        <v>6181</v>
      </c>
      <c r="C1542" t="s">
        <v>3257</v>
      </c>
    </row>
    <row r="1543" ht="15" spans="1:3">
      <c r="A1543" s="236" t="s">
        <v>6182</v>
      </c>
      <c r="B1543" s="31" t="s">
        <v>6183</v>
      </c>
      <c r="C1543" t="s">
        <v>3257</v>
      </c>
    </row>
    <row r="1544" ht="15" spans="1:3">
      <c r="A1544" s="236" t="s">
        <v>6184</v>
      </c>
      <c r="B1544" s="31" t="s">
        <v>6185</v>
      </c>
      <c r="C1544" t="s">
        <v>3257</v>
      </c>
    </row>
    <row r="1545" ht="15" spans="1:3">
      <c r="A1545" s="236" t="s">
        <v>6186</v>
      </c>
      <c r="B1545" s="31" t="s">
        <v>6187</v>
      </c>
      <c r="C1545" t="s">
        <v>3257</v>
      </c>
    </row>
    <row r="1546" ht="15" spans="1:3">
      <c r="A1546" s="236" t="s">
        <v>6188</v>
      </c>
      <c r="B1546" s="31" t="s">
        <v>6189</v>
      </c>
      <c r="C1546" t="s">
        <v>3257</v>
      </c>
    </row>
    <row r="1547" ht="15" spans="1:3">
      <c r="A1547" s="236" t="s">
        <v>6190</v>
      </c>
      <c r="B1547" s="31" t="s">
        <v>6191</v>
      </c>
      <c r="C1547" t="s">
        <v>3326</v>
      </c>
    </row>
    <row r="1548" ht="15" spans="1:3">
      <c r="A1548" s="236" t="s">
        <v>6192</v>
      </c>
      <c r="B1548" s="31" t="s">
        <v>6193</v>
      </c>
      <c r="C1548" t="s">
        <v>3257</v>
      </c>
    </row>
    <row r="1549" ht="15" spans="1:3">
      <c r="A1549" s="236" t="s">
        <v>6194</v>
      </c>
      <c r="B1549" s="31" t="s">
        <v>6195</v>
      </c>
      <c r="C1549" t="s">
        <v>3257</v>
      </c>
    </row>
    <row r="1550" ht="15" spans="1:3">
      <c r="A1550" s="236" t="s">
        <v>6196</v>
      </c>
      <c r="B1550" s="31" t="s">
        <v>6197</v>
      </c>
      <c r="C1550" t="s">
        <v>3257</v>
      </c>
    </row>
    <row r="1551" ht="15" spans="1:3">
      <c r="A1551" s="236" t="s">
        <v>6198</v>
      </c>
      <c r="B1551" s="31" t="s">
        <v>6199</v>
      </c>
      <c r="C1551" t="s">
        <v>3257</v>
      </c>
    </row>
    <row r="1552" ht="15" spans="1:3">
      <c r="A1552" s="236" t="s">
        <v>6200</v>
      </c>
      <c r="B1552" s="31" t="s">
        <v>6201</v>
      </c>
      <c r="C1552" t="s">
        <v>3257</v>
      </c>
    </row>
    <row r="1553" ht="15" spans="1:3">
      <c r="A1553" s="236" t="s">
        <v>6202</v>
      </c>
      <c r="B1553" s="31" t="s">
        <v>6203</v>
      </c>
      <c r="C1553" t="s">
        <v>3257</v>
      </c>
    </row>
    <row r="1554" ht="15" spans="1:3">
      <c r="A1554" s="236" t="s">
        <v>6204</v>
      </c>
      <c r="B1554" s="31" t="s">
        <v>6205</v>
      </c>
      <c r="C1554" t="s">
        <v>3257</v>
      </c>
    </row>
    <row r="1555" ht="15" spans="1:3">
      <c r="A1555" s="236" t="s">
        <v>6206</v>
      </c>
      <c r="B1555" s="31" t="s">
        <v>6207</v>
      </c>
      <c r="C1555" t="s">
        <v>3257</v>
      </c>
    </row>
    <row r="1556" ht="15" spans="1:3">
      <c r="A1556" s="236" t="s">
        <v>6208</v>
      </c>
      <c r="B1556" s="31" t="s">
        <v>6209</v>
      </c>
      <c r="C1556" t="s">
        <v>3257</v>
      </c>
    </row>
    <row r="1557" ht="15" spans="1:3">
      <c r="A1557" s="236" t="s">
        <v>6210</v>
      </c>
      <c r="B1557" s="31" t="s">
        <v>6211</v>
      </c>
      <c r="C1557" t="s">
        <v>8</v>
      </c>
    </row>
    <row r="1558" ht="15" spans="1:3">
      <c r="A1558" s="236" t="s">
        <v>6212</v>
      </c>
      <c r="B1558" s="31" t="s">
        <v>6213</v>
      </c>
      <c r="C1558" t="s">
        <v>3326</v>
      </c>
    </row>
    <row r="1559" ht="15" spans="1:3">
      <c r="A1559" s="236" t="s">
        <v>6214</v>
      </c>
      <c r="B1559" s="31" t="s">
        <v>6215</v>
      </c>
      <c r="C1559" t="s">
        <v>3257</v>
      </c>
    </row>
    <row r="1560" ht="15" spans="1:3">
      <c r="A1560" s="236" t="s">
        <v>6216</v>
      </c>
      <c r="B1560" s="31" t="s">
        <v>6217</v>
      </c>
      <c r="C1560" t="s">
        <v>3257</v>
      </c>
    </row>
    <row r="1561" ht="15" spans="1:3">
      <c r="A1561" s="236" t="s">
        <v>6218</v>
      </c>
      <c r="B1561" s="31" t="s">
        <v>6219</v>
      </c>
      <c r="C1561" t="s">
        <v>3257</v>
      </c>
    </row>
    <row r="1562" ht="15" spans="1:3">
      <c r="A1562" s="236" t="s">
        <v>6220</v>
      </c>
      <c r="B1562" s="31" t="s">
        <v>6221</v>
      </c>
      <c r="C1562" t="s">
        <v>3257</v>
      </c>
    </row>
    <row r="1563" ht="15" spans="1:3">
      <c r="A1563" s="236" t="s">
        <v>6222</v>
      </c>
      <c r="B1563" s="31" t="s">
        <v>6223</v>
      </c>
      <c r="C1563" t="s">
        <v>3257</v>
      </c>
    </row>
    <row r="1564" ht="15" spans="1:3">
      <c r="A1564" s="236" t="s">
        <v>6224</v>
      </c>
      <c r="B1564" s="31" t="s">
        <v>6225</v>
      </c>
      <c r="C1564" t="s">
        <v>3257</v>
      </c>
    </row>
    <row r="1565" ht="15" spans="1:3">
      <c r="A1565" s="236" t="s">
        <v>6226</v>
      </c>
      <c r="B1565" s="31" t="s">
        <v>6227</v>
      </c>
      <c r="C1565" t="s">
        <v>3257</v>
      </c>
    </row>
    <row r="1566" ht="15" spans="1:3">
      <c r="A1566" s="236" t="s">
        <v>6228</v>
      </c>
      <c r="B1566" s="31" t="s">
        <v>6229</v>
      </c>
      <c r="C1566" t="s">
        <v>3257</v>
      </c>
    </row>
    <row r="1567" ht="15" spans="1:3">
      <c r="A1567" s="236" t="s">
        <v>6230</v>
      </c>
      <c r="B1567" s="31" t="s">
        <v>6231</v>
      </c>
      <c r="C1567" t="s">
        <v>3257</v>
      </c>
    </row>
    <row r="1568" ht="15" spans="1:3">
      <c r="A1568" s="236" t="s">
        <v>6232</v>
      </c>
      <c r="B1568" s="31" t="s">
        <v>6233</v>
      </c>
      <c r="C1568" t="s">
        <v>3257</v>
      </c>
    </row>
    <row r="1569" ht="15" spans="1:3">
      <c r="A1569" s="236" t="s">
        <v>6234</v>
      </c>
      <c r="B1569" s="31" t="s">
        <v>6235</v>
      </c>
      <c r="C1569" t="s">
        <v>3257</v>
      </c>
    </row>
    <row r="1570" ht="15" spans="1:3">
      <c r="A1570" s="236" t="s">
        <v>6236</v>
      </c>
      <c r="B1570" s="31" t="s">
        <v>6237</v>
      </c>
      <c r="C1570" t="s">
        <v>3257</v>
      </c>
    </row>
    <row r="1571" ht="15" spans="1:3">
      <c r="A1571" s="236" t="s">
        <v>6238</v>
      </c>
      <c r="B1571" s="31" t="s">
        <v>6239</v>
      </c>
      <c r="C1571" t="s">
        <v>3326</v>
      </c>
    </row>
    <row r="1572" ht="15" spans="1:3">
      <c r="A1572" s="236" t="s">
        <v>6240</v>
      </c>
      <c r="B1572" s="31" t="s">
        <v>6241</v>
      </c>
      <c r="C1572" t="s">
        <v>3257</v>
      </c>
    </row>
    <row r="1573" ht="15" spans="1:3">
      <c r="A1573" s="236" t="s">
        <v>6242</v>
      </c>
      <c r="B1573" s="31" t="s">
        <v>6243</v>
      </c>
      <c r="C1573" t="s">
        <v>3257</v>
      </c>
    </row>
    <row r="1574" ht="15" spans="1:3">
      <c r="A1574" s="236" t="s">
        <v>6244</v>
      </c>
      <c r="B1574" s="31" t="s">
        <v>4848</v>
      </c>
      <c r="C1574" t="s">
        <v>3257</v>
      </c>
    </row>
    <row r="1575" ht="15" spans="1:3">
      <c r="A1575" s="236" t="s">
        <v>6245</v>
      </c>
      <c r="B1575" s="31" t="s">
        <v>6246</v>
      </c>
      <c r="C1575" t="s">
        <v>3257</v>
      </c>
    </row>
    <row r="1576" ht="15" spans="1:3">
      <c r="A1576" s="236" t="s">
        <v>6247</v>
      </c>
      <c r="B1576" s="31" t="s">
        <v>6248</v>
      </c>
      <c r="C1576" t="s">
        <v>3257</v>
      </c>
    </row>
    <row r="1577" ht="15" spans="1:3">
      <c r="A1577" s="236" t="s">
        <v>6249</v>
      </c>
      <c r="B1577" s="31" t="s">
        <v>6250</v>
      </c>
      <c r="C1577" t="s">
        <v>3257</v>
      </c>
    </row>
    <row r="1578" ht="15" spans="1:3">
      <c r="A1578" s="236" t="s">
        <v>6251</v>
      </c>
      <c r="B1578" s="31" t="s">
        <v>6252</v>
      </c>
      <c r="C1578" t="s">
        <v>3257</v>
      </c>
    </row>
    <row r="1579" ht="15" spans="1:3">
      <c r="A1579" s="236" t="s">
        <v>6253</v>
      </c>
      <c r="B1579" s="31" t="s">
        <v>6254</v>
      </c>
      <c r="C1579" t="s">
        <v>3257</v>
      </c>
    </row>
    <row r="1580" ht="15" spans="1:3">
      <c r="A1580" s="236" t="s">
        <v>6255</v>
      </c>
      <c r="B1580" s="31" t="s">
        <v>6256</v>
      </c>
      <c r="C1580" t="s">
        <v>3257</v>
      </c>
    </row>
    <row r="1581" ht="15" spans="1:3">
      <c r="A1581" s="236" t="s">
        <v>6257</v>
      </c>
      <c r="B1581" s="31" t="s">
        <v>6258</v>
      </c>
      <c r="C1581" t="s">
        <v>3326</v>
      </c>
    </row>
    <row r="1582" ht="15" spans="1:3">
      <c r="A1582" s="236" t="s">
        <v>6259</v>
      </c>
      <c r="B1582" s="31" t="s">
        <v>6260</v>
      </c>
      <c r="C1582" t="s">
        <v>3257</v>
      </c>
    </row>
    <row r="1583" ht="15" spans="1:3">
      <c r="A1583" s="236" t="s">
        <v>6261</v>
      </c>
      <c r="B1583" s="31" t="s">
        <v>6262</v>
      </c>
      <c r="C1583" t="s">
        <v>3257</v>
      </c>
    </row>
    <row r="1584" ht="15" spans="1:3">
      <c r="A1584" s="236" t="s">
        <v>6263</v>
      </c>
      <c r="B1584" s="31" t="s">
        <v>6264</v>
      </c>
      <c r="C1584" t="s">
        <v>3257</v>
      </c>
    </row>
    <row r="1585" ht="15" spans="1:3">
      <c r="A1585" s="236" t="s">
        <v>6265</v>
      </c>
      <c r="B1585" s="31" t="s">
        <v>6266</v>
      </c>
      <c r="C1585" t="s">
        <v>3257</v>
      </c>
    </row>
    <row r="1586" ht="15" spans="1:3">
      <c r="A1586" s="236" t="s">
        <v>6267</v>
      </c>
      <c r="B1586" s="31" t="s">
        <v>6268</v>
      </c>
      <c r="C1586" t="s">
        <v>3257</v>
      </c>
    </row>
    <row r="1587" ht="15" spans="1:3">
      <c r="A1587" s="236" t="s">
        <v>6269</v>
      </c>
      <c r="B1587" s="31" t="s">
        <v>6270</v>
      </c>
      <c r="C1587" t="s">
        <v>3257</v>
      </c>
    </row>
    <row r="1588" ht="15" spans="1:3">
      <c r="A1588" s="236" t="s">
        <v>6271</v>
      </c>
      <c r="B1588" s="31" t="s">
        <v>6272</v>
      </c>
      <c r="C1588" t="s">
        <v>3257</v>
      </c>
    </row>
    <row r="1589" ht="15" spans="1:3">
      <c r="A1589" s="236" t="s">
        <v>6273</v>
      </c>
      <c r="B1589" s="31" t="s">
        <v>6274</v>
      </c>
      <c r="C1589" t="s">
        <v>3257</v>
      </c>
    </row>
    <row r="1590" ht="15" spans="1:3">
      <c r="A1590" s="236" t="s">
        <v>6275</v>
      </c>
      <c r="B1590" s="31" t="s">
        <v>6276</v>
      </c>
      <c r="C1590" t="s">
        <v>3257</v>
      </c>
    </row>
    <row r="1591" ht="15" spans="1:3">
      <c r="A1591" s="236" t="s">
        <v>6277</v>
      </c>
      <c r="B1591" s="31" t="s">
        <v>6278</v>
      </c>
      <c r="C1591" t="s">
        <v>3257</v>
      </c>
    </row>
    <row r="1592" ht="15" spans="1:3">
      <c r="A1592" s="236" t="s">
        <v>6279</v>
      </c>
      <c r="B1592" s="31" t="s">
        <v>6280</v>
      </c>
      <c r="C1592" t="s">
        <v>3257</v>
      </c>
    </row>
    <row r="1593" ht="15" spans="1:3">
      <c r="A1593" s="236" t="s">
        <v>6281</v>
      </c>
      <c r="B1593" s="31" t="s">
        <v>6282</v>
      </c>
      <c r="C1593" t="s">
        <v>3257</v>
      </c>
    </row>
    <row r="1594" ht="15" spans="1:3">
      <c r="A1594" s="236" t="s">
        <v>6283</v>
      </c>
      <c r="B1594" s="31" t="s">
        <v>6284</v>
      </c>
      <c r="C1594" t="s">
        <v>3257</v>
      </c>
    </row>
    <row r="1595" ht="15" spans="1:3">
      <c r="A1595" s="236" t="s">
        <v>6285</v>
      </c>
      <c r="B1595" s="31" t="s">
        <v>6286</v>
      </c>
      <c r="C1595" t="s">
        <v>3257</v>
      </c>
    </row>
    <row r="1596" ht="15" spans="1:3">
      <c r="A1596" s="236" t="s">
        <v>6287</v>
      </c>
      <c r="B1596" s="31" t="s">
        <v>6288</v>
      </c>
      <c r="C1596" t="s">
        <v>3326</v>
      </c>
    </row>
    <row r="1597" ht="15" spans="1:3">
      <c r="A1597" s="236" t="s">
        <v>6289</v>
      </c>
      <c r="B1597" s="31" t="s">
        <v>3332</v>
      </c>
      <c r="C1597" t="s">
        <v>3257</v>
      </c>
    </row>
    <row r="1598" ht="15" spans="1:3">
      <c r="A1598" s="236" t="s">
        <v>6290</v>
      </c>
      <c r="B1598" s="31" t="s">
        <v>6291</v>
      </c>
      <c r="C1598" t="s">
        <v>3257</v>
      </c>
    </row>
    <row r="1599" ht="15" spans="1:3">
      <c r="A1599" s="236" t="s">
        <v>6292</v>
      </c>
      <c r="B1599" s="31" t="s">
        <v>6293</v>
      </c>
      <c r="C1599" t="s">
        <v>3257</v>
      </c>
    </row>
    <row r="1600" ht="15" spans="1:3">
      <c r="A1600" s="236" t="s">
        <v>6294</v>
      </c>
      <c r="B1600" s="31" t="s">
        <v>6295</v>
      </c>
      <c r="C1600" t="s">
        <v>3257</v>
      </c>
    </row>
    <row r="1601" ht="15" spans="1:3">
      <c r="A1601" s="236" t="s">
        <v>6296</v>
      </c>
      <c r="B1601" s="31" t="s">
        <v>6297</v>
      </c>
      <c r="C1601" t="s">
        <v>3257</v>
      </c>
    </row>
    <row r="1602" ht="15" spans="1:3">
      <c r="A1602" s="236" t="s">
        <v>6298</v>
      </c>
      <c r="B1602" s="31" t="s">
        <v>6299</v>
      </c>
      <c r="C1602" t="s">
        <v>3257</v>
      </c>
    </row>
    <row r="1603" ht="15" spans="1:3">
      <c r="A1603" s="236" t="s">
        <v>6300</v>
      </c>
      <c r="B1603" s="31" t="s">
        <v>6301</v>
      </c>
      <c r="C1603" t="s">
        <v>3257</v>
      </c>
    </row>
    <row r="1604" ht="15" spans="1:3">
      <c r="A1604" s="236" t="s">
        <v>6302</v>
      </c>
      <c r="B1604" s="31" t="s">
        <v>6303</v>
      </c>
      <c r="C1604" t="s">
        <v>3257</v>
      </c>
    </row>
    <row r="1605" ht="15" spans="1:3">
      <c r="A1605" s="236" t="s">
        <v>6304</v>
      </c>
      <c r="B1605" s="31" t="s">
        <v>6305</v>
      </c>
      <c r="C1605" t="s">
        <v>3257</v>
      </c>
    </row>
    <row r="1606" ht="15" spans="1:3">
      <c r="A1606" s="236" t="s">
        <v>6306</v>
      </c>
      <c r="B1606" s="31" t="s">
        <v>6307</v>
      </c>
      <c r="C1606" t="s">
        <v>3257</v>
      </c>
    </row>
    <row r="1607" ht="15" spans="1:3">
      <c r="A1607" s="236" t="s">
        <v>6308</v>
      </c>
      <c r="B1607" s="31" t="s">
        <v>6309</v>
      </c>
      <c r="C1607" t="s">
        <v>3326</v>
      </c>
    </row>
    <row r="1608" ht="15" spans="1:3">
      <c r="A1608" s="236" t="s">
        <v>6310</v>
      </c>
      <c r="B1608" s="31" t="s">
        <v>6311</v>
      </c>
      <c r="C1608" t="s">
        <v>3257</v>
      </c>
    </row>
    <row r="1609" ht="15" spans="1:3">
      <c r="A1609" s="236" t="s">
        <v>6312</v>
      </c>
      <c r="B1609" s="31" t="s">
        <v>6313</v>
      </c>
      <c r="C1609" t="s">
        <v>3257</v>
      </c>
    </row>
    <row r="1610" ht="15" spans="1:3">
      <c r="A1610" s="236" t="s">
        <v>6314</v>
      </c>
      <c r="B1610" s="31" t="s">
        <v>6315</v>
      </c>
      <c r="C1610" t="s">
        <v>3257</v>
      </c>
    </row>
    <row r="1611" ht="15" spans="1:3">
      <c r="A1611" s="236" t="s">
        <v>6316</v>
      </c>
      <c r="B1611" s="31" t="s">
        <v>6317</v>
      </c>
      <c r="C1611" t="s">
        <v>3257</v>
      </c>
    </row>
    <row r="1612" ht="15" spans="1:3">
      <c r="A1612" s="236" t="s">
        <v>6318</v>
      </c>
      <c r="B1612" s="31" t="s">
        <v>6319</v>
      </c>
      <c r="C1612" t="s">
        <v>3257</v>
      </c>
    </row>
    <row r="1613" ht="15" spans="1:3">
      <c r="A1613" s="236" t="s">
        <v>6320</v>
      </c>
      <c r="B1613" s="31" t="s">
        <v>6321</v>
      </c>
      <c r="C1613" t="s">
        <v>3257</v>
      </c>
    </row>
    <row r="1614" ht="15" spans="1:3">
      <c r="A1614" s="236" t="s">
        <v>6322</v>
      </c>
      <c r="B1614" s="31" t="s">
        <v>6323</v>
      </c>
      <c r="C1614" t="s">
        <v>3257</v>
      </c>
    </row>
    <row r="1615" ht="15" spans="1:3">
      <c r="A1615" s="236" t="s">
        <v>6324</v>
      </c>
      <c r="B1615" s="31" t="s">
        <v>6325</v>
      </c>
      <c r="C1615" t="s">
        <v>3257</v>
      </c>
    </row>
    <row r="1616" ht="15" spans="1:3">
      <c r="A1616" s="236" t="s">
        <v>6326</v>
      </c>
      <c r="B1616" s="31" t="s">
        <v>6327</v>
      </c>
      <c r="C1616" t="s">
        <v>3257</v>
      </c>
    </row>
    <row r="1617" ht="15" spans="1:3">
      <c r="A1617" s="236" t="s">
        <v>6328</v>
      </c>
      <c r="B1617" s="31" t="s">
        <v>6329</v>
      </c>
      <c r="C1617" t="s">
        <v>3326</v>
      </c>
    </row>
    <row r="1618" ht="15" spans="1:3">
      <c r="A1618" s="236" t="s">
        <v>6330</v>
      </c>
      <c r="B1618" s="31" t="s">
        <v>6331</v>
      </c>
      <c r="C1618" t="s">
        <v>3257</v>
      </c>
    </row>
    <row r="1619" ht="15" spans="1:3">
      <c r="A1619" s="236" t="s">
        <v>6332</v>
      </c>
      <c r="B1619" s="31" t="s">
        <v>6333</v>
      </c>
      <c r="C1619" t="s">
        <v>3257</v>
      </c>
    </row>
    <row r="1620" ht="15" spans="1:3">
      <c r="A1620" s="236" t="s">
        <v>6334</v>
      </c>
      <c r="B1620" s="31" t="s">
        <v>6335</v>
      </c>
      <c r="C1620" t="s">
        <v>3257</v>
      </c>
    </row>
    <row r="1621" ht="15" spans="1:3">
      <c r="A1621" s="236" t="s">
        <v>6336</v>
      </c>
      <c r="B1621" s="31" t="s">
        <v>6337</v>
      </c>
      <c r="C1621" t="s">
        <v>3257</v>
      </c>
    </row>
    <row r="1622" ht="15" spans="1:3">
      <c r="A1622" s="236" t="s">
        <v>6338</v>
      </c>
      <c r="B1622" s="31" t="s">
        <v>6339</v>
      </c>
      <c r="C1622" t="s">
        <v>3257</v>
      </c>
    </row>
    <row r="1623" ht="15" spans="1:3">
      <c r="A1623" s="236" t="s">
        <v>6340</v>
      </c>
      <c r="B1623" s="31" t="s">
        <v>6341</v>
      </c>
      <c r="C1623" t="s">
        <v>3326</v>
      </c>
    </row>
    <row r="1624" ht="15" spans="1:3">
      <c r="A1624" s="236" t="s">
        <v>6342</v>
      </c>
      <c r="B1624" s="31" t="s">
        <v>6343</v>
      </c>
      <c r="C1624" t="s">
        <v>3257</v>
      </c>
    </row>
    <row r="1625" ht="15" spans="1:3">
      <c r="A1625" s="236" t="s">
        <v>6344</v>
      </c>
      <c r="B1625" s="31" t="s">
        <v>6345</v>
      </c>
      <c r="C1625" t="s">
        <v>3257</v>
      </c>
    </row>
    <row r="1626" ht="15" spans="1:3">
      <c r="A1626" s="236" t="s">
        <v>6346</v>
      </c>
      <c r="B1626" s="31" t="s">
        <v>6347</v>
      </c>
      <c r="C1626" t="s">
        <v>3257</v>
      </c>
    </row>
    <row r="1627" ht="15" spans="1:3">
      <c r="A1627" s="236" t="s">
        <v>6348</v>
      </c>
      <c r="B1627" s="31" t="s">
        <v>6349</v>
      </c>
      <c r="C1627" t="s">
        <v>3257</v>
      </c>
    </row>
    <row r="1628" ht="15" spans="1:3">
      <c r="A1628" s="236" t="s">
        <v>6350</v>
      </c>
      <c r="B1628" s="31" t="s">
        <v>6351</v>
      </c>
      <c r="C1628" t="s">
        <v>3257</v>
      </c>
    </row>
    <row r="1629" ht="15" spans="1:3">
      <c r="A1629" s="236" t="s">
        <v>6352</v>
      </c>
      <c r="B1629" s="31" t="s">
        <v>6353</v>
      </c>
      <c r="C1629" t="s">
        <v>3257</v>
      </c>
    </row>
    <row r="1630" ht="15" spans="1:3">
      <c r="A1630" s="236" t="s">
        <v>6354</v>
      </c>
      <c r="B1630" s="31" t="s">
        <v>6355</v>
      </c>
      <c r="C1630" t="s">
        <v>3257</v>
      </c>
    </row>
    <row r="1631" ht="15" spans="1:3">
      <c r="A1631" s="236" t="s">
        <v>6356</v>
      </c>
      <c r="B1631" s="31" t="s">
        <v>6357</v>
      </c>
      <c r="C1631" t="s">
        <v>3257</v>
      </c>
    </row>
    <row r="1632" ht="15" spans="1:3">
      <c r="A1632" s="236" t="s">
        <v>6358</v>
      </c>
      <c r="B1632" s="31" t="s">
        <v>6359</v>
      </c>
      <c r="C1632" t="s">
        <v>3257</v>
      </c>
    </row>
    <row r="1633" ht="15" spans="1:3">
      <c r="A1633" s="236" t="s">
        <v>6360</v>
      </c>
      <c r="B1633" s="31" t="s">
        <v>6361</v>
      </c>
      <c r="C1633" t="s">
        <v>3257</v>
      </c>
    </row>
    <row r="1634" ht="15" spans="1:3">
      <c r="A1634" s="236" t="s">
        <v>6362</v>
      </c>
      <c r="B1634" s="31" t="s">
        <v>6363</v>
      </c>
      <c r="C1634" t="s">
        <v>3257</v>
      </c>
    </row>
    <row r="1635" ht="15" spans="1:3">
      <c r="A1635" s="236" t="s">
        <v>6364</v>
      </c>
      <c r="B1635" s="31" t="s">
        <v>6365</v>
      </c>
      <c r="C1635" t="s">
        <v>3257</v>
      </c>
    </row>
    <row r="1636" ht="15" spans="1:3">
      <c r="A1636" s="236" t="s">
        <v>6366</v>
      </c>
      <c r="B1636" s="31" t="s">
        <v>6367</v>
      </c>
      <c r="C1636" t="s">
        <v>3326</v>
      </c>
    </row>
    <row r="1637" ht="15" spans="1:3">
      <c r="A1637" s="236" t="s">
        <v>6368</v>
      </c>
      <c r="B1637" s="31" t="s">
        <v>6369</v>
      </c>
      <c r="C1637" t="s">
        <v>3257</v>
      </c>
    </row>
    <row r="1638" ht="15" spans="1:3">
      <c r="A1638" s="236" t="s">
        <v>6370</v>
      </c>
      <c r="B1638" s="31" t="s">
        <v>6371</v>
      </c>
      <c r="C1638" t="s">
        <v>3257</v>
      </c>
    </row>
    <row r="1639" ht="15" spans="1:3">
      <c r="A1639" s="236" t="s">
        <v>6372</v>
      </c>
      <c r="B1639" s="31" t="s">
        <v>6373</v>
      </c>
      <c r="C1639" t="s">
        <v>3257</v>
      </c>
    </row>
    <row r="1640" ht="15" spans="1:3">
      <c r="A1640" s="236" t="s">
        <v>6374</v>
      </c>
      <c r="B1640" s="31" t="s">
        <v>6375</v>
      </c>
      <c r="C1640" t="s">
        <v>3257</v>
      </c>
    </row>
    <row r="1641" ht="15" spans="1:3">
      <c r="A1641" s="236" t="s">
        <v>6376</v>
      </c>
      <c r="B1641" s="31" t="s">
        <v>6377</v>
      </c>
      <c r="C1641" t="s">
        <v>3257</v>
      </c>
    </row>
    <row r="1642" ht="15" spans="1:3">
      <c r="A1642" s="236" t="s">
        <v>6378</v>
      </c>
      <c r="B1642" s="31" t="s">
        <v>6379</v>
      </c>
      <c r="C1642" t="s">
        <v>3257</v>
      </c>
    </row>
    <row r="1643" ht="15" spans="1:3">
      <c r="A1643" s="236" t="s">
        <v>6380</v>
      </c>
      <c r="B1643" s="31" t="s">
        <v>6381</v>
      </c>
      <c r="C1643" t="s">
        <v>3257</v>
      </c>
    </row>
    <row r="1644" ht="15" spans="1:3">
      <c r="A1644" s="236" t="s">
        <v>6382</v>
      </c>
      <c r="B1644" s="31" t="s">
        <v>6383</v>
      </c>
      <c r="C1644" t="s">
        <v>3257</v>
      </c>
    </row>
    <row r="1645" ht="15" spans="1:3">
      <c r="A1645" s="236" t="s">
        <v>6384</v>
      </c>
      <c r="B1645" s="31" t="s">
        <v>6385</v>
      </c>
      <c r="C1645" t="s">
        <v>3257</v>
      </c>
    </row>
    <row r="1646" ht="15" spans="1:3">
      <c r="A1646" s="236" t="s">
        <v>6386</v>
      </c>
      <c r="B1646" s="31" t="s">
        <v>6387</v>
      </c>
      <c r="C1646" t="s">
        <v>3257</v>
      </c>
    </row>
    <row r="1647" ht="15" spans="1:3">
      <c r="A1647" s="236" t="s">
        <v>6388</v>
      </c>
      <c r="B1647" s="31" t="s">
        <v>6389</v>
      </c>
      <c r="C1647" t="s">
        <v>3326</v>
      </c>
    </row>
    <row r="1648" ht="15" spans="1:3">
      <c r="A1648" s="236" t="s">
        <v>6390</v>
      </c>
      <c r="B1648" s="31" t="s">
        <v>6391</v>
      </c>
      <c r="C1648" t="s">
        <v>3257</v>
      </c>
    </row>
    <row r="1649" ht="15" spans="1:3">
      <c r="A1649" s="236" t="s">
        <v>6392</v>
      </c>
      <c r="B1649" s="31" t="s">
        <v>6393</v>
      </c>
      <c r="C1649" t="s">
        <v>3257</v>
      </c>
    </row>
    <row r="1650" ht="15" spans="1:3">
      <c r="A1650" s="236" t="s">
        <v>6394</v>
      </c>
      <c r="B1650" s="31" t="s">
        <v>6395</v>
      </c>
      <c r="C1650" t="s">
        <v>3257</v>
      </c>
    </row>
    <row r="1651" ht="15" spans="1:3">
      <c r="A1651" s="236" t="s">
        <v>6396</v>
      </c>
      <c r="B1651" s="31" t="s">
        <v>6397</v>
      </c>
      <c r="C1651" t="s">
        <v>3257</v>
      </c>
    </row>
    <row r="1652" ht="15" spans="1:3">
      <c r="A1652" s="236" t="s">
        <v>6398</v>
      </c>
      <c r="B1652" s="31" t="s">
        <v>6399</v>
      </c>
      <c r="C1652" t="s">
        <v>3257</v>
      </c>
    </row>
    <row r="1653" ht="15" spans="1:3">
      <c r="A1653" s="236" t="s">
        <v>6400</v>
      </c>
      <c r="B1653" s="31" t="s">
        <v>6401</v>
      </c>
      <c r="C1653" t="s">
        <v>3257</v>
      </c>
    </row>
    <row r="1654" ht="15" spans="1:3">
      <c r="A1654" s="236" t="s">
        <v>6402</v>
      </c>
      <c r="B1654" s="31" t="s">
        <v>6403</v>
      </c>
      <c r="C1654" t="s">
        <v>3326</v>
      </c>
    </row>
    <row r="1655" ht="15" spans="1:3">
      <c r="A1655" s="236" t="s">
        <v>6404</v>
      </c>
      <c r="B1655" s="31" t="s">
        <v>6405</v>
      </c>
      <c r="C1655" t="s">
        <v>3257</v>
      </c>
    </row>
    <row r="1656" ht="15" spans="1:3">
      <c r="A1656" s="236" t="s">
        <v>6406</v>
      </c>
      <c r="B1656" s="31" t="s">
        <v>6407</v>
      </c>
      <c r="C1656" t="s">
        <v>3257</v>
      </c>
    </row>
    <row r="1657" ht="15" spans="1:3">
      <c r="A1657" s="236" t="s">
        <v>6408</v>
      </c>
      <c r="B1657" s="31" t="s">
        <v>6409</v>
      </c>
      <c r="C1657" t="s">
        <v>3257</v>
      </c>
    </row>
    <row r="1658" ht="15" spans="1:3">
      <c r="A1658" s="236" t="s">
        <v>6410</v>
      </c>
      <c r="B1658" s="31" t="s">
        <v>6411</v>
      </c>
      <c r="C1658" t="s">
        <v>3257</v>
      </c>
    </row>
    <row r="1659" ht="15" spans="1:3">
      <c r="A1659" s="236" t="s">
        <v>6412</v>
      </c>
      <c r="B1659" s="31" t="s">
        <v>6413</v>
      </c>
      <c r="C1659" t="s">
        <v>3257</v>
      </c>
    </row>
    <row r="1660" ht="15" spans="1:3">
      <c r="A1660" s="236" t="s">
        <v>6414</v>
      </c>
      <c r="B1660" s="31" t="s">
        <v>6415</v>
      </c>
      <c r="C1660" t="s">
        <v>3257</v>
      </c>
    </row>
    <row r="1661" ht="15" spans="1:3">
      <c r="A1661" s="236" t="s">
        <v>6416</v>
      </c>
      <c r="B1661" s="31" t="s">
        <v>6417</v>
      </c>
      <c r="C1661" t="s">
        <v>3326</v>
      </c>
    </row>
    <row r="1662" ht="15" spans="1:3">
      <c r="A1662" s="236" t="s">
        <v>6418</v>
      </c>
      <c r="B1662" s="31" t="s">
        <v>6419</v>
      </c>
      <c r="C1662" t="s">
        <v>3257</v>
      </c>
    </row>
    <row r="1663" ht="15" spans="1:3">
      <c r="A1663" s="236" t="s">
        <v>6420</v>
      </c>
      <c r="B1663" s="31" t="s">
        <v>6421</v>
      </c>
      <c r="C1663" t="s">
        <v>3257</v>
      </c>
    </row>
    <row r="1664" ht="15" spans="1:3">
      <c r="A1664" s="236" t="s">
        <v>6422</v>
      </c>
      <c r="B1664" s="31" t="s">
        <v>6423</v>
      </c>
      <c r="C1664" t="s">
        <v>3257</v>
      </c>
    </row>
    <row r="1665" ht="15" spans="1:3">
      <c r="A1665" s="236" t="s">
        <v>6424</v>
      </c>
      <c r="B1665" s="31" t="s">
        <v>6425</v>
      </c>
      <c r="C1665" t="s">
        <v>3257</v>
      </c>
    </row>
    <row r="1666" ht="15" spans="1:3">
      <c r="A1666" s="236" t="s">
        <v>6426</v>
      </c>
      <c r="B1666" s="31" t="s">
        <v>6427</v>
      </c>
      <c r="C1666" t="s">
        <v>3257</v>
      </c>
    </row>
    <row r="1667" ht="15" spans="1:3">
      <c r="A1667" s="236" t="s">
        <v>6428</v>
      </c>
      <c r="B1667" s="31" t="s">
        <v>6429</v>
      </c>
      <c r="C1667" t="s">
        <v>3326</v>
      </c>
    </row>
    <row r="1668" ht="15" spans="1:3">
      <c r="A1668" s="236" t="s">
        <v>6430</v>
      </c>
      <c r="B1668" s="31" t="s">
        <v>6431</v>
      </c>
      <c r="C1668" t="s">
        <v>3257</v>
      </c>
    </row>
    <row r="1669" ht="15" spans="1:3">
      <c r="A1669" s="236" t="s">
        <v>6432</v>
      </c>
      <c r="B1669" s="31" t="s">
        <v>6433</v>
      </c>
      <c r="C1669" t="s">
        <v>3257</v>
      </c>
    </row>
    <row r="1670" ht="15" spans="1:3">
      <c r="A1670" s="236" t="s">
        <v>6434</v>
      </c>
      <c r="B1670" s="31" t="s">
        <v>6435</v>
      </c>
      <c r="C1670" t="s">
        <v>3257</v>
      </c>
    </row>
    <row r="1671" ht="15" spans="1:3">
      <c r="A1671" s="236" t="s">
        <v>6436</v>
      </c>
      <c r="B1671" s="31" t="s">
        <v>6437</v>
      </c>
      <c r="C1671" t="s">
        <v>3257</v>
      </c>
    </row>
    <row r="1672" ht="15" spans="1:3">
      <c r="A1672" s="236" t="s">
        <v>6438</v>
      </c>
      <c r="B1672" s="31" t="s">
        <v>6439</v>
      </c>
      <c r="C1672" t="s">
        <v>3257</v>
      </c>
    </row>
    <row r="1673" ht="15" spans="1:3">
      <c r="A1673" s="236" t="s">
        <v>6440</v>
      </c>
      <c r="B1673" s="31" t="s">
        <v>6441</v>
      </c>
      <c r="C1673" t="s">
        <v>3257</v>
      </c>
    </row>
    <row r="1674" ht="15" spans="1:3">
      <c r="A1674" s="236" t="s">
        <v>6442</v>
      </c>
      <c r="B1674" s="31" t="s">
        <v>6443</v>
      </c>
      <c r="C1674" t="s">
        <v>3326</v>
      </c>
    </row>
    <row r="1675" ht="15" spans="1:3">
      <c r="A1675" s="236" t="s">
        <v>6444</v>
      </c>
      <c r="B1675" s="31" t="s">
        <v>6445</v>
      </c>
      <c r="C1675" t="s">
        <v>3257</v>
      </c>
    </row>
    <row r="1676" ht="15" spans="1:3">
      <c r="A1676" s="236" t="s">
        <v>6446</v>
      </c>
      <c r="B1676" s="31" t="s">
        <v>6447</v>
      </c>
      <c r="C1676" t="s">
        <v>3257</v>
      </c>
    </row>
    <row r="1677" ht="15" spans="1:3">
      <c r="A1677" s="236" t="s">
        <v>6448</v>
      </c>
      <c r="B1677" s="31" t="s">
        <v>6449</v>
      </c>
      <c r="C1677" t="s">
        <v>3257</v>
      </c>
    </row>
    <row r="1678" ht="15" spans="1:3">
      <c r="A1678" s="236" t="s">
        <v>6450</v>
      </c>
      <c r="B1678" s="31" t="s">
        <v>6451</v>
      </c>
      <c r="C1678" t="s">
        <v>3257</v>
      </c>
    </row>
    <row r="1679" ht="15" spans="1:3">
      <c r="A1679" s="236" t="s">
        <v>6452</v>
      </c>
      <c r="B1679" s="31" t="s">
        <v>6453</v>
      </c>
      <c r="C1679" t="s">
        <v>3257</v>
      </c>
    </row>
    <row r="1680" ht="15" spans="1:3">
      <c r="A1680" s="236" t="s">
        <v>6454</v>
      </c>
      <c r="B1680" s="31" t="s">
        <v>6455</v>
      </c>
      <c r="C1680" t="s">
        <v>3257</v>
      </c>
    </row>
    <row r="1681" ht="15" spans="1:3">
      <c r="A1681" s="236" t="s">
        <v>6456</v>
      </c>
      <c r="B1681" s="31" t="s">
        <v>6457</v>
      </c>
      <c r="C1681" t="s">
        <v>3257</v>
      </c>
    </row>
    <row r="1682" ht="15" spans="1:3">
      <c r="A1682" s="236" t="s">
        <v>6458</v>
      </c>
      <c r="B1682" s="31" t="s">
        <v>6459</v>
      </c>
      <c r="C1682" t="s">
        <v>3257</v>
      </c>
    </row>
    <row r="1683" ht="15" spans="1:3">
      <c r="A1683" s="236" t="s">
        <v>6460</v>
      </c>
      <c r="B1683" s="31" t="s">
        <v>6461</v>
      </c>
      <c r="C1683" t="s">
        <v>3257</v>
      </c>
    </row>
    <row r="1684" ht="15" spans="1:3">
      <c r="A1684" s="236" t="s">
        <v>6462</v>
      </c>
      <c r="B1684" s="31" t="s">
        <v>6463</v>
      </c>
      <c r="C1684" t="s">
        <v>3257</v>
      </c>
    </row>
    <row r="1685" ht="15" spans="1:3">
      <c r="A1685" s="236" t="s">
        <v>6464</v>
      </c>
      <c r="B1685" s="31" t="s">
        <v>6465</v>
      </c>
      <c r="C1685" t="s">
        <v>3257</v>
      </c>
    </row>
    <row r="1686" ht="15" spans="1:3">
      <c r="A1686" s="236" t="s">
        <v>6466</v>
      </c>
      <c r="B1686" s="31" t="s">
        <v>6467</v>
      </c>
      <c r="C1686" t="s">
        <v>3257</v>
      </c>
    </row>
    <row r="1687" ht="15" spans="1:3">
      <c r="A1687" s="236" t="s">
        <v>6468</v>
      </c>
      <c r="B1687" s="31" t="s">
        <v>6469</v>
      </c>
      <c r="C1687" t="s">
        <v>3257</v>
      </c>
    </row>
    <row r="1688" ht="15" spans="1:3">
      <c r="A1688" s="236" t="s">
        <v>6470</v>
      </c>
      <c r="B1688" s="31" t="s">
        <v>6471</v>
      </c>
      <c r="C1688" t="s">
        <v>3326</v>
      </c>
    </row>
    <row r="1689" ht="15" spans="1:3">
      <c r="A1689" s="236" t="s">
        <v>6472</v>
      </c>
      <c r="B1689" s="31" t="s">
        <v>6473</v>
      </c>
      <c r="C1689" t="s">
        <v>3257</v>
      </c>
    </row>
    <row r="1690" ht="15" spans="1:3">
      <c r="A1690" s="236" t="s">
        <v>6474</v>
      </c>
      <c r="B1690" s="31" t="s">
        <v>6475</v>
      </c>
      <c r="C1690" t="s">
        <v>3257</v>
      </c>
    </row>
    <row r="1691" ht="15" spans="1:3">
      <c r="A1691" s="236" t="s">
        <v>6476</v>
      </c>
      <c r="B1691" s="31" t="s">
        <v>6477</v>
      </c>
      <c r="C1691" t="s">
        <v>3257</v>
      </c>
    </row>
    <row r="1692" ht="15" spans="1:3">
      <c r="A1692" s="236" t="s">
        <v>6478</v>
      </c>
      <c r="B1692" s="31" t="s">
        <v>6479</v>
      </c>
      <c r="C1692" t="s">
        <v>3257</v>
      </c>
    </row>
    <row r="1693" ht="15" spans="1:3">
      <c r="A1693" s="236" t="s">
        <v>6480</v>
      </c>
      <c r="B1693" s="31" t="s">
        <v>6481</v>
      </c>
      <c r="C1693" t="s">
        <v>3257</v>
      </c>
    </row>
    <row r="1694" ht="15" spans="1:3">
      <c r="A1694" s="236" t="s">
        <v>6482</v>
      </c>
      <c r="B1694" s="31" t="s">
        <v>6483</v>
      </c>
      <c r="C1694" t="s">
        <v>3257</v>
      </c>
    </row>
    <row r="1695" ht="15" spans="1:3">
      <c r="A1695" s="236" t="s">
        <v>6484</v>
      </c>
      <c r="B1695" s="31" t="s">
        <v>6485</v>
      </c>
      <c r="C1695" t="s">
        <v>3257</v>
      </c>
    </row>
    <row r="1696" ht="15" spans="1:3">
      <c r="A1696" s="236" t="s">
        <v>6486</v>
      </c>
      <c r="B1696" s="31" t="s">
        <v>6487</v>
      </c>
      <c r="C1696" t="s">
        <v>3257</v>
      </c>
    </row>
    <row r="1697" ht="15" spans="1:3">
      <c r="A1697" s="236" t="s">
        <v>6488</v>
      </c>
      <c r="B1697" s="31" t="s">
        <v>6489</v>
      </c>
      <c r="C1697" t="s">
        <v>3257</v>
      </c>
    </row>
    <row r="1698" ht="15" spans="1:3">
      <c r="A1698" s="236" t="s">
        <v>6490</v>
      </c>
      <c r="B1698" s="31" t="s">
        <v>6491</v>
      </c>
      <c r="C1698" t="s">
        <v>3326</v>
      </c>
    </row>
    <row r="1699" ht="15" spans="1:3">
      <c r="A1699" s="236" t="s">
        <v>6492</v>
      </c>
      <c r="B1699" s="31" t="s">
        <v>6493</v>
      </c>
      <c r="C1699" t="s">
        <v>3257</v>
      </c>
    </row>
    <row r="1700" ht="15" spans="1:3">
      <c r="A1700" s="236" t="s">
        <v>6494</v>
      </c>
      <c r="B1700" s="31" t="s">
        <v>6495</v>
      </c>
      <c r="C1700" t="s">
        <v>3257</v>
      </c>
    </row>
    <row r="1701" ht="15" spans="1:3">
      <c r="A1701" s="236" t="s">
        <v>6496</v>
      </c>
      <c r="B1701" s="31" t="s">
        <v>6497</v>
      </c>
      <c r="C1701" t="s">
        <v>3257</v>
      </c>
    </row>
    <row r="1702" ht="15" spans="1:3">
      <c r="A1702" s="236" t="s">
        <v>6498</v>
      </c>
      <c r="B1702" s="31" t="s">
        <v>6499</v>
      </c>
      <c r="C1702" t="s">
        <v>3257</v>
      </c>
    </row>
    <row r="1703" ht="15" spans="1:3">
      <c r="A1703" s="236" t="s">
        <v>6500</v>
      </c>
      <c r="B1703" s="31" t="s">
        <v>6501</v>
      </c>
      <c r="C1703" t="s">
        <v>3257</v>
      </c>
    </row>
    <row r="1704" ht="15" spans="1:3">
      <c r="A1704" s="236" t="s">
        <v>6502</v>
      </c>
      <c r="B1704" s="31" t="s">
        <v>6503</v>
      </c>
      <c r="C1704" t="s">
        <v>3257</v>
      </c>
    </row>
    <row r="1705" ht="15" spans="1:3">
      <c r="A1705" s="236" t="s">
        <v>6504</v>
      </c>
      <c r="B1705" s="31" t="s">
        <v>6505</v>
      </c>
      <c r="C1705" t="s">
        <v>3257</v>
      </c>
    </row>
    <row r="1706" ht="15" spans="1:3">
      <c r="A1706" s="236" t="s">
        <v>6506</v>
      </c>
      <c r="B1706" s="31" t="s">
        <v>6507</v>
      </c>
      <c r="C1706" t="s">
        <v>3257</v>
      </c>
    </row>
    <row r="1707" ht="15" spans="1:3">
      <c r="A1707" s="236" t="s">
        <v>6508</v>
      </c>
      <c r="B1707" s="31" t="s">
        <v>6509</v>
      </c>
      <c r="C1707" t="s">
        <v>3257</v>
      </c>
    </row>
    <row r="1708" ht="15" spans="1:3">
      <c r="A1708" s="236" t="s">
        <v>6510</v>
      </c>
      <c r="B1708" s="31" t="s">
        <v>6511</v>
      </c>
      <c r="C1708" t="s">
        <v>3257</v>
      </c>
    </row>
    <row r="1709" ht="15" spans="1:3">
      <c r="A1709" s="236" t="s">
        <v>6512</v>
      </c>
      <c r="B1709" s="31" t="s">
        <v>6513</v>
      </c>
      <c r="C1709" t="s">
        <v>3326</v>
      </c>
    </row>
    <row r="1710" ht="15" spans="1:3">
      <c r="A1710" s="236" t="s">
        <v>6514</v>
      </c>
      <c r="B1710" s="31" t="s">
        <v>6515</v>
      </c>
      <c r="C1710" t="s">
        <v>3257</v>
      </c>
    </row>
    <row r="1711" ht="15" spans="1:3">
      <c r="A1711" s="236" t="s">
        <v>6516</v>
      </c>
      <c r="B1711" s="31" t="s">
        <v>6517</v>
      </c>
      <c r="C1711" t="s">
        <v>3257</v>
      </c>
    </row>
    <row r="1712" ht="15" spans="1:3">
      <c r="A1712" s="236" t="s">
        <v>6518</v>
      </c>
      <c r="B1712" s="31" t="s">
        <v>6519</v>
      </c>
      <c r="C1712" t="s">
        <v>3257</v>
      </c>
    </row>
    <row r="1713" ht="15" spans="1:3">
      <c r="A1713" s="236" t="s">
        <v>6520</v>
      </c>
      <c r="B1713" s="31" t="s">
        <v>6521</v>
      </c>
      <c r="C1713" t="s">
        <v>3257</v>
      </c>
    </row>
    <row r="1714" ht="15" spans="1:3">
      <c r="A1714" s="236" t="s">
        <v>6522</v>
      </c>
      <c r="B1714" s="31" t="s">
        <v>6523</v>
      </c>
      <c r="C1714" t="s">
        <v>3257</v>
      </c>
    </row>
    <row r="1715" ht="15" spans="1:3">
      <c r="A1715" s="236" t="s">
        <v>6524</v>
      </c>
      <c r="B1715" s="31" t="s">
        <v>6525</v>
      </c>
      <c r="C1715" t="s">
        <v>3257</v>
      </c>
    </row>
    <row r="1716" ht="15" spans="1:3">
      <c r="A1716" s="236" t="s">
        <v>6526</v>
      </c>
      <c r="B1716" s="31" t="s">
        <v>6527</v>
      </c>
      <c r="C1716" t="s">
        <v>3257</v>
      </c>
    </row>
    <row r="1717" ht="15" spans="1:3">
      <c r="A1717" s="236" t="s">
        <v>6528</v>
      </c>
      <c r="B1717" s="31" t="s">
        <v>6529</v>
      </c>
      <c r="C1717" t="s">
        <v>3257</v>
      </c>
    </row>
    <row r="1718" ht="15" spans="1:3">
      <c r="A1718" s="236" t="s">
        <v>6530</v>
      </c>
      <c r="B1718" s="31" t="s">
        <v>6531</v>
      </c>
      <c r="C1718" t="s">
        <v>3257</v>
      </c>
    </row>
    <row r="1719" ht="15" spans="1:3">
      <c r="A1719" s="236" t="s">
        <v>6532</v>
      </c>
      <c r="B1719" s="31" t="s">
        <v>6533</v>
      </c>
      <c r="C1719" t="s">
        <v>3257</v>
      </c>
    </row>
    <row r="1720" ht="15" spans="1:3">
      <c r="A1720" s="236" t="s">
        <v>6534</v>
      </c>
      <c r="B1720" s="31" t="s">
        <v>6535</v>
      </c>
      <c r="C1720" t="s">
        <v>3326</v>
      </c>
    </row>
    <row r="1721" ht="15" spans="1:3">
      <c r="A1721" s="236" t="s">
        <v>6536</v>
      </c>
      <c r="B1721" s="31" t="s">
        <v>6537</v>
      </c>
      <c r="C1721" t="s">
        <v>3257</v>
      </c>
    </row>
    <row r="1722" ht="15" spans="1:3">
      <c r="A1722" s="236" t="s">
        <v>6538</v>
      </c>
      <c r="B1722" s="31" t="s">
        <v>6539</v>
      </c>
      <c r="C1722" t="s">
        <v>3257</v>
      </c>
    </row>
    <row r="1723" ht="15" spans="1:3">
      <c r="A1723" s="236" t="s">
        <v>6540</v>
      </c>
      <c r="B1723" s="31" t="s">
        <v>6541</v>
      </c>
      <c r="C1723" t="s">
        <v>3257</v>
      </c>
    </row>
    <row r="1724" ht="15" spans="1:3">
      <c r="A1724" s="236" t="s">
        <v>6542</v>
      </c>
      <c r="B1724" s="31" t="s">
        <v>6543</v>
      </c>
      <c r="C1724" t="s">
        <v>3257</v>
      </c>
    </row>
    <row r="1725" ht="15" spans="1:3">
      <c r="A1725" s="236" t="s">
        <v>6544</v>
      </c>
      <c r="B1725" s="31" t="s">
        <v>6545</v>
      </c>
      <c r="C1725" t="s">
        <v>3257</v>
      </c>
    </row>
    <row r="1726" ht="15" spans="1:3">
      <c r="A1726" s="236" t="s">
        <v>6546</v>
      </c>
      <c r="B1726" s="31" t="s">
        <v>6547</v>
      </c>
      <c r="C1726" t="s">
        <v>3257</v>
      </c>
    </row>
    <row r="1727" ht="15" spans="1:3">
      <c r="A1727" s="236" t="s">
        <v>6548</v>
      </c>
      <c r="B1727" s="31" t="s">
        <v>6549</v>
      </c>
      <c r="C1727" t="s">
        <v>3257</v>
      </c>
    </row>
    <row r="1728" ht="15" spans="1:3">
      <c r="A1728" s="236" t="s">
        <v>6550</v>
      </c>
      <c r="B1728" s="31" t="s">
        <v>6551</v>
      </c>
      <c r="C1728" t="s">
        <v>3257</v>
      </c>
    </row>
    <row r="1729" ht="15" spans="1:3">
      <c r="A1729" s="236" t="s">
        <v>6552</v>
      </c>
      <c r="B1729" s="31" t="s">
        <v>6553</v>
      </c>
      <c r="C1729" t="s">
        <v>3257</v>
      </c>
    </row>
    <row r="1730" ht="15" spans="1:3">
      <c r="A1730" s="236" t="s">
        <v>6554</v>
      </c>
      <c r="B1730" s="31" t="s">
        <v>6555</v>
      </c>
      <c r="C1730" t="s">
        <v>3257</v>
      </c>
    </row>
    <row r="1731" ht="15" spans="1:3">
      <c r="A1731" s="236" t="s">
        <v>6556</v>
      </c>
      <c r="B1731" s="31" t="s">
        <v>6557</v>
      </c>
      <c r="C1731" t="s">
        <v>3257</v>
      </c>
    </row>
    <row r="1732" ht="15" spans="1:3">
      <c r="A1732" s="236" t="s">
        <v>6558</v>
      </c>
      <c r="B1732" s="31" t="s">
        <v>6559</v>
      </c>
      <c r="C1732" t="s">
        <v>8</v>
      </c>
    </row>
    <row r="1733" ht="15" spans="1:3">
      <c r="A1733" s="236" t="s">
        <v>6560</v>
      </c>
      <c r="B1733" s="31" t="s">
        <v>6561</v>
      </c>
      <c r="C1733" t="s">
        <v>3326</v>
      </c>
    </row>
    <row r="1734" ht="15" spans="1:3">
      <c r="A1734" s="236" t="s">
        <v>6562</v>
      </c>
      <c r="B1734" s="31" t="s">
        <v>6563</v>
      </c>
      <c r="C1734" t="s">
        <v>3257</v>
      </c>
    </row>
    <row r="1735" ht="15" spans="1:3">
      <c r="A1735" s="236" t="s">
        <v>6564</v>
      </c>
      <c r="B1735" s="31" t="s">
        <v>6565</v>
      </c>
      <c r="C1735" t="s">
        <v>3257</v>
      </c>
    </row>
    <row r="1736" ht="15" spans="1:3">
      <c r="A1736" s="236" t="s">
        <v>6566</v>
      </c>
      <c r="B1736" s="31" t="s">
        <v>6567</v>
      </c>
      <c r="C1736" t="s">
        <v>3257</v>
      </c>
    </row>
    <row r="1737" ht="15" spans="1:3">
      <c r="A1737" s="236" t="s">
        <v>6568</v>
      </c>
      <c r="B1737" s="31" t="s">
        <v>6569</v>
      </c>
      <c r="C1737" t="s">
        <v>3257</v>
      </c>
    </row>
    <row r="1738" ht="15" spans="1:3">
      <c r="A1738" s="236" t="s">
        <v>6570</v>
      </c>
      <c r="B1738" s="31" t="s">
        <v>6571</v>
      </c>
      <c r="C1738" t="s">
        <v>3257</v>
      </c>
    </row>
    <row r="1739" ht="15" spans="1:3">
      <c r="A1739" s="236" t="s">
        <v>6572</v>
      </c>
      <c r="B1739" s="31" t="s">
        <v>3967</v>
      </c>
      <c r="C1739" t="s">
        <v>3257</v>
      </c>
    </row>
    <row r="1740" ht="15" spans="1:3">
      <c r="A1740" s="236" t="s">
        <v>6573</v>
      </c>
      <c r="B1740" s="31" t="s">
        <v>6574</v>
      </c>
      <c r="C1740" t="s">
        <v>3257</v>
      </c>
    </row>
    <row r="1741" ht="15" spans="1:3">
      <c r="A1741" s="236" t="s">
        <v>6575</v>
      </c>
      <c r="B1741" s="31" t="s">
        <v>6576</v>
      </c>
      <c r="C1741" t="s">
        <v>3257</v>
      </c>
    </row>
    <row r="1742" ht="15" spans="1:3">
      <c r="A1742" s="236" t="s">
        <v>6577</v>
      </c>
      <c r="B1742" s="31" t="s">
        <v>6578</v>
      </c>
      <c r="C1742" t="s">
        <v>3257</v>
      </c>
    </row>
    <row r="1743" ht="15" spans="1:3">
      <c r="A1743" s="236" t="s">
        <v>6579</v>
      </c>
      <c r="B1743" s="31" t="s">
        <v>6580</v>
      </c>
      <c r="C1743" t="s">
        <v>3257</v>
      </c>
    </row>
    <row r="1744" ht="15" spans="1:3">
      <c r="A1744" s="236" t="s">
        <v>6581</v>
      </c>
      <c r="B1744" s="31" t="s">
        <v>6582</v>
      </c>
      <c r="C1744" t="s">
        <v>3257</v>
      </c>
    </row>
    <row r="1745" ht="15" spans="1:3">
      <c r="A1745" s="236" t="s">
        <v>6583</v>
      </c>
      <c r="B1745" s="31" t="s">
        <v>6584</v>
      </c>
      <c r="C1745" t="s">
        <v>3257</v>
      </c>
    </row>
    <row r="1746" ht="15" spans="1:3">
      <c r="A1746" s="236" t="s">
        <v>6585</v>
      </c>
      <c r="B1746" s="31" t="s">
        <v>6586</v>
      </c>
      <c r="C1746" t="s">
        <v>3257</v>
      </c>
    </row>
    <row r="1747" ht="15" spans="1:3">
      <c r="A1747" s="236" t="s">
        <v>6587</v>
      </c>
      <c r="B1747" s="31" t="s">
        <v>6588</v>
      </c>
      <c r="C1747" t="s">
        <v>3326</v>
      </c>
    </row>
    <row r="1748" ht="15" spans="1:3">
      <c r="A1748" s="236" t="s">
        <v>6589</v>
      </c>
      <c r="B1748" s="31" t="s">
        <v>6590</v>
      </c>
      <c r="C1748" t="s">
        <v>3257</v>
      </c>
    </row>
    <row r="1749" ht="15" spans="1:3">
      <c r="A1749" s="236" t="s">
        <v>6591</v>
      </c>
      <c r="B1749" s="31" t="s">
        <v>6592</v>
      </c>
      <c r="C1749" t="s">
        <v>3257</v>
      </c>
    </row>
    <row r="1750" ht="15" spans="1:3">
      <c r="A1750" s="236" t="s">
        <v>6593</v>
      </c>
      <c r="B1750" s="31" t="s">
        <v>6594</v>
      </c>
      <c r="C1750" t="s">
        <v>3257</v>
      </c>
    </row>
    <row r="1751" ht="15" spans="1:3">
      <c r="A1751" s="236" t="s">
        <v>6595</v>
      </c>
      <c r="B1751" s="31" t="s">
        <v>6596</v>
      </c>
      <c r="C1751" t="s">
        <v>3257</v>
      </c>
    </row>
    <row r="1752" ht="15" spans="1:3">
      <c r="A1752" s="236" t="s">
        <v>6597</v>
      </c>
      <c r="B1752" s="31" t="s">
        <v>6598</v>
      </c>
      <c r="C1752" t="s">
        <v>3257</v>
      </c>
    </row>
    <row r="1753" ht="15" spans="1:3">
      <c r="A1753" s="236" t="s">
        <v>6599</v>
      </c>
      <c r="B1753" s="31" t="s">
        <v>6600</v>
      </c>
      <c r="C1753" t="s">
        <v>3257</v>
      </c>
    </row>
    <row r="1754" ht="15" spans="1:3">
      <c r="A1754" s="236" t="s">
        <v>6601</v>
      </c>
      <c r="B1754" s="31" t="s">
        <v>6602</v>
      </c>
      <c r="C1754" t="s">
        <v>3326</v>
      </c>
    </row>
    <row r="1755" ht="15" spans="1:3">
      <c r="A1755" s="236" t="s">
        <v>6603</v>
      </c>
      <c r="B1755" s="31" t="s">
        <v>6604</v>
      </c>
      <c r="C1755" t="s">
        <v>3257</v>
      </c>
    </row>
    <row r="1756" ht="15" spans="1:3">
      <c r="A1756" s="236" t="s">
        <v>6605</v>
      </c>
      <c r="B1756" s="31" t="s">
        <v>6606</v>
      </c>
      <c r="C1756" t="s">
        <v>3257</v>
      </c>
    </row>
    <row r="1757" ht="15" spans="1:3">
      <c r="A1757" s="236" t="s">
        <v>6607</v>
      </c>
      <c r="B1757" s="31" t="s">
        <v>6608</v>
      </c>
      <c r="C1757" t="s">
        <v>3257</v>
      </c>
    </row>
    <row r="1758" ht="15" spans="1:3">
      <c r="A1758" s="236" t="s">
        <v>6609</v>
      </c>
      <c r="B1758" s="31" t="s">
        <v>6610</v>
      </c>
      <c r="C1758" t="s">
        <v>3257</v>
      </c>
    </row>
    <row r="1759" ht="15" spans="1:3">
      <c r="A1759" s="236" t="s">
        <v>6611</v>
      </c>
      <c r="B1759" s="31" t="s">
        <v>6612</v>
      </c>
      <c r="C1759" t="s">
        <v>3257</v>
      </c>
    </row>
    <row r="1760" ht="15" spans="1:3">
      <c r="A1760" s="236" t="s">
        <v>6613</v>
      </c>
      <c r="B1760" s="31" t="s">
        <v>6614</v>
      </c>
      <c r="C1760" t="s">
        <v>3257</v>
      </c>
    </row>
    <row r="1761" ht="15" spans="1:3">
      <c r="A1761" s="236" t="s">
        <v>6615</v>
      </c>
      <c r="B1761" s="31" t="s">
        <v>6616</v>
      </c>
      <c r="C1761" t="s">
        <v>3257</v>
      </c>
    </row>
    <row r="1762" ht="15" spans="1:3">
      <c r="A1762" s="236" t="s">
        <v>6617</v>
      </c>
      <c r="B1762" s="31" t="s">
        <v>6618</v>
      </c>
      <c r="C1762" t="s">
        <v>3257</v>
      </c>
    </row>
    <row r="1763" ht="15" spans="1:3">
      <c r="A1763" s="236" t="s">
        <v>6619</v>
      </c>
      <c r="B1763" s="31" t="s">
        <v>6620</v>
      </c>
      <c r="C1763" t="s">
        <v>3326</v>
      </c>
    </row>
    <row r="1764" ht="15" spans="1:3">
      <c r="A1764" s="236" t="s">
        <v>6621</v>
      </c>
      <c r="B1764" s="31" t="s">
        <v>6622</v>
      </c>
      <c r="C1764" t="s">
        <v>3257</v>
      </c>
    </row>
    <row r="1765" ht="15" spans="1:3">
      <c r="A1765" s="236" t="s">
        <v>6623</v>
      </c>
      <c r="B1765" s="31" t="s">
        <v>6624</v>
      </c>
      <c r="C1765" t="s">
        <v>3257</v>
      </c>
    </row>
    <row r="1766" ht="15" spans="1:3">
      <c r="A1766" s="236" t="s">
        <v>6625</v>
      </c>
      <c r="B1766" s="31" t="s">
        <v>6626</v>
      </c>
      <c r="C1766" t="s">
        <v>3257</v>
      </c>
    </row>
    <row r="1767" ht="15" spans="1:3">
      <c r="A1767" s="236" t="s">
        <v>6627</v>
      </c>
      <c r="B1767" s="31" t="s">
        <v>6628</v>
      </c>
      <c r="C1767" t="s">
        <v>3257</v>
      </c>
    </row>
    <row r="1768" ht="15" spans="1:3">
      <c r="A1768" s="236" t="s">
        <v>6629</v>
      </c>
      <c r="B1768" s="31" t="s">
        <v>6630</v>
      </c>
      <c r="C1768" t="s">
        <v>3257</v>
      </c>
    </row>
    <row r="1769" ht="15" spans="1:3">
      <c r="A1769" s="236" t="s">
        <v>6631</v>
      </c>
      <c r="B1769" s="31" t="s">
        <v>6632</v>
      </c>
      <c r="C1769" t="s">
        <v>3257</v>
      </c>
    </row>
    <row r="1770" ht="15" spans="1:3">
      <c r="A1770" s="236" t="s">
        <v>6633</v>
      </c>
      <c r="B1770" s="31" t="s">
        <v>6634</v>
      </c>
      <c r="C1770" t="s">
        <v>3257</v>
      </c>
    </row>
    <row r="1771" ht="15" spans="1:3">
      <c r="A1771" s="236" t="s">
        <v>6635</v>
      </c>
      <c r="B1771" s="31" t="s">
        <v>6636</v>
      </c>
      <c r="C1771" t="s">
        <v>3257</v>
      </c>
    </row>
    <row r="1772" ht="15" spans="1:3">
      <c r="A1772" s="236" t="s">
        <v>6637</v>
      </c>
      <c r="B1772" s="31" t="s">
        <v>6638</v>
      </c>
      <c r="C1772" t="s">
        <v>3257</v>
      </c>
    </row>
    <row r="1773" ht="15" spans="1:3">
      <c r="A1773" s="236" t="s">
        <v>6639</v>
      </c>
      <c r="B1773" s="31" t="s">
        <v>6640</v>
      </c>
      <c r="C1773" t="s">
        <v>3257</v>
      </c>
    </row>
    <row r="1774" ht="15" spans="1:3">
      <c r="A1774" s="236" t="s">
        <v>6641</v>
      </c>
      <c r="B1774" s="31" t="s">
        <v>6642</v>
      </c>
      <c r="C1774" t="s">
        <v>3257</v>
      </c>
    </row>
    <row r="1775" ht="15" spans="1:3">
      <c r="A1775" s="236" t="s">
        <v>6643</v>
      </c>
      <c r="B1775" s="31" t="s">
        <v>6644</v>
      </c>
      <c r="C1775" t="s">
        <v>3257</v>
      </c>
    </row>
    <row r="1776" ht="15" spans="1:3">
      <c r="A1776" s="236" t="s">
        <v>6645</v>
      </c>
      <c r="B1776" s="31" t="s">
        <v>6646</v>
      </c>
      <c r="C1776" t="s">
        <v>3257</v>
      </c>
    </row>
    <row r="1777" ht="15" spans="1:3">
      <c r="A1777" s="236" t="s">
        <v>6647</v>
      </c>
      <c r="B1777" s="31" t="s">
        <v>6648</v>
      </c>
      <c r="C1777" t="s">
        <v>3326</v>
      </c>
    </row>
    <row r="1778" ht="15" spans="1:3">
      <c r="A1778" s="236" t="s">
        <v>6649</v>
      </c>
      <c r="B1778" s="31" t="s">
        <v>6650</v>
      </c>
      <c r="C1778" t="s">
        <v>3257</v>
      </c>
    </row>
    <row r="1779" ht="15" spans="1:3">
      <c r="A1779" s="236" t="s">
        <v>6651</v>
      </c>
      <c r="B1779" s="31" t="s">
        <v>6652</v>
      </c>
      <c r="C1779" t="s">
        <v>3257</v>
      </c>
    </row>
    <row r="1780" ht="15" spans="1:3">
      <c r="A1780" s="236" t="s">
        <v>6653</v>
      </c>
      <c r="B1780" s="31" t="s">
        <v>6654</v>
      </c>
      <c r="C1780" t="s">
        <v>3257</v>
      </c>
    </row>
    <row r="1781" ht="15" spans="1:3">
      <c r="A1781" s="236" t="s">
        <v>6655</v>
      </c>
      <c r="B1781" s="31" t="s">
        <v>6656</v>
      </c>
      <c r="C1781" t="s">
        <v>3257</v>
      </c>
    </row>
    <row r="1782" ht="15" spans="1:3">
      <c r="A1782" s="236" t="s">
        <v>6657</v>
      </c>
      <c r="B1782" s="31" t="s">
        <v>6658</v>
      </c>
      <c r="C1782" t="s">
        <v>3257</v>
      </c>
    </row>
    <row r="1783" ht="15" spans="1:3">
      <c r="A1783" s="236" t="s">
        <v>6659</v>
      </c>
      <c r="B1783" s="31" t="s">
        <v>6660</v>
      </c>
      <c r="C1783" t="s">
        <v>3257</v>
      </c>
    </row>
    <row r="1784" ht="15" spans="1:3">
      <c r="A1784" s="236" t="s">
        <v>6661</v>
      </c>
      <c r="B1784" s="31" t="s">
        <v>6662</v>
      </c>
      <c r="C1784" t="s">
        <v>3257</v>
      </c>
    </row>
    <row r="1785" ht="15" spans="1:3">
      <c r="A1785" s="236" t="s">
        <v>6663</v>
      </c>
      <c r="B1785" s="31" t="s">
        <v>6664</v>
      </c>
      <c r="C1785" t="s">
        <v>3257</v>
      </c>
    </row>
    <row r="1786" ht="15" spans="1:3">
      <c r="A1786" s="236" t="s">
        <v>6665</v>
      </c>
      <c r="B1786" s="31" t="s">
        <v>6666</v>
      </c>
      <c r="C1786" t="s">
        <v>3257</v>
      </c>
    </row>
    <row r="1787" ht="15" spans="1:3">
      <c r="A1787" s="236" t="s">
        <v>6667</v>
      </c>
      <c r="B1787" s="31" t="s">
        <v>6668</v>
      </c>
      <c r="C1787" t="s">
        <v>3326</v>
      </c>
    </row>
    <row r="1788" ht="15" spans="1:3">
      <c r="A1788" s="236" t="s">
        <v>6669</v>
      </c>
      <c r="B1788" s="31" t="s">
        <v>6670</v>
      </c>
      <c r="C1788" t="s">
        <v>3257</v>
      </c>
    </row>
    <row r="1789" ht="15" spans="1:3">
      <c r="A1789" s="236" t="s">
        <v>6671</v>
      </c>
      <c r="B1789" s="31" t="s">
        <v>6672</v>
      </c>
      <c r="C1789" t="s">
        <v>3257</v>
      </c>
    </row>
    <row r="1790" ht="15" spans="1:3">
      <c r="A1790" s="236" t="s">
        <v>6673</v>
      </c>
      <c r="B1790" s="31" t="s">
        <v>6674</v>
      </c>
      <c r="C1790" t="s">
        <v>3257</v>
      </c>
    </row>
    <row r="1791" ht="15" spans="1:3">
      <c r="A1791" s="236" t="s">
        <v>6675</v>
      </c>
      <c r="B1791" s="31" t="s">
        <v>6676</v>
      </c>
      <c r="C1791" t="s">
        <v>3326</v>
      </c>
    </row>
    <row r="1792" ht="15" spans="1:3">
      <c r="A1792" s="236" t="s">
        <v>6677</v>
      </c>
      <c r="B1792" s="31" t="s">
        <v>6678</v>
      </c>
      <c r="C1792" t="s">
        <v>3257</v>
      </c>
    </row>
    <row r="1793" ht="15" spans="1:3">
      <c r="A1793" s="236" t="s">
        <v>6679</v>
      </c>
      <c r="B1793" s="31" t="s">
        <v>6680</v>
      </c>
      <c r="C1793" t="s">
        <v>3257</v>
      </c>
    </row>
    <row r="1794" ht="15" spans="1:3">
      <c r="A1794" s="236" t="s">
        <v>6681</v>
      </c>
      <c r="B1794" s="31" t="s">
        <v>6682</v>
      </c>
      <c r="C1794" t="s">
        <v>3257</v>
      </c>
    </row>
    <row r="1795" ht="15" spans="1:3">
      <c r="A1795" s="236" t="s">
        <v>6683</v>
      </c>
      <c r="B1795" s="31" t="s">
        <v>6684</v>
      </c>
      <c r="C1795" t="s">
        <v>3257</v>
      </c>
    </row>
    <row r="1796" ht="15" spans="1:3">
      <c r="A1796" s="236" t="s">
        <v>6685</v>
      </c>
      <c r="B1796" s="31" t="s">
        <v>6686</v>
      </c>
      <c r="C1796" t="s">
        <v>3257</v>
      </c>
    </row>
    <row r="1797" ht="15" spans="1:3">
      <c r="A1797" s="236" t="s">
        <v>6687</v>
      </c>
      <c r="B1797" s="31" t="s">
        <v>6688</v>
      </c>
      <c r="C1797" t="s">
        <v>3326</v>
      </c>
    </row>
    <row r="1798" ht="15" spans="1:3">
      <c r="A1798" s="236" t="s">
        <v>6689</v>
      </c>
      <c r="B1798" s="31" t="s">
        <v>6690</v>
      </c>
      <c r="C1798" t="s">
        <v>3257</v>
      </c>
    </row>
    <row r="1799" ht="15" spans="1:3">
      <c r="A1799" s="236" t="s">
        <v>6691</v>
      </c>
      <c r="B1799" s="31" t="s">
        <v>6692</v>
      </c>
      <c r="C1799" t="s">
        <v>3257</v>
      </c>
    </row>
    <row r="1800" ht="15" spans="1:3">
      <c r="A1800" s="236" t="s">
        <v>6693</v>
      </c>
      <c r="B1800" s="31" t="s">
        <v>6694</v>
      </c>
      <c r="C1800" t="s">
        <v>3257</v>
      </c>
    </row>
    <row r="1801" ht="15" spans="1:3">
      <c r="A1801" s="236" t="s">
        <v>6695</v>
      </c>
      <c r="B1801" s="31" t="s">
        <v>6696</v>
      </c>
      <c r="C1801" t="s">
        <v>3257</v>
      </c>
    </row>
    <row r="1802" ht="15" spans="1:3">
      <c r="A1802" s="236" t="s">
        <v>6697</v>
      </c>
      <c r="B1802" s="31" t="s">
        <v>6698</v>
      </c>
      <c r="C1802" t="s">
        <v>3257</v>
      </c>
    </row>
    <row r="1803" ht="15" spans="1:3">
      <c r="A1803" s="236" t="s">
        <v>6699</v>
      </c>
      <c r="B1803" s="31" t="s">
        <v>6700</v>
      </c>
      <c r="C1803" t="s">
        <v>3257</v>
      </c>
    </row>
    <row r="1804" ht="15" spans="1:3">
      <c r="A1804" s="236" t="s">
        <v>6701</v>
      </c>
      <c r="B1804" s="31" t="s">
        <v>6702</v>
      </c>
      <c r="C1804" t="s">
        <v>3257</v>
      </c>
    </row>
    <row r="1805" ht="15" spans="1:3">
      <c r="A1805" s="236" t="s">
        <v>6703</v>
      </c>
      <c r="B1805" s="31" t="s">
        <v>6704</v>
      </c>
      <c r="C1805" t="s">
        <v>3326</v>
      </c>
    </row>
    <row r="1806" ht="15" spans="1:3">
      <c r="A1806" s="236" t="s">
        <v>6705</v>
      </c>
      <c r="B1806" s="31" t="s">
        <v>6706</v>
      </c>
      <c r="C1806" t="s">
        <v>3257</v>
      </c>
    </row>
    <row r="1807" ht="15" spans="1:3">
      <c r="A1807" s="236" t="s">
        <v>6707</v>
      </c>
      <c r="B1807" s="31" t="s">
        <v>6708</v>
      </c>
      <c r="C1807" t="s">
        <v>3257</v>
      </c>
    </row>
    <row r="1808" ht="15" spans="1:3">
      <c r="A1808" s="236" t="s">
        <v>6709</v>
      </c>
      <c r="B1808" s="31" t="s">
        <v>6710</v>
      </c>
      <c r="C1808" t="s">
        <v>3257</v>
      </c>
    </row>
    <row r="1809" ht="15" spans="1:3">
      <c r="A1809" s="236" t="s">
        <v>6711</v>
      </c>
      <c r="B1809" s="31" t="s">
        <v>6712</v>
      </c>
      <c r="C1809" t="s">
        <v>3257</v>
      </c>
    </row>
    <row r="1810" ht="15" spans="1:3">
      <c r="A1810" s="236" t="s">
        <v>6713</v>
      </c>
      <c r="B1810" s="31" t="s">
        <v>6714</v>
      </c>
      <c r="C1810" t="s">
        <v>3257</v>
      </c>
    </row>
    <row r="1811" ht="15" spans="1:3">
      <c r="A1811" s="236" t="s">
        <v>6715</v>
      </c>
      <c r="B1811" s="31" t="s">
        <v>6716</v>
      </c>
      <c r="C1811" t="s">
        <v>3257</v>
      </c>
    </row>
    <row r="1812" ht="15" spans="1:3">
      <c r="A1812" s="236" t="s">
        <v>6717</v>
      </c>
      <c r="B1812" s="31" t="s">
        <v>6718</v>
      </c>
      <c r="C1812" t="s">
        <v>3257</v>
      </c>
    </row>
    <row r="1813" ht="15" spans="1:3">
      <c r="A1813" s="236" t="s">
        <v>6719</v>
      </c>
      <c r="B1813" s="31" t="s">
        <v>6720</v>
      </c>
      <c r="C1813" t="s">
        <v>3257</v>
      </c>
    </row>
    <row r="1814" ht="15" spans="1:3">
      <c r="A1814" s="236" t="s">
        <v>6721</v>
      </c>
      <c r="B1814" s="31" t="s">
        <v>6722</v>
      </c>
      <c r="C1814" t="s">
        <v>3326</v>
      </c>
    </row>
    <row r="1815" ht="15" spans="1:3">
      <c r="A1815" s="236" t="s">
        <v>6723</v>
      </c>
      <c r="B1815" s="31" t="s">
        <v>6724</v>
      </c>
      <c r="C1815" t="s">
        <v>3257</v>
      </c>
    </row>
    <row r="1816" ht="15" spans="1:3">
      <c r="A1816" s="236" t="s">
        <v>6725</v>
      </c>
      <c r="B1816" s="31" t="s">
        <v>6726</v>
      </c>
      <c r="C1816" t="s">
        <v>3257</v>
      </c>
    </row>
    <row r="1817" ht="15" spans="1:3">
      <c r="A1817" s="236" t="s">
        <v>6727</v>
      </c>
      <c r="B1817" s="31" t="s">
        <v>6728</v>
      </c>
      <c r="C1817" t="s">
        <v>3257</v>
      </c>
    </row>
    <row r="1818" ht="15" spans="1:3">
      <c r="A1818" s="236" t="s">
        <v>6729</v>
      </c>
      <c r="B1818" s="31" t="s">
        <v>6730</v>
      </c>
      <c r="C1818" t="s">
        <v>3257</v>
      </c>
    </row>
    <row r="1819" ht="15" spans="1:3">
      <c r="A1819" s="236" t="s">
        <v>6731</v>
      </c>
      <c r="B1819" s="31" t="s">
        <v>6732</v>
      </c>
      <c r="C1819" t="s">
        <v>3257</v>
      </c>
    </row>
    <row r="1820" ht="15" spans="1:3">
      <c r="A1820" s="236" t="s">
        <v>6733</v>
      </c>
      <c r="B1820" s="31" t="s">
        <v>6734</v>
      </c>
      <c r="C1820" t="s">
        <v>3257</v>
      </c>
    </row>
    <row r="1821" ht="15" spans="1:3">
      <c r="A1821" s="236" t="s">
        <v>6735</v>
      </c>
      <c r="B1821" s="31" t="s">
        <v>6736</v>
      </c>
      <c r="C1821" t="s">
        <v>3257</v>
      </c>
    </row>
    <row r="1822" ht="15" spans="1:3">
      <c r="A1822" s="236" t="s">
        <v>6737</v>
      </c>
      <c r="B1822" s="31" t="s">
        <v>6738</v>
      </c>
      <c r="C1822" t="s">
        <v>3257</v>
      </c>
    </row>
    <row r="1823" ht="15" spans="1:3">
      <c r="A1823" s="236" t="s">
        <v>6739</v>
      </c>
      <c r="B1823" s="31" t="s">
        <v>6740</v>
      </c>
      <c r="C1823" t="s">
        <v>3257</v>
      </c>
    </row>
    <row r="1824" ht="15" spans="1:3">
      <c r="A1824" s="236" t="s">
        <v>6741</v>
      </c>
      <c r="B1824" s="31" t="s">
        <v>6742</v>
      </c>
      <c r="C1824" t="s">
        <v>3257</v>
      </c>
    </row>
    <row r="1825" ht="15" spans="1:3">
      <c r="A1825" s="236" t="s">
        <v>6743</v>
      </c>
      <c r="B1825" s="31" t="s">
        <v>6744</v>
      </c>
      <c r="C1825" t="s">
        <v>3326</v>
      </c>
    </row>
    <row r="1826" ht="15" spans="1:3">
      <c r="A1826" s="236" t="s">
        <v>6745</v>
      </c>
      <c r="B1826" s="31" t="s">
        <v>6746</v>
      </c>
      <c r="C1826" t="s">
        <v>3257</v>
      </c>
    </row>
    <row r="1827" ht="15" spans="1:3">
      <c r="A1827" s="236" t="s">
        <v>6747</v>
      </c>
      <c r="B1827" s="31" t="s">
        <v>6748</v>
      </c>
      <c r="C1827" t="s">
        <v>3257</v>
      </c>
    </row>
    <row r="1828" ht="15" spans="1:3">
      <c r="A1828" s="236" t="s">
        <v>6749</v>
      </c>
      <c r="B1828" s="31" t="s">
        <v>6750</v>
      </c>
      <c r="C1828" t="s">
        <v>3257</v>
      </c>
    </row>
    <row r="1829" ht="15" spans="1:3">
      <c r="A1829" s="236" t="s">
        <v>6751</v>
      </c>
      <c r="B1829" s="31" t="s">
        <v>6752</v>
      </c>
      <c r="C1829" t="s">
        <v>3257</v>
      </c>
    </row>
    <row r="1830" ht="15" spans="1:3">
      <c r="A1830" s="236" t="s">
        <v>6753</v>
      </c>
      <c r="B1830" s="31" t="s">
        <v>6754</v>
      </c>
      <c r="C1830" t="s">
        <v>3257</v>
      </c>
    </row>
    <row r="1831" ht="15" spans="1:3">
      <c r="A1831" s="236" t="s">
        <v>6755</v>
      </c>
      <c r="B1831" s="31" t="s">
        <v>6756</v>
      </c>
      <c r="C1831" t="s">
        <v>3257</v>
      </c>
    </row>
    <row r="1832" ht="15" spans="1:3">
      <c r="A1832" s="236" t="s">
        <v>6757</v>
      </c>
      <c r="B1832" s="31" t="s">
        <v>6758</v>
      </c>
      <c r="C1832" t="s">
        <v>3326</v>
      </c>
    </row>
    <row r="1833" ht="15" spans="1:3">
      <c r="A1833" s="236" t="s">
        <v>6759</v>
      </c>
      <c r="B1833" s="31" t="s">
        <v>6760</v>
      </c>
      <c r="C1833" t="s">
        <v>3257</v>
      </c>
    </row>
    <row r="1834" ht="15" spans="1:3">
      <c r="A1834" s="236" t="s">
        <v>6761</v>
      </c>
      <c r="B1834" s="31" t="s">
        <v>6762</v>
      </c>
      <c r="C1834" t="s">
        <v>3257</v>
      </c>
    </row>
    <row r="1835" ht="15" spans="1:3">
      <c r="A1835" s="236" t="s">
        <v>6763</v>
      </c>
      <c r="B1835" s="31" t="s">
        <v>6764</v>
      </c>
      <c r="C1835" t="s">
        <v>3257</v>
      </c>
    </row>
    <row r="1836" ht="15" spans="1:3">
      <c r="A1836" s="236" t="s">
        <v>6765</v>
      </c>
      <c r="B1836" s="31" t="s">
        <v>6766</v>
      </c>
      <c r="C1836" t="s">
        <v>3326</v>
      </c>
    </row>
    <row r="1837" ht="15" spans="1:3">
      <c r="A1837" s="236" t="s">
        <v>6767</v>
      </c>
      <c r="B1837" s="31" t="s">
        <v>6768</v>
      </c>
      <c r="C1837" t="s">
        <v>3257</v>
      </c>
    </row>
    <row r="1838" ht="15" spans="1:3">
      <c r="A1838" s="236" t="s">
        <v>6769</v>
      </c>
      <c r="B1838" s="31" t="s">
        <v>6770</v>
      </c>
      <c r="C1838" t="s">
        <v>3257</v>
      </c>
    </row>
    <row r="1839" ht="15" spans="1:3">
      <c r="A1839" s="236" t="s">
        <v>6771</v>
      </c>
      <c r="B1839" s="31" t="s">
        <v>6772</v>
      </c>
      <c r="C1839" t="s">
        <v>3257</v>
      </c>
    </row>
    <row r="1840" ht="15" spans="1:3">
      <c r="A1840" s="236" t="s">
        <v>6773</v>
      </c>
      <c r="B1840" s="31" t="s">
        <v>6774</v>
      </c>
      <c r="C1840" t="s">
        <v>3257</v>
      </c>
    </row>
    <row r="1841" ht="15" spans="1:3">
      <c r="A1841" s="236" t="s">
        <v>6775</v>
      </c>
      <c r="B1841" s="31" t="s">
        <v>6776</v>
      </c>
      <c r="C1841" t="s">
        <v>3257</v>
      </c>
    </row>
    <row r="1842" ht="15" spans="1:3">
      <c r="A1842" s="236" t="s">
        <v>6777</v>
      </c>
      <c r="B1842" s="31" t="s">
        <v>6778</v>
      </c>
      <c r="C1842" t="s">
        <v>3257</v>
      </c>
    </row>
    <row r="1843" ht="15" spans="1:3">
      <c r="A1843" s="236" t="s">
        <v>6779</v>
      </c>
      <c r="B1843" s="31" t="s">
        <v>6780</v>
      </c>
      <c r="C1843" t="s">
        <v>3257</v>
      </c>
    </row>
    <row r="1844" ht="15" spans="1:3">
      <c r="A1844" s="236" t="s">
        <v>6781</v>
      </c>
      <c r="B1844" s="31" t="s">
        <v>6782</v>
      </c>
      <c r="C1844" t="s">
        <v>3257</v>
      </c>
    </row>
    <row r="1845" ht="15" spans="1:3">
      <c r="A1845" s="236" t="s">
        <v>6783</v>
      </c>
      <c r="B1845" s="31" t="s">
        <v>6784</v>
      </c>
      <c r="C1845" t="s">
        <v>3257</v>
      </c>
    </row>
    <row r="1846" ht="15" spans="1:3">
      <c r="A1846" s="236" t="s">
        <v>6785</v>
      </c>
      <c r="B1846" s="31" t="s">
        <v>6786</v>
      </c>
      <c r="C1846" t="s">
        <v>3257</v>
      </c>
    </row>
    <row r="1847" ht="15" spans="1:3">
      <c r="A1847" s="236" t="s">
        <v>6787</v>
      </c>
      <c r="B1847" s="31" t="s">
        <v>6788</v>
      </c>
      <c r="C1847" t="s">
        <v>3257</v>
      </c>
    </row>
    <row r="1848" ht="15" spans="1:3">
      <c r="A1848" s="236" t="s">
        <v>6789</v>
      </c>
      <c r="B1848" s="31" t="s">
        <v>6790</v>
      </c>
      <c r="C1848" t="s">
        <v>3257</v>
      </c>
    </row>
    <row r="1849" ht="15" spans="1:3">
      <c r="A1849" s="236" t="s">
        <v>6791</v>
      </c>
      <c r="B1849" s="31" t="s">
        <v>6792</v>
      </c>
      <c r="C1849" t="s">
        <v>8</v>
      </c>
    </row>
    <row r="1850" ht="15" spans="1:3">
      <c r="A1850" s="236" t="s">
        <v>6793</v>
      </c>
      <c r="B1850" s="31" t="s">
        <v>6794</v>
      </c>
      <c r="C1850" t="s">
        <v>3326</v>
      </c>
    </row>
    <row r="1851" ht="15" spans="1:3">
      <c r="A1851" s="236" t="s">
        <v>6795</v>
      </c>
      <c r="B1851" s="31" t="s">
        <v>6796</v>
      </c>
      <c r="C1851" t="s">
        <v>3257</v>
      </c>
    </row>
    <row r="1852" ht="15" spans="1:3">
      <c r="A1852" s="236" t="s">
        <v>6797</v>
      </c>
      <c r="B1852" s="31" t="s">
        <v>6798</v>
      </c>
      <c r="C1852" t="s">
        <v>3257</v>
      </c>
    </row>
    <row r="1853" ht="15" spans="1:3">
      <c r="A1853" s="236" t="s">
        <v>6799</v>
      </c>
      <c r="B1853" s="31" t="s">
        <v>6800</v>
      </c>
      <c r="C1853" t="s">
        <v>3257</v>
      </c>
    </row>
    <row r="1854" ht="15" spans="1:3">
      <c r="A1854" s="236" t="s">
        <v>6801</v>
      </c>
      <c r="B1854" s="31" t="s">
        <v>6802</v>
      </c>
      <c r="C1854" t="s">
        <v>3257</v>
      </c>
    </row>
    <row r="1855" ht="15" spans="1:3">
      <c r="A1855" s="236" t="s">
        <v>6803</v>
      </c>
      <c r="B1855" s="31" t="s">
        <v>6804</v>
      </c>
      <c r="C1855" t="s">
        <v>3257</v>
      </c>
    </row>
    <row r="1856" ht="15" spans="1:3">
      <c r="A1856" s="236" t="s">
        <v>6805</v>
      </c>
      <c r="B1856" s="31" t="s">
        <v>6806</v>
      </c>
      <c r="C1856" t="s">
        <v>3257</v>
      </c>
    </row>
    <row r="1857" ht="15" spans="1:3">
      <c r="A1857" s="236" t="s">
        <v>6807</v>
      </c>
      <c r="B1857" s="31" t="s">
        <v>6808</v>
      </c>
      <c r="C1857" t="s">
        <v>3257</v>
      </c>
    </row>
    <row r="1858" ht="15" spans="1:3">
      <c r="A1858" s="236" t="s">
        <v>6809</v>
      </c>
      <c r="B1858" s="31" t="s">
        <v>6810</v>
      </c>
      <c r="C1858" t="s">
        <v>3257</v>
      </c>
    </row>
    <row r="1859" ht="15" spans="1:3">
      <c r="A1859" s="236" t="s">
        <v>6811</v>
      </c>
      <c r="B1859" s="31" t="s">
        <v>6812</v>
      </c>
      <c r="C1859" t="s">
        <v>3257</v>
      </c>
    </row>
    <row r="1860" ht="15" spans="1:3">
      <c r="A1860" s="236" t="s">
        <v>6813</v>
      </c>
      <c r="B1860" s="31" t="s">
        <v>6814</v>
      </c>
      <c r="C1860" t="s">
        <v>3326</v>
      </c>
    </row>
    <row r="1861" ht="15" spans="1:3">
      <c r="A1861" s="236" t="s">
        <v>6815</v>
      </c>
      <c r="B1861" s="31" t="s">
        <v>6816</v>
      </c>
      <c r="C1861" t="s">
        <v>3257</v>
      </c>
    </row>
    <row r="1862" ht="15" spans="1:3">
      <c r="A1862" s="236" t="s">
        <v>6817</v>
      </c>
      <c r="B1862" s="31" t="s">
        <v>6818</v>
      </c>
      <c r="C1862" t="s">
        <v>3257</v>
      </c>
    </row>
    <row r="1863" ht="15" spans="1:3">
      <c r="A1863" s="236" t="s">
        <v>6819</v>
      </c>
      <c r="B1863" s="31" t="s">
        <v>6820</v>
      </c>
      <c r="C1863" t="s">
        <v>3257</v>
      </c>
    </row>
    <row r="1864" ht="15" spans="1:3">
      <c r="A1864" s="236" t="s">
        <v>6821</v>
      </c>
      <c r="B1864" s="31" t="s">
        <v>6822</v>
      </c>
      <c r="C1864" t="s">
        <v>3257</v>
      </c>
    </row>
    <row r="1865" ht="15" spans="1:3">
      <c r="A1865" s="236" t="s">
        <v>6823</v>
      </c>
      <c r="B1865" s="31" t="s">
        <v>6824</v>
      </c>
      <c r="C1865" t="s">
        <v>3257</v>
      </c>
    </row>
    <row r="1866" ht="15" spans="1:3">
      <c r="A1866" s="236" t="s">
        <v>6825</v>
      </c>
      <c r="B1866" s="31" t="s">
        <v>6826</v>
      </c>
      <c r="C1866" t="s">
        <v>3257</v>
      </c>
    </row>
    <row r="1867" ht="15" spans="1:3">
      <c r="A1867" s="236" t="s">
        <v>6827</v>
      </c>
      <c r="B1867" s="31" t="s">
        <v>6828</v>
      </c>
      <c r="C1867" t="s">
        <v>3257</v>
      </c>
    </row>
    <row r="1868" ht="15" spans="1:3">
      <c r="A1868" s="236" t="s">
        <v>6829</v>
      </c>
      <c r="B1868" s="31" t="s">
        <v>6830</v>
      </c>
      <c r="C1868" t="s">
        <v>3257</v>
      </c>
    </row>
    <row r="1869" ht="15" spans="1:3">
      <c r="A1869" s="236" t="s">
        <v>6831</v>
      </c>
      <c r="B1869" s="31" t="s">
        <v>6832</v>
      </c>
      <c r="C1869" t="s">
        <v>3257</v>
      </c>
    </row>
    <row r="1870" ht="15" spans="1:3">
      <c r="A1870" s="236" t="s">
        <v>6833</v>
      </c>
      <c r="B1870" s="31" t="s">
        <v>6834</v>
      </c>
      <c r="C1870" t="s">
        <v>3326</v>
      </c>
    </row>
    <row r="1871" ht="15" spans="1:3">
      <c r="A1871" s="236" t="s">
        <v>6835</v>
      </c>
      <c r="B1871" s="31" t="s">
        <v>6836</v>
      </c>
      <c r="C1871" t="s">
        <v>3257</v>
      </c>
    </row>
    <row r="1872" ht="15" spans="1:3">
      <c r="A1872" s="236" t="s">
        <v>6837</v>
      </c>
      <c r="B1872" s="31" t="s">
        <v>6838</v>
      </c>
      <c r="C1872" t="s">
        <v>3257</v>
      </c>
    </row>
    <row r="1873" ht="15" spans="1:3">
      <c r="A1873" s="236" t="s">
        <v>6839</v>
      </c>
      <c r="B1873" s="31" t="s">
        <v>6840</v>
      </c>
      <c r="C1873" t="s">
        <v>3257</v>
      </c>
    </row>
    <row r="1874" ht="15" spans="1:3">
      <c r="A1874" s="236" t="s">
        <v>6841</v>
      </c>
      <c r="B1874" s="31" t="s">
        <v>6842</v>
      </c>
      <c r="C1874" t="s">
        <v>3257</v>
      </c>
    </row>
    <row r="1875" ht="15" spans="1:3">
      <c r="A1875" s="236" t="s">
        <v>6843</v>
      </c>
      <c r="B1875" s="31" t="s">
        <v>6844</v>
      </c>
      <c r="C1875" t="s">
        <v>3257</v>
      </c>
    </row>
    <row r="1876" ht="15" spans="1:3">
      <c r="A1876" s="236" t="s">
        <v>6845</v>
      </c>
      <c r="B1876" s="31" t="s">
        <v>6846</v>
      </c>
      <c r="C1876" t="s">
        <v>3326</v>
      </c>
    </row>
    <row r="1877" ht="15" spans="1:3">
      <c r="A1877" s="236" t="s">
        <v>6847</v>
      </c>
      <c r="B1877" s="31" t="s">
        <v>6848</v>
      </c>
      <c r="C1877" t="s">
        <v>3257</v>
      </c>
    </row>
    <row r="1878" ht="15" spans="1:3">
      <c r="A1878" s="236" t="s">
        <v>6849</v>
      </c>
      <c r="B1878" s="31" t="s">
        <v>6850</v>
      </c>
      <c r="C1878" t="s">
        <v>3257</v>
      </c>
    </row>
    <row r="1879" ht="15" spans="1:3">
      <c r="A1879" s="236" t="s">
        <v>6851</v>
      </c>
      <c r="B1879" s="31" t="s">
        <v>6852</v>
      </c>
      <c r="C1879" t="s">
        <v>3257</v>
      </c>
    </row>
    <row r="1880" ht="15" spans="1:3">
      <c r="A1880" s="236" t="s">
        <v>6853</v>
      </c>
      <c r="B1880" s="31" t="s">
        <v>6854</v>
      </c>
      <c r="C1880" t="s">
        <v>3257</v>
      </c>
    </row>
    <row r="1881" ht="15" spans="1:3">
      <c r="A1881" s="236" t="s">
        <v>6855</v>
      </c>
      <c r="B1881" s="31" t="s">
        <v>6856</v>
      </c>
      <c r="C1881" t="s">
        <v>3257</v>
      </c>
    </row>
    <row r="1882" ht="15" spans="1:3">
      <c r="A1882" s="236" t="s">
        <v>6857</v>
      </c>
      <c r="B1882" s="31" t="s">
        <v>6858</v>
      </c>
      <c r="C1882" t="s">
        <v>3257</v>
      </c>
    </row>
    <row r="1883" ht="15" spans="1:3">
      <c r="A1883" s="236" t="s">
        <v>6859</v>
      </c>
      <c r="B1883" s="31" t="s">
        <v>6860</v>
      </c>
      <c r="C1883" t="s">
        <v>3257</v>
      </c>
    </row>
    <row r="1884" ht="15" spans="1:3">
      <c r="A1884" s="236" t="s">
        <v>6861</v>
      </c>
      <c r="B1884" s="31" t="s">
        <v>6862</v>
      </c>
      <c r="C1884" t="s">
        <v>3257</v>
      </c>
    </row>
    <row r="1885" ht="15" spans="1:3">
      <c r="A1885" s="236" t="s">
        <v>6863</v>
      </c>
      <c r="B1885" s="31" t="s">
        <v>6864</v>
      </c>
      <c r="C1885" t="s">
        <v>3257</v>
      </c>
    </row>
    <row r="1886" ht="15" spans="1:3">
      <c r="A1886" s="236" t="s">
        <v>6865</v>
      </c>
      <c r="B1886" s="31" t="s">
        <v>6866</v>
      </c>
      <c r="C1886" t="s">
        <v>3257</v>
      </c>
    </row>
    <row r="1887" ht="15" spans="1:3">
      <c r="A1887" s="236" t="s">
        <v>6867</v>
      </c>
      <c r="B1887" s="31" t="s">
        <v>6868</v>
      </c>
      <c r="C1887" t="s">
        <v>3257</v>
      </c>
    </row>
    <row r="1888" ht="15" spans="1:3">
      <c r="A1888" s="236" t="s">
        <v>6869</v>
      </c>
      <c r="B1888" s="31" t="s">
        <v>6870</v>
      </c>
      <c r="C1888" t="s">
        <v>3257</v>
      </c>
    </row>
    <row r="1889" ht="15" spans="1:3">
      <c r="A1889" s="236" t="s">
        <v>6871</v>
      </c>
      <c r="B1889" s="31" t="s">
        <v>6872</v>
      </c>
      <c r="C1889" t="s">
        <v>3326</v>
      </c>
    </row>
    <row r="1890" ht="15" spans="1:3">
      <c r="A1890" s="236" t="s">
        <v>6873</v>
      </c>
      <c r="B1890" s="31" t="s">
        <v>6874</v>
      </c>
      <c r="C1890" t="s">
        <v>3257</v>
      </c>
    </row>
    <row r="1891" ht="15" spans="1:3">
      <c r="A1891" s="236" t="s">
        <v>6875</v>
      </c>
      <c r="B1891" s="31" t="s">
        <v>6876</v>
      </c>
      <c r="C1891" t="s">
        <v>3257</v>
      </c>
    </row>
    <row r="1892" ht="15" spans="1:3">
      <c r="A1892" s="236" t="s">
        <v>6877</v>
      </c>
      <c r="B1892" s="31" t="s">
        <v>6878</v>
      </c>
      <c r="C1892" t="s">
        <v>3257</v>
      </c>
    </row>
    <row r="1893" ht="15" spans="1:3">
      <c r="A1893" s="236" t="s">
        <v>6879</v>
      </c>
      <c r="B1893" s="31" t="s">
        <v>6880</v>
      </c>
      <c r="C1893" t="s">
        <v>3257</v>
      </c>
    </row>
    <row r="1894" ht="15" spans="1:3">
      <c r="A1894" s="236" t="s">
        <v>6881</v>
      </c>
      <c r="B1894" s="31" t="s">
        <v>6882</v>
      </c>
      <c r="C1894" t="s">
        <v>3257</v>
      </c>
    </row>
    <row r="1895" ht="15" spans="1:3">
      <c r="A1895" s="236" t="s">
        <v>6883</v>
      </c>
      <c r="B1895" s="31" t="s">
        <v>6884</v>
      </c>
      <c r="C1895" t="s">
        <v>3257</v>
      </c>
    </row>
    <row r="1896" ht="15" spans="1:3">
      <c r="A1896" s="236" t="s">
        <v>6885</v>
      </c>
      <c r="B1896" s="31" t="s">
        <v>6886</v>
      </c>
      <c r="C1896" t="s">
        <v>3257</v>
      </c>
    </row>
    <row r="1897" ht="15" spans="1:3">
      <c r="A1897" s="236" t="s">
        <v>6887</v>
      </c>
      <c r="B1897" s="31" t="s">
        <v>6888</v>
      </c>
      <c r="C1897" t="s">
        <v>3257</v>
      </c>
    </row>
    <row r="1898" ht="15" spans="1:3">
      <c r="A1898" s="236" t="s">
        <v>6889</v>
      </c>
      <c r="B1898" s="31" t="s">
        <v>6890</v>
      </c>
      <c r="C1898" t="s">
        <v>3257</v>
      </c>
    </row>
    <row r="1899" ht="15" spans="1:3">
      <c r="A1899" s="236" t="s">
        <v>6891</v>
      </c>
      <c r="B1899" s="31" t="s">
        <v>6892</v>
      </c>
      <c r="C1899" t="s">
        <v>3257</v>
      </c>
    </row>
    <row r="1900" ht="15" spans="1:3">
      <c r="A1900" s="236" t="s">
        <v>6893</v>
      </c>
      <c r="B1900" s="31" t="s">
        <v>6894</v>
      </c>
      <c r="C1900" t="s">
        <v>3257</v>
      </c>
    </row>
    <row r="1901" ht="15" spans="1:3">
      <c r="A1901" s="236" t="s">
        <v>6895</v>
      </c>
      <c r="B1901" s="31" t="s">
        <v>6896</v>
      </c>
      <c r="C1901" t="s">
        <v>3257</v>
      </c>
    </row>
    <row r="1902" ht="15" spans="1:3">
      <c r="A1902" s="236" t="s">
        <v>6897</v>
      </c>
      <c r="B1902" s="31" t="s">
        <v>6898</v>
      </c>
      <c r="C1902" t="s">
        <v>3326</v>
      </c>
    </row>
    <row r="1903" ht="15" spans="1:3">
      <c r="A1903" s="236" t="s">
        <v>6899</v>
      </c>
      <c r="B1903" s="31" t="s">
        <v>6900</v>
      </c>
      <c r="C1903" t="s">
        <v>3257</v>
      </c>
    </row>
    <row r="1904" ht="15" spans="1:3">
      <c r="A1904" s="236" t="s">
        <v>6901</v>
      </c>
      <c r="B1904" s="31" t="s">
        <v>6902</v>
      </c>
      <c r="C1904" t="s">
        <v>3257</v>
      </c>
    </row>
    <row r="1905" ht="15" spans="1:3">
      <c r="A1905" s="236" t="s">
        <v>6903</v>
      </c>
      <c r="B1905" s="31" t="s">
        <v>6904</v>
      </c>
      <c r="C1905" t="s">
        <v>3257</v>
      </c>
    </row>
    <row r="1906" ht="15" spans="1:3">
      <c r="A1906" s="236" t="s">
        <v>6905</v>
      </c>
      <c r="B1906" s="31" t="s">
        <v>6906</v>
      </c>
      <c r="C1906" t="s">
        <v>3257</v>
      </c>
    </row>
    <row r="1907" ht="15" spans="1:3">
      <c r="A1907" s="236" t="s">
        <v>6907</v>
      </c>
      <c r="B1907" s="31" t="s">
        <v>6908</v>
      </c>
      <c r="C1907" t="s">
        <v>3257</v>
      </c>
    </row>
    <row r="1908" ht="15" spans="1:3">
      <c r="A1908" s="236" t="s">
        <v>6909</v>
      </c>
      <c r="B1908" s="31" t="s">
        <v>6910</v>
      </c>
      <c r="C1908" t="s">
        <v>3257</v>
      </c>
    </row>
    <row r="1909" ht="15" spans="1:3">
      <c r="A1909" s="236" t="s">
        <v>6911</v>
      </c>
      <c r="B1909" s="31" t="s">
        <v>6912</v>
      </c>
      <c r="C1909" t="s">
        <v>3257</v>
      </c>
    </row>
    <row r="1910" ht="15" spans="1:3">
      <c r="A1910" s="236" t="s">
        <v>6913</v>
      </c>
      <c r="B1910" s="31" t="s">
        <v>6914</v>
      </c>
      <c r="C1910" t="s">
        <v>3257</v>
      </c>
    </row>
    <row r="1911" ht="15" spans="1:3">
      <c r="A1911" s="236" t="s">
        <v>6915</v>
      </c>
      <c r="B1911" s="31" t="s">
        <v>6916</v>
      </c>
      <c r="C1911" t="s">
        <v>3257</v>
      </c>
    </row>
    <row r="1912" ht="15" spans="1:3">
      <c r="A1912" s="236" t="s">
        <v>6917</v>
      </c>
      <c r="B1912" s="31" t="s">
        <v>6918</v>
      </c>
      <c r="C1912" t="s">
        <v>3326</v>
      </c>
    </row>
    <row r="1913" ht="15" spans="1:3">
      <c r="A1913" s="236" t="s">
        <v>6919</v>
      </c>
      <c r="B1913" s="31" t="s">
        <v>6920</v>
      </c>
      <c r="C1913" t="s">
        <v>3257</v>
      </c>
    </row>
    <row r="1914" ht="15" spans="1:3">
      <c r="A1914" s="236" t="s">
        <v>6921</v>
      </c>
      <c r="B1914" s="31" t="s">
        <v>6922</v>
      </c>
      <c r="C1914" t="s">
        <v>3257</v>
      </c>
    </row>
    <row r="1915" ht="15" spans="1:3">
      <c r="A1915" s="236" t="s">
        <v>6923</v>
      </c>
      <c r="B1915" s="31" t="s">
        <v>6924</v>
      </c>
      <c r="C1915" t="s">
        <v>3257</v>
      </c>
    </row>
    <row r="1916" ht="15" spans="1:3">
      <c r="A1916" s="236" t="s">
        <v>6925</v>
      </c>
      <c r="B1916" s="31" t="s">
        <v>6926</v>
      </c>
      <c r="C1916" t="s">
        <v>3257</v>
      </c>
    </row>
    <row r="1917" ht="15" spans="1:3">
      <c r="A1917" s="236" t="s">
        <v>6927</v>
      </c>
      <c r="B1917" s="31" t="s">
        <v>6928</v>
      </c>
      <c r="C1917" t="s">
        <v>3257</v>
      </c>
    </row>
    <row r="1918" ht="15" spans="1:3">
      <c r="A1918" s="236" t="s">
        <v>6929</v>
      </c>
      <c r="B1918" s="31" t="s">
        <v>6930</v>
      </c>
      <c r="C1918" t="s">
        <v>3257</v>
      </c>
    </row>
    <row r="1919" ht="15" spans="1:3">
      <c r="A1919" s="236" t="s">
        <v>6931</v>
      </c>
      <c r="B1919" s="31" t="s">
        <v>6932</v>
      </c>
      <c r="C1919" t="s">
        <v>3257</v>
      </c>
    </row>
    <row r="1920" ht="15" spans="1:3">
      <c r="A1920" s="236" t="s">
        <v>6933</v>
      </c>
      <c r="B1920" s="31" t="s">
        <v>6934</v>
      </c>
      <c r="C1920" t="s">
        <v>3257</v>
      </c>
    </row>
    <row r="1921" ht="15" spans="1:3">
      <c r="A1921" s="236" t="s">
        <v>6935</v>
      </c>
      <c r="B1921" s="31" t="s">
        <v>6936</v>
      </c>
      <c r="C1921" t="s">
        <v>3257</v>
      </c>
    </row>
    <row r="1922" ht="15" spans="1:3">
      <c r="A1922" s="236" t="s">
        <v>6937</v>
      </c>
      <c r="B1922" s="31" t="s">
        <v>6938</v>
      </c>
      <c r="C1922" t="s">
        <v>3326</v>
      </c>
    </row>
    <row r="1923" ht="15" spans="1:3">
      <c r="A1923" s="236" t="s">
        <v>6939</v>
      </c>
      <c r="B1923" s="31" t="s">
        <v>5652</v>
      </c>
      <c r="C1923" t="s">
        <v>3257</v>
      </c>
    </row>
    <row r="1924" ht="15" spans="1:3">
      <c r="A1924" s="236" t="s">
        <v>6940</v>
      </c>
      <c r="B1924" s="31" t="s">
        <v>6941</v>
      </c>
      <c r="C1924" t="s">
        <v>3257</v>
      </c>
    </row>
    <row r="1925" ht="15" spans="1:3">
      <c r="A1925" s="236" t="s">
        <v>6942</v>
      </c>
      <c r="B1925" s="31" t="s">
        <v>6943</v>
      </c>
      <c r="C1925" t="s">
        <v>3257</v>
      </c>
    </row>
    <row r="1926" ht="15" spans="1:3">
      <c r="A1926" s="236" t="s">
        <v>6944</v>
      </c>
      <c r="B1926" s="31" t="s">
        <v>6945</v>
      </c>
      <c r="C1926" t="s">
        <v>3257</v>
      </c>
    </row>
    <row r="1927" ht="15" spans="1:3">
      <c r="A1927" s="236" t="s">
        <v>6946</v>
      </c>
      <c r="B1927" s="31" t="s">
        <v>6947</v>
      </c>
      <c r="C1927" t="s">
        <v>3326</v>
      </c>
    </row>
    <row r="1928" ht="15" spans="1:3">
      <c r="A1928" s="236" t="s">
        <v>6948</v>
      </c>
      <c r="B1928" s="31" t="s">
        <v>6949</v>
      </c>
      <c r="C1928" t="s">
        <v>3257</v>
      </c>
    </row>
    <row r="1929" ht="15" spans="1:3">
      <c r="A1929" s="236" t="s">
        <v>6950</v>
      </c>
      <c r="B1929" s="31" t="s">
        <v>6951</v>
      </c>
      <c r="C1929" t="s">
        <v>3257</v>
      </c>
    </row>
    <row r="1930" ht="15" spans="1:3">
      <c r="A1930" s="236" t="s">
        <v>6952</v>
      </c>
      <c r="B1930" s="31" t="s">
        <v>6953</v>
      </c>
      <c r="C1930" t="s">
        <v>3257</v>
      </c>
    </row>
    <row r="1931" ht="15" spans="1:3">
      <c r="A1931" s="236" t="s">
        <v>6954</v>
      </c>
      <c r="B1931" s="31" t="s">
        <v>6955</v>
      </c>
      <c r="C1931" t="s">
        <v>3257</v>
      </c>
    </row>
    <row r="1932" ht="15" spans="1:3">
      <c r="A1932" s="236" t="s">
        <v>6956</v>
      </c>
      <c r="B1932" s="31" t="s">
        <v>6957</v>
      </c>
      <c r="C1932" t="s">
        <v>3257</v>
      </c>
    </row>
    <row r="1933" ht="15" spans="1:3">
      <c r="A1933" s="236" t="s">
        <v>6958</v>
      </c>
      <c r="B1933" s="31" t="s">
        <v>6959</v>
      </c>
      <c r="C1933" t="s">
        <v>3257</v>
      </c>
    </row>
    <row r="1934" ht="15" spans="1:3">
      <c r="A1934" s="236" t="s">
        <v>6960</v>
      </c>
      <c r="B1934" s="31" t="s">
        <v>6961</v>
      </c>
      <c r="C1934" t="s">
        <v>3326</v>
      </c>
    </row>
    <row r="1935" ht="15" spans="1:3">
      <c r="A1935" s="236" t="s">
        <v>6962</v>
      </c>
      <c r="B1935" s="31" t="s">
        <v>6963</v>
      </c>
      <c r="C1935" t="s">
        <v>3257</v>
      </c>
    </row>
    <row r="1936" ht="15" spans="1:3">
      <c r="A1936" s="236" t="s">
        <v>6964</v>
      </c>
      <c r="B1936" s="31" t="s">
        <v>6965</v>
      </c>
      <c r="C1936" t="s">
        <v>3257</v>
      </c>
    </row>
    <row r="1937" ht="15" spans="1:3">
      <c r="A1937" s="236" t="s">
        <v>6966</v>
      </c>
      <c r="B1937" s="31" t="s">
        <v>6967</v>
      </c>
      <c r="C1937" t="s">
        <v>3257</v>
      </c>
    </row>
    <row r="1938" ht="15" spans="1:3">
      <c r="A1938" s="236" t="s">
        <v>6968</v>
      </c>
      <c r="B1938" s="31" t="s">
        <v>6969</v>
      </c>
      <c r="C1938" t="s">
        <v>3257</v>
      </c>
    </row>
    <row r="1939" ht="15" spans="1:3">
      <c r="A1939" s="236" t="s">
        <v>6970</v>
      </c>
      <c r="B1939" s="31" t="s">
        <v>6971</v>
      </c>
      <c r="C1939" t="s">
        <v>3257</v>
      </c>
    </row>
    <row r="1940" ht="15" spans="1:3">
      <c r="A1940" s="236" t="s">
        <v>6972</v>
      </c>
      <c r="B1940" s="31" t="s">
        <v>6973</v>
      </c>
      <c r="C1940" t="s">
        <v>3257</v>
      </c>
    </row>
    <row r="1941" ht="15" spans="1:3">
      <c r="A1941" s="236" t="s">
        <v>6974</v>
      </c>
      <c r="B1941" s="31" t="s">
        <v>6975</v>
      </c>
      <c r="C1941" t="s">
        <v>3257</v>
      </c>
    </row>
    <row r="1942" ht="15" spans="1:3">
      <c r="A1942" s="236" t="s">
        <v>6976</v>
      </c>
      <c r="B1942" s="31" t="s">
        <v>6977</v>
      </c>
      <c r="C1942" t="s">
        <v>3257</v>
      </c>
    </row>
    <row r="1943" ht="15" spans="1:3">
      <c r="A1943" s="236" t="s">
        <v>6978</v>
      </c>
      <c r="B1943" s="31" t="s">
        <v>6979</v>
      </c>
      <c r="C1943" t="s">
        <v>3257</v>
      </c>
    </row>
    <row r="1944" ht="15" spans="1:3">
      <c r="A1944" s="236" t="s">
        <v>6980</v>
      </c>
      <c r="B1944" s="31" t="s">
        <v>6981</v>
      </c>
      <c r="C1944" t="s">
        <v>3257</v>
      </c>
    </row>
    <row r="1945" ht="15" spans="1:3">
      <c r="A1945" s="236" t="s">
        <v>6982</v>
      </c>
      <c r="B1945" s="31" t="s">
        <v>6983</v>
      </c>
      <c r="C1945" t="s">
        <v>3257</v>
      </c>
    </row>
    <row r="1946" ht="15" spans="1:3">
      <c r="A1946" s="236" t="s">
        <v>6984</v>
      </c>
      <c r="B1946" s="31" t="s">
        <v>6985</v>
      </c>
      <c r="C1946" t="s">
        <v>3326</v>
      </c>
    </row>
    <row r="1947" ht="15" spans="1:3">
      <c r="A1947" s="236" t="s">
        <v>6986</v>
      </c>
      <c r="B1947" s="31" t="s">
        <v>6987</v>
      </c>
      <c r="C1947" t="s">
        <v>3257</v>
      </c>
    </row>
    <row r="1948" ht="15" spans="1:3">
      <c r="A1948" s="236" t="s">
        <v>6988</v>
      </c>
      <c r="B1948" s="31" t="s">
        <v>6989</v>
      </c>
      <c r="C1948" t="s">
        <v>3257</v>
      </c>
    </row>
    <row r="1949" ht="15" spans="1:3">
      <c r="A1949" s="236" t="s">
        <v>6990</v>
      </c>
      <c r="B1949" s="31" t="s">
        <v>6991</v>
      </c>
      <c r="C1949" t="s">
        <v>3257</v>
      </c>
    </row>
    <row r="1950" ht="15" spans="1:3">
      <c r="A1950" s="236" t="s">
        <v>6992</v>
      </c>
      <c r="B1950" s="31" t="s">
        <v>6993</v>
      </c>
      <c r="C1950" t="s">
        <v>3257</v>
      </c>
    </row>
    <row r="1951" ht="15" spans="1:3">
      <c r="A1951" s="236" t="s">
        <v>6994</v>
      </c>
      <c r="B1951" s="31" t="s">
        <v>6995</v>
      </c>
      <c r="C1951" t="s">
        <v>3257</v>
      </c>
    </row>
    <row r="1952" ht="15" spans="1:3">
      <c r="A1952" s="236" t="s">
        <v>6996</v>
      </c>
      <c r="B1952" s="31" t="s">
        <v>6997</v>
      </c>
      <c r="C1952" t="s">
        <v>3257</v>
      </c>
    </row>
    <row r="1953" ht="15" spans="1:3">
      <c r="A1953" s="236" t="s">
        <v>6998</v>
      </c>
      <c r="B1953" s="31" t="s">
        <v>6999</v>
      </c>
      <c r="C1953" t="s">
        <v>3257</v>
      </c>
    </row>
    <row r="1954" ht="15" spans="1:3">
      <c r="A1954" s="236" t="s">
        <v>7000</v>
      </c>
      <c r="B1954" s="31" t="s">
        <v>7001</v>
      </c>
      <c r="C1954" t="s">
        <v>3257</v>
      </c>
    </row>
    <row r="1955" ht="15" spans="1:3">
      <c r="A1955" s="236" t="s">
        <v>7002</v>
      </c>
      <c r="B1955" s="31" t="s">
        <v>7003</v>
      </c>
      <c r="C1955" t="s">
        <v>3257</v>
      </c>
    </row>
    <row r="1956" ht="15" spans="1:3">
      <c r="A1956" s="236" t="s">
        <v>7004</v>
      </c>
      <c r="B1956" s="31" t="s">
        <v>7005</v>
      </c>
      <c r="C1956" t="s">
        <v>3257</v>
      </c>
    </row>
    <row r="1957" ht="15" spans="1:3">
      <c r="A1957" s="236" t="s">
        <v>7006</v>
      </c>
      <c r="B1957" s="31" t="s">
        <v>7007</v>
      </c>
      <c r="C1957" t="s">
        <v>3257</v>
      </c>
    </row>
    <row r="1958" ht="15" spans="1:3">
      <c r="A1958" s="236" t="s">
        <v>7008</v>
      </c>
      <c r="B1958" s="31" t="s">
        <v>7009</v>
      </c>
      <c r="C1958" t="s">
        <v>3326</v>
      </c>
    </row>
    <row r="1959" ht="15" spans="1:3">
      <c r="A1959" s="236" t="s">
        <v>7010</v>
      </c>
      <c r="B1959" s="31" t="s">
        <v>7011</v>
      </c>
      <c r="C1959" t="s">
        <v>3257</v>
      </c>
    </row>
    <row r="1960" ht="15" spans="1:3">
      <c r="A1960" s="236" t="s">
        <v>7012</v>
      </c>
      <c r="B1960" s="31" t="s">
        <v>7013</v>
      </c>
      <c r="C1960" t="s">
        <v>3257</v>
      </c>
    </row>
    <row r="1961" ht="15" spans="1:3">
      <c r="A1961" s="236" t="s">
        <v>7014</v>
      </c>
      <c r="B1961" s="31" t="s">
        <v>7015</v>
      </c>
      <c r="C1961" t="s">
        <v>3257</v>
      </c>
    </row>
    <row r="1962" ht="15" spans="1:3">
      <c r="A1962" s="236" t="s">
        <v>7016</v>
      </c>
      <c r="B1962" s="31" t="s">
        <v>7017</v>
      </c>
      <c r="C1962" t="s">
        <v>3257</v>
      </c>
    </row>
    <row r="1963" ht="15" spans="1:3">
      <c r="A1963" s="236" t="s">
        <v>7018</v>
      </c>
      <c r="B1963" s="31" t="s">
        <v>7019</v>
      </c>
      <c r="C1963" t="s">
        <v>3257</v>
      </c>
    </row>
    <row r="1964" ht="15" spans="1:3">
      <c r="A1964" s="236" t="s">
        <v>7020</v>
      </c>
      <c r="B1964" s="31" t="s">
        <v>7021</v>
      </c>
      <c r="C1964" t="s">
        <v>3257</v>
      </c>
    </row>
    <row r="1965" ht="15" spans="1:3">
      <c r="A1965" s="236" t="s">
        <v>7022</v>
      </c>
      <c r="B1965" s="31" t="s">
        <v>7023</v>
      </c>
      <c r="C1965" t="s">
        <v>3257</v>
      </c>
    </row>
    <row r="1966" ht="15" spans="1:3">
      <c r="A1966" s="236" t="s">
        <v>7024</v>
      </c>
      <c r="B1966" s="31" t="s">
        <v>7025</v>
      </c>
      <c r="C1966" t="s">
        <v>3257</v>
      </c>
    </row>
    <row r="1967" ht="15" spans="1:3">
      <c r="A1967" s="236" t="s">
        <v>7026</v>
      </c>
      <c r="B1967" s="31" t="s">
        <v>7027</v>
      </c>
      <c r="C1967" t="s">
        <v>3257</v>
      </c>
    </row>
    <row r="1968" ht="15" spans="1:3">
      <c r="A1968" s="236" t="s">
        <v>7028</v>
      </c>
      <c r="B1968" s="31" t="s">
        <v>7029</v>
      </c>
      <c r="C1968" t="s">
        <v>3257</v>
      </c>
    </row>
    <row r="1969" ht="15" spans="1:3">
      <c r="A1969" s="236" t="s">
        <v>7030</v>
      </c>
      <c r="B1969" s="31" t="s">
        <v>7031</v>
      </c>
      <c r="C1969" t="s">
        <v>3257</v>
      </c>
    </row>
    <row r="1970" ht="15" spans="1:3">
      <c r="A1970" s="236" t="s">
        <v>7032</v>
      </c>
      <c r="B1970" s="31" t="s">
        <v>7033</v>
      </c>
      <c r="C1970" t="s">
        <v>3257</v>
      </c>
    </row>
    <row r="1971" ht="15" spans="1:3">
      <c r="A1971" s="236" t="s">
        <v>7034</v>
      </c>
      <c r="B1971" s="31" t="s">
        <v>7035</v>
      </c>
      <c r="C1971" t="s">
        <v>3326</v>
      </c>
    </row>
    <row r="1972" ht="15" spans="1:3">
      <c r="A1972" s="236" t="s">
        <v>7036</v>
      </c>
      <c r="B1972" s="31" t="s">
        <v>7037</v>
      </c>
      <c r="C1972" t="s">
        <v>3257</v>
      </c>
    </row>
    <row r="1973" ht="15" spans="1:3">
      <c r="A1973" s="236" t="s">
        <v>7038</v>
      </c>
      <c r="B1973" s="31" t="s">
        <v>7039</v>
      </c>
      <c r="C1973" t="s">
        <v>3257</v>
      </c>
    </row>
    <row r="1974" ht="15" spans="1:3">
      <c r="A1974" s="236" t="s">
        <v>7040</v>
      </c>
      <c r="B1974" s="31" t="s">
        <v>7041</v>
      </c>
      <c r="C1974" t="s">
        <v>3257</v>
      </c>
    </row>
    <row r="1975" ht="15" spans="1:3">
      <c r="A1975" s="236" t="s">
        <v>7042</v>
      </c>
      <c r="B1975" s="31" t="s">
        <v>7043</v>
      </c>
      <c r="C1975" t="s">
        <v>3257</v>
      </c>
    </row>
    <row r="1976" ht="15" spans="1:3">
      <c r="A1976" s="236" t="s">
        <v>7044</v>
      </c>
      <c r="B1976" s="31" t="s">
        <v>7045</v>
      </c>
      <c r="C1976" t="s">
        <v>3257</v>
      </c>
    </row>
    <row r="1977" ht="15" spans="1:3">
      <c r="A1977" s="236" t="s">
        <v>7046</v>
      </c>
      <c r="B1977" s="31" t="s">
        <v>7047</v>
      </c>
      <c r="C1977" t="s">
        <v>3326</v>
      </c>
    </row>
    <row r="1978" ht="15" spans="1:3">
      <c r="A1978" s="236" t="s">
        <v>7048</v>
      </c>
      <c r="B1978" s="31" t="s">
        <v>7049</v>
      </c>
      <c r="C1978" t="s">
        <v>3257</v>
      </c>
    </row>
    <row r="1979" ht="15" spans="1:3">
      <c r="A1979" s="236" t="s">
        <v>7050</v>
      </c>
      <c r="B1979" s="31" t="s">
        <v>7051</v>
      </c>
      <c r="C1979" t="s">
        <v>3257</v>
      </c>
    </row>
    <row r="1980" ht="15" spans="1:3">
      <c r="A1980" s="236" t="s">
        <v>7052</v>
      </c>
      <c r="B1980" s="31" t="s">
        <v>7053</v>
      </c>
      <c r="C1980" t="s">
        <v>3257</v>
      </c>
    </row>
    <row r="1981" ht="15" spans="1:3">
      <c r="A1981" s="236" t="s">
        <v>7054</v>
      </c>
      <c r="B1981" s="31" t="s">
        <v>7055</v>
      </c>
      <c r="C1981" t="s">
        <v>3257</v>
      </c>
    </row>
    <row r="1982" ht="15" spans="1:3">
      <c r="A1982" s="236" t="s">
        <v>7056</v>
      </c>
      <c r="B1982" s="31" t="s">
        <v>7057</v>
      </c>
      <c r="C1982" t="s">
        <v>3257</v>
      </c>
    </row>
    <row r="1983" ht="15" spans="1:3">
      <c r="A1983" s="236" t="s">
        <v>7058</v>
      </c>
      <c r="B1983" s="31" t="s">
        <v>7059</v>
      </c>
      <c r="C1983" t="s">
        <v>3257</v>
      </c>
    </row>
    <row r="1984" ht="15" spans="1:3">
      <c r="A1984" s="236" t="s">
        <v>7060</v>
      </c>
      <c r="B1984" s="31" t="s">
        <v>7061</v>
      </c>
      <c r="C1984" t="s">
        <v>3257</v>
      </c>
    </row>
    <row r="1985" ht="15" spans="1:3">
      <c r="A1985" s="236" t="s">
        <v>7062</v>
      </c>
      <c r="B1985" s="31" t="s">
        <v>7063</v>
      </c>
      <c r="C1985" t="s">
        <v>3257</v>
      </c>
    </row>
    <row r="1986" ht="15" spans="1:3">
      <c r="A1986" s="236" t="s">
        <v>7064</v>
      </c>
      <c r="B1986" s="31" t="s">
        <v>7065</v>
      </c>
      <c r="C1986" t="s">
        <v>8</v>
      </c>
    </row>
    <row r="1987" ht="15" spans="1:3">
      <c r="A1987" s="236" t="s">
        <v>7066</v>
      </c>
      <c r="B1987" s="31" t="s">
        <v>7067</v>
      </c>
      <c r="C1987" t="s">
        <v>3326</v>
      </c>
    </row>
    <row r="1988" ht="15" spans="1:3">
      <c r="A1988" s="236" t="s">
        <v>7068</v>
      </c>
      <c r="B1988" s="31" t="s">
        <v>7069</v>
      </c>
      <c r="C1988" t="s">
        <v>3257</v>
      </c>
    </row>
    <row r="1989" ht="15" spans="1:3">
      <c r="A1989" s="236" t="s">
        <v>7070</v>
      </c>
      <c r="B1989" s="31" t="s">
        <v>7071</v>
      </c>
      <c r="C1989" t="s">
        <v>3257</v>
      </c>
    </row>
    <row r="1990" ht="15" spans="1:3">
      <c r="A1990" s="236" t="s">
        <v>7072</v>
      </c>
      <c r="B1990" s="31" t="s">
        <v>7073</v>
      </c>
      <c r="C1990" t="s">
        <v>3257</v>
      </c>
    </row>
    <row r="1991" ht="15" spans="1:3">
      <c r="A1991" s="236" t="s">
        <v>7074</v>
      </c>
      <c r="B1991" s="31" t="s">
        <v>7075</v>
      </c>
      <c r="C1991" t="s">
        <v>3257</v>
      </c>
    </row>
    <row r="1992" ht="15" spans="1:3">
      <c r="A1992" s="236" t="s">
        <v>7076</v>
      </c>
      <c r="B1992" s="31" t="s">
        <v>7077</v>
      </c>
      <c r="C1992" t="s">
        <v>3257</v>
      </c>
    </row>
    <row r="1993" ht="15" spans="1:3">
      <c r="A1993" s="236" t="s">
        <v>7078</v>
      </c>
      <c r="B1993" s="31" t="s">
        <v>7079</v>
      </c>
      <c r="C1993" t="s">
        <v>3257</v>
      </c>
    </row>
    <row r="1994" ht="15" spans="1:3">
      <c r="A1994" s="236" t="s">
        <v>7080</v>
      </c>
      <c r="B1994" s="31" t="s">
        <v>7081</v>
      </c>
      <c r="C1994" t="s">
        <v>3257</v>
      </c>
    </row>
    <row r="1995" ht="15" spans="1:3">
      <c r="A1995" s="236" t="s">
        <v>7082</v>
      </c>
      <c r="B1995" s="31" t="s">
        <v>7083</v>
      </c>
      <c r="C1995" t="s">
        <v>3257</v>
      </c>
    </row>
    <row r="1996" ht="15" spans="1:3">
      <c r="A1996" s="236" t="s">
        <v>7084</v>
      </c>
      <c r="B1996" s="31" t="s">
        <v>7085</v>
      </c>
      <c r="C1996" t="s">
        <v>3257</v>
      </c>
    </row>
    <row r="1997" ht="15" spans="1:3">
      <c r="A1997" s="236" t="s">
        <v>7086</v>
      </c>
      <c r="B1997" s="31" t="s">
        <v>7087</v>
      </c>
      <c r="C1997" t="s">
        <v>3257</v>
      </c>
    </row>
    <row r="1998" ht="15" spans="1:3">
      <c r="A1998" s="236" t="s">
        <v>7088</v>
      </c>
      <c r="B1998" s="31" t="s">
        <v>7089</v>
      </c>
      <c r="C1998" t="s">
        <v>3257</v>
      </c>
    </row>
    <row r="1999" ht="15" spans="1:3">
      <c r="A1999" s="236" t="s">
        <v>7090</v>
      </c>
      <c r="B1999" s="31" t="s">
        <v>7091</v>
      </c>
      <c r="C1999" t="s">
        <v>3326</v>
      </c>
    </row>
    <row r="2000" ht="15" spans="1:3">
      <c r="A2000" s="236" t="s">
        <v>7092</v>
      </c>
      <c r="B2000" s="31" t="s">
        <v>7093</v>
      </c>
      <c r="C2000" t="s">
        <v>3257</v>
      </c>
    </row>
    <row r="2001" ht="15" spans="1:3">
      <c r="A2001" s="236" t="s">
        <v>7094</v>
      </c>
      <c r="B2001" s="31" t="s">
        <v>7095</v>
      </c>
      <c r="C2001" t="s">
        <v>3257</v>
      </c>
    </row>
    <row r="2002" ht="15" spans="1:3">
      <c r="A2002" s="236" t="s">
        <v>7096</v>
      </c>
      <c r="B2002" s="31" t="s">
        <v>7097</v>
      </c>
      <c r="C2002" t="s">
        <v>3257</v>
      </c>
    </row>
    <row r="2003" ht="15" spans="1:3">
      <c r="A2003" s="236" t="s">
        <v>7098</v>
      </c>
      <c r="B2003" s="31" t="s">
        <v>7099</v>
      </c>
      <c r="C2003" t="s">
        <v>3257</v>
      </c>
    </row>
    <row r="2004" ht="15" spans="1:3">
      <c r="A2004" s="236" t="s">
        <v>7100</v>
      </c>
      <c r="B2004" s="31" t="s">
        <v>7101</v>
      </c>
      <c r="C2004" t="s">
        <v>3257</v>
      </c>
    </row>
    <row r="2005" ht="15" spans="1:3">
      <c r="A2005" s="236" t="s">
        <v>7102</v>
      </c>
      <c r="B2005" s="31" t="s">
        <v>7103</v>
      </c>
      <c r="C2005" t="s">
        <v>3257</v>
      </c>
    </row>
    <row r="2006" ht="15" spans="1:3">
      <c r="A2006" s="236" t="s">
        <v>7104</v>
      </c>
      <c r="B2006" s="31" t="s">
        <v>7105</v>
      </c>
      <c r="C2006" t="s">
        <v>3257</v>
      </c>
    </row>
    <row r="2007" ht="15" spans="1:3">
      <c r="A2007" s="236" t="s">
        <v>7106</v>
      </c>
      <c r="B2007" s="31" t="s">
        <v>7107</v>
      </c>
      <c r="C2007" t="s">
        <v>3257</v>
      </c>
    </row>
    <row r="2008" ht="15" spans="1:3">
      <c r="A2008" s="236" t="s">
        <v>7108</v>
      </c>
      <c r="B2008" s="31" t="s">
        <v>7109</v>
      </c>
      <c r="C2008" t="s">
        <v>3257</v>
      </c>
    </row>
    <row r="2009" ht="15" spans="1:3">
      <c r="A2009" s="236" t="s">
        <v>7110</v>
      </c>
      <c r="B2009" s="31" t="s">
        <v>7111</v>
      </c>
      <c r="C2009" t="s">
        <v>3257</v>
      </c>
    </row>
    <row r="2010" ht="15" spans="1:3">
      <c r="A2010" s="236" t="s">
        <v>7112</v>
      </c>
      <c r="B2010" s="31" t="s">
        <v>7113</v>
      </c>
      <c r="C2010" t="s">
        <v>3326</v>
      </c>
    </row>
    <row r="2011" ht="15" spans="1:3">
      <c r="A2011" s="236" t="s">
        <v>7114</v>
      </c>
      <c r="B2011" s="31" t="s">
        <v>7115</v>
      </c>
      <c r="C2011" t="s">
        <v>3257</v>
      </c>
    </row>
    <row r="2012" ht="15" spans="1:3">
      <c r="A2012" s="236" t="s">
        <v>7116</v>
      </c>
      <c r="B2012" s="31" t="s">
        <v>7117</v>
      </c>
      <c r="C2012" t="s">
        <v>3257</v>
      </c>
    </row>
    <row r="2013" ht="15" spans="1:3">
      <c r="A2013" s="236" t="s">
        <v>7118</v>
      </c>
      <c r="B2013" s="31" t="s">
        <v>4636</v>
      </c>
      <c r="C2013" t="s">
        <v>3257</v>
      </c>
    </row>
    <row r="2014" ht="15" spans="1:3">
      <c r="A2014" s="236" t="s">
        <v>7119</v>
      </c>
      <c r="B2014" s="31" t="s">
        <v>7120</v>
      </c>
      <c r="C2014" t="s">
        <v>3257</v>
      </c>
    </row>
    <row r="2015" ht="15" spans="1:3">
      <c r="A2015" s="236" t="s">
        <v>7121</v>
      </c>
      <c r="B2015" s="31" t="s">
        <v>7122</v>
      </c>
      <c r="C2015" t="s">
        <v>3257</v>
      </c>
    </row>
    <row r="2016" ht="15" spans="1:3">
      <c r="A2016" s="236" t="s">
        <v>7123</v>
      </c>
      <c r="B2016" s="31" t="s">
        <v>7124</v>
      </c>
      <c r="C2016" t="s">
        <v>3257</v>
      </c>
    </row>
    <row r="2017" ht="15" spans="1:3">
      <c r="A2017" s="236" t="s">
        <v>7125</v>
      </c>
      <c r="B2017" s="31" t="s">
        <v>7126</v>
      </c>
      <c r="C2017" t="s">
        <v>3257</v>
      </c>
    </row>
    <row r="2018" ht="15" spans="1:3">
      <c r="A2018" s="236" t="s">
        <v>7127</v>
      </c>
      <c r="B2018" s="31" t="s">
        <v>7128</v>
      </c>
      <c r="C2018" t="s">
        <v>3257</v>
      </c>
    </row>
    <row r="2019" ht="15" spans="1:3">
      <c r="A2019" s="236" t="s">
        <v>7129</v>
      </c>
      <c r="B2019" s="31" t="s">
        <v>7130</v>
      </c>
      <c r="C2019" t="s">
        <v>3257</v>
      </c>
    </row>
    <row r="2020" ht="15" spans="1:3">
      <c r="A2020" s="236" t="s">
        <v>7131</v>
      </c>
      <c r="B2020" s="31" t="s">
        <v>7132</v>
      </c>
      <c r="C2020" t="s">
        <v>3326</v>
      </c>
    </row>
    <row r="2021" ht="15" spans="1:3">
      <c r="A2021" s="236" t="s">
        <v>7133</v>
      </c>
      <c r="B2021" s="31" t="s">
        <v>7134</v>
      </c>
      <c r="C2021" t="s">
        <v>3257</v>
      </c>
    </row>
    <row r="2022" ht="15" spans="1:3">
      <c r="A2022" s="236" t="s">
        <v>7135</v>
      </c>
      <c r="B2022" s="31" t="s">
        <v>7136</v>
      </c>
      <c r="C2022" t="s">
        <v>3257</v>
      </c>
    </row>
    <row r="2023" ht="15" spans="1:3">
      <c r="A2023" s="236" t="s">
        <v>7137</v>
      </c>
      <c r="B2023" s="31" t="s">
        <v>7138</v>
      </c>
      <c r="C2023" t="s">
        <v>3257</v>
      </c>
    </row>
    <row r="2024" ht="15" spans="1:3">
      <c r="A2024" s="236" t="s">
        <v>7139</v>
      </c>
      <c r="B2024" s="31" t="s">
        <v>7140</v>
      </c>
      <c r="C2024" t="s">
        <v>3326</v>
      </c>
    </row>
    <row r="2025" ht="15" spans="1:3">
      <c r="A2025" s="236" t="s">
        <v>7141</v>
      </c>
      <c r="B2025" s="31" t="s">
        <v>7142</v>
      </c>
      <c r="C2025" t="s">
        <v>3257</v>
      </c>
    </row>
    <row r="2026" ht="15" spans="1:3">
      <c r="A2026" s="236" t="s">
        <v>7143</v>
      </c>
      <c r="B2026" s="31" t="s">
        <v>7144</v>
      </c>
      <c r="C2026" t="s">
        <v>3257</v>
      </c>
    </row>
    <row r="2027" ht="15" spans="1:3">
      <c r="A2027" s="236" t="s">
        <v>7145</v>
      </c>
      <c r="B2027" s="31" t="s">
        <v>7146</v>
      </c>
      <c r="C2027" t="s">
        <v>3257</v>
      </c>
    </row>
    <row r="2028" ht="15" spans="1:3">
      <c r="A2028" s="236" t="s">
        <v>7147</v>
      </c>
      <c r="B2028" s="31" t="s">
        <v>7148</v>
      </c>
      <c r="C2028" t="s">
        <v>3257</v>
      </c>
    </row>
    <row r="2029" ht="15" spans="1:3">
      <c r="A2029" s="236" t="s">
        <v>7149</v>
      </c>
      <c r="B2029" s="31" t="s">
        <v>7150</v>
      </c>
      <c r="C2029" t="s">
        <v>3257</v>
      </c>
    </row>
    <row r="2030" ht="15" spans="1:3">
      <c r="A2030" s="236" t="s">
        <v>7151</v>
      </c>
      <c r="B2030" s="31" t="s">
        <v>7152</v>
      </c>
      <c r="C2030" t="s">
        <v>3257</v>
      </c>
    </row>
    <row r="2031" ht="15" spans="1:3">
      <c r="A2031" s="236" t="s">
        <v>7153</v>
      </c>
      <c r="B2031" s="31" t="s">
        <v>7154</v>
      </c>
      <c r="C2031" t="s">
        <v>3257</v>
      </c>
    </row>
    <row r="2032" ht="15" spans="1:3">
      <c r="A2032" s="236" t="s">
        <v>7155</v>
      </c>
      <c r="B2032" s="31" t="s">
        <v>7156</v>
      </c>
      <c r="C2032" t="s">
        <v>3326</v>
      </c>
    </row>
    <row r="2033" ht="15" spans="1:3">
      <c r="A2033" s="236" t="s">
        <v>7157</v>
      </c>
      <c r="B2033" s="31" t="s">
        <v>7158</v>
      </c>
      <c r="C2033" t="s">
        <v>3257</v>
      </c>
    </row>
    <row r="2034" ht="15" spans="1:3">
      <c r="A2034" s="236" t="s">
        <v>7159</v>
      </c>
      <c r="B2034" s="31" t="s">
        <v>7160</v>
      </c>
      <c r="C2034" t="s">
        <v>3257</v>
      </c>
    </row>
    <row r="2035" ht="15" spans="1:3">
      <c r="A2035" s="236" t="s">
        <v>7161</v>
      </c>
      <c r="B2035" s="31" t="s">
        <v>7162</v>
      </c>
      <c r="C2035" t="s">
        <v>3257</v>
      </c>
    </row>
    <row r="2036" ht="15" spans="1:3">
      <c r="A2036" s="236" t="s">
        <v>7163</v>
      </c>
      <c r="B2036" s="31" t="s">
        <v>7164</v>
      </c>
      <c r="C2036" t="s">
        <v>3257</v>
      </c>
    </row>
    <row r="2037" ht="15" spans="1:3">
      <c r="A2037" s="236" t="s">
        <v>7165</v>
      </c>
      <c r="B2037" s="31" t="s">
        <v>7166</v>
      </c>
      <c r="C2037" t="s">
        <v>3257</v>
      </c>
    </row>
    <row r="2038" ht="15" spans="1:3">
      <c r="A2038" s="236" t="s">
        <v>7167</v>
      </c>
      <c r="B2038" s="31" t="s">
        <v>7168</v>
      </c>
      <c r="C2038" t="s">
        <v>3326</v>
      </c>
    </row>
    <row r="2039" ht="15" spans="1:3">
      <c r="A2039" s="236" t="s">
        <v>7169</v>
      </c>
      <c r="B2039" s="31" t="s">
        <v>7170</v>
      </c>
      <c r="C2039" t="s">
        <v>3257</v>
      </c>
    </row>
    <row r="2040" ht="15" spans="1:3">
      <c r="A2040" s="236" t="s">
        <v>7171</v>
      </c>
      <c r="B2040" s="31" t="s">
        <v>7172</v>
      </c>
      <c r="C2040" t="s">
        <v>3257</v>
      </c>
    </row>
    <row r="2041" ht="15" spans="1:3">
      <c r="A2041" s="236" t="s">
        <v>7173</v>
      </c>
      <c r="B2041" s="31" t="s">
        <v>7174</v>
      </c>
      <c r="C2041" t="s">
        <v>3257</v>
      </c>
    </row>
    <row r="2042" ht="15" spans="1:3">
      <c r="A2042" s="236" t="s">
        <v>7175</v>
      </c>
      <c r="B2042" s="31" t="s">
        <v>7176</v>
      </c>
      <c r="C2042" t="s">
        <v>3257</v>
      </c>
    </row>
    <row r="2043" ht="15" spans="1:3">
      <c r="A2043" s="236" t="s">
        <v>7177</v>
      </c>
      <c r="B2043" s="31" t="s">
        <v>7178</v>
      </c>
      <c r="C2043" t="s">
        <v>3257</v>
      </c>
    </row>
    <row r="2044" ht="15" spans="1:3">
      <c r="A2044" s="236" t="s">
        <v>7179</v>
      </c>
      <c r="B2044" s="31" t="s">
        <v>7180</v>
      </c>
      <c r="C2044" t="s">
        <v>3257</v>
      </c>
    </row>
    <row r="2045" ht="15" spans="1:3">
      <c r="A2045" s="236" t="s">
        <v>7181</v>
      </c>
      <c r="B2045" s="31" t="s">
        <v>7182</v>
      </c>
      <c r="C2045" t="s">
        <v>3257</v>
      </c>
    </row>
    <row r="2046" ht="15" spans="1:3">
      <c r="A2046" s="236" t="s">
        <v>7183</v>
      </c>
      <c r="B2046" s="31" t="s">
        <v>7184</v>
      </c>
      <c r="C2046" t="s">
        <v>3326</v>
      </c>
    </row>
    <row r="2047" ht="15" spans="1:3">
      <c r="A2047" s="236" t="s">
        <v>7185</v>
      </c>
      <c r="B2047" s="31" t="s">
        <v>7186</v>
      </c>
      <c r="C2047" t="s">
        <v>3257</v>
      </c>
    </row>
    <row r="2048" ht="15" spans="1:3">
      <c r="A2048" s="236" t="s">
        <v>7187</v>
      </c>
      <c r="B2048" s="31" t="s">
        <v>7188</v>
      </c>
      <c r="C2048" t="s">
        <v>3257</v>
      </c>
    </row>
    <row r="2049" ht="15" spans="1:3">
      <c r="A2049" s="236" t="s">
        <v>7189</v>
      </c>
      <c r="B2049" s="31" t="s">
        <v>7190</v>
      </c>
      <c r="C2049" t="s">
        <v>3257</v>
      </c>
    </row>
    <row r="2050" ht="15" spans="1:3">
      <c r="A2050" s="236" t="s">
        <v>7191</v>
      </c>
      <c r="B2050" s="31" t="s">
        <v>7192</v>
      </c>
      <c r="C2050" t="s">
        <v>3257</v>
      </c>
    </row>
    <row r="2051" ht="15" spans="1:3">
      <c r="A2051" s="236" t="s">
        <v>7193</v>
      </c>
      <c r="B2051" s="31" t="s">
        <v>7194</v>
      </c>
      <c r="C2051" t="s">
        <v>3257</v>
      </c>
    </row>
    <row r="2052" ht="15" spans="1:3">
      <c r="A2052" s="236" t="s">
        <v>7195</v>
      </c>
      <c r="B2052" s="31" t="s">
        <v>7196</v>
      </c>
      <c r="C2052" t="s">
        <v>3257</v>
      </c>
    </row>
    <row r="2053" ht="15" spans="1:3">
      <c r="A2053" s="236" t="s">
        <v>7197</v>
      </c>
      <c r="B2053" s="31" t="s">
        <v>7198</v>
      </c>
      <c r="C2053" t="s">
        <v>3257</v>
      </c>
    </row>
    <row r="2054" ht="15" spans="1:3">
      <c r="A2054" s="236" t="s">
        <v>7199</v>
      </c>
      <c r="B2054" s="31" t="s">
        <v>7200</v>
      </c>
      <c r="C2054" t="s">
        <v>3257</v>
      </c>
    </row>
    <row r="2055" ht="15" spans="1:3">
      <c r="A2055" s="236" t="s">
        <v>7201</v>
      </c>
      <c r="B2055" s="31" t="s">
        <v>7202</v>
      </c>
      <c r="C2055" t="s">
        <v>3257</v>
      </c>
    </row>
    <row r="2056" ht="15" spans="1:3">
      <c r="A2056" s="236" t="s">
        <v>7203</v>
      </c>
      <c r="B2056" s="31" t="s">
        <v>7204</v>
      </c>
      <c r="C2056" t="s">
        <v>3326</v>
      </c>
    </row>
    <row r="2057" ht="15" spans="1:3">
      <c r="A2057" s="236" t="s">
        <v>7205</v>
      </c>
      <c r="B2057" s="31" t="s">
        <v>7206</v>
      </c>
      <c r="C2057" t="s">
        <v>3257</v>
      </c>
    </row>
    <row r="2058" ht="15" spans="1:3">
      <c r="A2058" s="236" t="s">
        <v>7207</v>
      </c>
      <c r="B2058" s="31" t="s">
        <v>7208</v>
      </c>
      <c r="C2058" t="s">
        <v>3257</v>
      </c>
    </row>
    <row r="2059" ht="15" spans="1:3">
      <c r="A2059" s="236" t="s">
        <v>7209</v>
      </c>
      <c r="B2059" s="31" t="s">
        <v>7210</v>
      </c>
      <c r="C2059" t="s">
        <v>3257</v>
      </c>
    </row>
    <row r="2060" ht="15" spans="1:3">
      <c r="A2060" s="236" t="s">
        <v>7211</v>
      </c>
      <c r="B2060" s="31" t="s">
        <v>7212</v>
      </c>
      <c r="C2060" t="s">
        <v>3257</v>
      </c>
    </row>
    <row r="2061" ht="15" spans="1:3">
      <c r="A2061" s="236" t="s">
        <v>7213</v>
      </c>
      <c r="B2061" s="31" t="s">
        <v>7214</v>
      </c>
      <c r="C2061" t="s">
        <v>3257</v>
      </c>
    </row>
    <row r="2062" ht="15" spans="1:3">
      <c r="A2062" s="236" t="s">
        <v>7215</v>
      </c>
      <c r="B2062" s="31" t="s">
        <v>7216</v>
      </c>
      <c r="C2062" t="s">
        <v>3326</v>
      </c>
    </row>
    <row r="2063" ht="15" spans="1:3">
      <c r="A2063" s="236" t="s">
        <v>7217</v>
      </c>
      <c r="B2063" s="31" t="s">
        <v>7218</v>
      </c>
      <c r="C2063" t="s">
        <v>3257</v>
      </c>
    </row>
    <row r="2064" ht="15" spans="1:3">
      <c r="A2064" s="236" t="s">
        <v>7219</v>
      </c>
      <c r="B2064" s="31" t="s">
        <v>7220</v>
      </c>
      <c r="C2064" t="s">
        <v>3257</v>
      </c>
    </row>
    <row r="2065" ht="15" spans="1:3">
      <c r="A2065" s="236" t="s">
        <v>7221</v>
      </c>
      <c r="B2065" s="31" t="s">
        <v>7222</v>
      </c>
      <c r="C2065" t="s">
        <v>3257</v>
      </c>
    </row>
    <row r="2066" ht="15" spans="1:3">
      <c r="A2066" s="236" t="s">
        <v>7223</v>
      </c>
      <c r="B2066" s="31" t="s">
        <v>7224</v>
      </c>
      <c r="C2066" t="s">
        <v>3257</v>
      </c>
    </row>
    <row r="2067" ht="15" spans="1:3">
      <c r="A2067" s="236" t="s">
        <v>7225</v>
      </c>
      <c r="B2067" s="31" t="s">
        <v>7226</v>
      </c>
      <c r="C2067" t="s">
        <v>3257</v>
      </c>
    </row>
    <row r="2068" ht="15" spans="1:3">
      <c r="A2068" s="236" t="s">
        <v>7227</v>
      </c>
      <c r="B2068" s="31" t="s">
        <v>7228</v>
      </c>
      <c r="C2068" t="s">
        <v>3257</v>
      </c>
    </row>
    <row r="2069" ht="15" spans="1:3">
      <c r="A2069" s="236" t="s">
        <v>7229</v>
      </c>
      <c r="B2069" s="31" t="s">
        <v>7230</v>
      </c>
      <c r="C2069" t="s">
        <v>3257</v>
      </c>
    </row>
    <row r="2070" ht="15" spans="1:3">
      <c r="A2070" s="236" t="s">
        <v>7231</v>
      </c>
      <c r="B2070" s="31" t="s">
        <v>7232</v>
      </c>
      <c r="C2070" t="s">
        <v>3257</v>
      </c>
    </row>
    <row r="2071" ht="15" spans="1:3">
      <c r="A2071" s="236" t="s">
        <v>7233</v>
      </c>
      <c r="B2071" s="31" t="s">
        <v>7234</v>
      </c>
      <c r="C2071" t="s">
        <v>3326</v>
      </c>
    </row>
    <row r="2072" ht="15" spans="1:3">
      <c r="A2072" s="236" t="s">
        <v>7235</v>
      </c>
      <c r="B2072" s="31" t="s">
        <v>7236</v>
      </c>
      <c r="C2072" t="s">
        <v>3257</v>
      </c>
    </row>
    <row r="2073" ht="15" spans="1:3">
      <c r="A2073" s="236" t="s">
        <v>7237</v>
      </c>
      <c r="B2073" s="31" t="s">
        <v>7238</v>
      </c>
      <c r="C2073" t="s">
        <v>3257</v>
      </c>
    </row>
    <row r="2074" ht="15" spans="1:3">
      <c r="A2074" s="236" t="s">
        <v>7239</v>
      </c>
      <c r="B2074" s="31" t="s">
        <v>7240</v>
      </c>
      <c r="C2074" t="s">
        <v>3257</v>
      </c>
    </row>
    <row r="2075" ht="15" spans="1:3">
      <c r="A2075" s="236" t="s">
        <v>7241</v>
      </c>
      <c r="B2075" s="31" t="s">
        <v>7242</v>
      </c>
      <c r="C2075" t="s">
        <v>3257</v>
      </c>
    </row>
    <row r="2076" ht="15" spans="1:3">
      <c r="A2076" s="236" t="s">
        <v>7243</v>
      </c>
      <c r="B2076" s="31" t="s">
        <v>7244</v>
      </c>
      <c r="C2076" t="s">
        <v>3257</v>
      </c>
    </row>
    <row r="2077" ht="15" spans="1:3">
      <c r="A2077" s="236" t="s">
        <v>7245</v>
      </c>
      <c r="B2077" s="31" t="s">
        <v>7246</v>
      </c>
      <c r="C2077" t="s">
        <v>3326</v>
      </c>
    </row>
    <row r="2078" ht="15" spans="1:3">
      <c r="A2078" s="236" t="s">
        <v>7247</v>
      </c>
      <c r="B2078" s="31" t="s">
        <v>7248</v>
      </c>
      <c r="C2078" t="s">
        <v>3257</v>
      </c>
    </row>
    <row r="2079" ht="15" spans="1:3">
      <c r="A2079" s="236" t="s">
        <v>7249</v>
      </c>
      <c r="B2079" s="31" t="s">
        <v>7250</v>
      </c>
      <c r="C2079" t="s">
        <v>3257</v>
      </c>
    </row>
    <row r="2080" ht="15" spans="1:3">
      <c r="A2080" s="236" t="s">
        <v>7251</v>
      </c>
      <c r="B2080" s="31" t="s">
        <v>7252</v>
      </c>
      <c r="C2080" t="s">
        <v>3257</v>
      </c>
    </row>
    <row r="2081" ht="15" spans="1:3">
      <c r="A2081" s="236" t="s">
        <v>7253</v>
      </c>
      <c r="B2081" s="31" t="s">
        <v>7254</v>
      </c>
      <c r="C2081" t="s">
        <v>3257</v>
      </c>
    </row>
    <row r="2082" ht="15" spans="1:3">
      <c r="A2082" s="236" t="s">
        <v>7255</v>
      </c>
      <c r="B2082" s="31" t="s">
        <v>7256</v>
      </c>
      <c r="C2082" t="s">
        <v>3257</v>
      </c>
    </row>
    <row r="2083" ht="15" spans="1:3">
      <c r="A2083" s="236" t="s">
        <v>7257</v>
      </c>
      <c r="B2083" s="31" t="s">
        <v>7258</v>
      </c>
      <c r="C2083" t="s">
        <v>3257</v>
      </c>
    </row>
    <row r="2084" ht="15" spans="1:3">
      <c r="A2084" s="236" t="s">
        <v>7259</v>
      </c>
      <c r="B2084" s="31" t="s">
        <v>7260</v>
      </c>
      <c r="C2084" t="s">
        <v>3257</v>
      </c>
    </row>
    <row r="2085" ht="15" spans="1:3">
      <c r="A2085" s="236" t="s">
        <v>7261</v>
      </c>
      <c r="B2085" s="31" t="s">
        <v>7262</v>
      </c>
      <c r="C2085" t="s">
        <v>3257</v>
      </c>
    </row>
    <row r="2086" ht="15" spans="1:3">
      <c r="A2086" s="236" t="s">
        <v>7263</v>
      </c>
      <c r="B2086" s="31" t="s">
        <v>7264</v>
      </c>
      <c r="C2086" t="s">
        <v>3326</v>
      </c>
    </row>
    <row r="2087" ht="15" spans="1:3">
      <c r="A2087" s="236" t="s">
        <v>7265</v>
      </c>
      <c r="B2087" s="31" t="s">
        <v>3730</v>
      </c>
      <c r="C2087" t="s">
        <v>3257</v>
      </c>
    </row>
    <row r="2088" ht="15" spans="1:3">
      <c r="A2088" s="236" t="s">
        <v>7266</v>
      </c>
      <c r="B2088" s="31" t="s">
        <v>7267</v>
      </c>
      <c r="C2088" t="s">
        <v>3257</v>
      </c>
    </row>
    <row r="2089" ht="15" spans="1:3">
      <c r="A2089" s="236" t="s">
        <v>7268</v>
      </c>
      <c r="B2089" s="31" t="s">
        <v>7269</v>
      </c>
      <c r="C2089" t="s">
        <v>3257</v>
      </c>
    </row>
    <row r="2090" ht="15" spans="1:3">
      <c r="A2090" s="236" t="s">
        <v>7270</v>
      </c>
      <c r="B2090" s="31" t="s">
        <v>7271</v>
      </c>
      <c r="C2090" t="s">
        <v>3257</v>
      </c>
    </row>
    <row r="2091" ht="15" spans="1:3">
      <c r="A2091" s="236" t="s">
        <v>7272</v>
      </c>
      <c r="B2091" s="31" t="s">
        <v>7273</v>
      </c>
      <c r="C2091" t="s">
        <v>3326</v>
      </c>
    </row>
    <row r="2092" ht="15" spans="1:3">
      <c r="A2092" s="236" t="s">
        <v>7274</v>
      </c>
      <c r="B2092" s="31" t="s">
        <v>7275</v>
      </c>
      <c r="C2092" t="s">
        <v>3257</v>
      </c>
    </row>
    <row r="2093" ht="15" spans="1:3">
      <c r="A2093" s="236" t="s">
        <v>7276</v>
      </c>
      <c r="B2093" s="31" t="s">
        <v>7277</v>
      </c>
      <c r="C2093" t="s">
        <v>3257</v>
      </c>
    </row>
    <row r="2094" ht="15" spans="1:3">
      <c r="A2094" s="236" t="s">
        <v>7278</v>
      </c>
      <c r="B2094" s="31" t="s">
        <v>7279</v>
      </c>
      <c r="C2094" t="s">
        <v>3257</v>
      </c>
    </row>
    <row r="2095" ht="15" spans="1:3">
      <c r="A2095" s="236" t="s">
        <v>7280</v>
      </c>
      <c r="B2095" s="31" t="s">
        <v>7281</v>
      </c>
      <c r="C2095" t="s">
        <v>3257</v>
      </c>
    </row>
    <row r="2096" ht="15" spans="1:3">
      <c r="A2096" s="236" t="s">
        <v>7282</v>
      </c>
      <c r="B2096" s="31" t="s">
        <v>7283</v>
      </c>
      <c r="C2096" t="s">
        <v>3257</v>
      </c>
    </row>
    <row r="2097" ht="15" spans="1:3">
      <c r="A2097" s="236" t="s">
        <v>7284</v>
      </c>
      <c r="B2097" s="31" t="s">
        <v>7285</v>
      </c>
      <c r="C2097" t="s">
        <v>3257</v>
      </c>
    </row>
    <row r="2098" ht="15" spans="1:3">
      <c r="A2098" s="236" t="s">
        <v>7286</v>
      </c>
      <c r="B2098" s="31" t="s">
        <v>7287</v>
      </c>
      <c r="C2098" t="s">
        <v>3326</v>
      </c>
    </row>
    <row r="2099" ht="15" spans="1:3">
      <c r="A2099" s="236" t="s">
        <v>7288</v>
      </c>
      <c r="B2099" s="31" t="s">
        <v>7289</v>
      </c>
      <c r="C2099" t="s">
        <v>3257</v>
      </c>
    </row>
    <row r="2100" ht="15" spans="1:3">
      <c r="A2100" s="236" t="s">
        <v>7290</v>
      </c>
      <c r="B2100" s="31" t="s">
        <v>7291</v>
      </c>
      <c r="C2100" t="s">
        <v>3257</v>
      </c>
    </row>
    <row r="2101" ht="15" spans="1:3">
      <c r="A2101" s="236" t="s">
        <v>7292</v>
      </c>
      <c r="B2101" s="31" t="s">
        <v>7293</v>
      </c>
      <c r="C2101" t="s">
        <v>3257</v>
      </c>
    </row>
    <row r="2102" ht="15" spans="1:3">
      <c r="A2102" s="236" t="s">
        <v>7294</v>
      </c>
      <c r="B2102" s="31" t="s">
        <v>7295</v>
      </c>
      <c r="C2102" t="s">
        <v>3257</v>
      </c>
    </row>
    <row r="2103" ht="15" spans="1:3">
      <c r="A2103" s="236" t="s">
        <v>7296</v>
      </c>
      <c r="B2103" s="31" t="s">
        <v>7297</v>
      </c>
      <c r="C2103" t="s">
        <v>3326</v>
      </c>
    </row>
    <row r="2104" ht="15" spans="1:3">
      <c r="A2104" s="236" t="s">
        <v>7298</v>
      </c>
      <c r="B2104" s="31" t="s">
        <v>7299</v>
      </c>
      <c r="C2104" t="s">
        <v>3257</v>
      </c>
    </row>
    <row r="2105" ht="15" spans="1:3">
      <c r="A2105" s="236" t="s">
        <v>7300</v>
      </c>
      <c r="B2105" s="31" t="s">
        <v>7301</v>
      </c>
      <c r="C2105" t="s">
        <v>3257</v>
      </c>
    </row>
    <row r="2106" ht="15" spans="1:3">
      <c r="A2106" s="236" t="s">
        <v>7302</v>
      </c>
      <c r="B2106" s="31" t="s">
        <v>7303</v>
      </c>
      <c r="C2106" t="s">
        <v>3257</v>
      </c>
    </row>
    <row r="2107" ht="15" spans="1:3">
      <c r="A2107" s="236" t="s">
        <v>7304</v>
      </c>
      <c r="B2107" s="31" t="s">
        <v>7305</v>
      </c>
      <c r="C2107" t="s">
        <v>3257</v>
      </c>
    </row>
    <row r="2108" ht="15" spans="1:3">
      <c r="A2108" s="236" t="s">
        <v>7306</v>
      </c>
      <c r="B2108" s="31" t="s">
        <v>7307</v>
      </c>
      <c r="C2108" t="s">
        <v>3257</v>
      </c>
    </row>
    <row r="2109" ht="15" spans="1:3">
      <c r="A2109" s="236" t="s">
        <v>7308</v>
      </c>
      <c r="B2109" s="31" t="s">
        <v>7309</v>
      </c>
      <c r="C2109" t="s">
        <v>3257</v>
      </c>
    </row>
    <row r="2110" ht="15" spans="1:3">
      <c r="A2110" s="236" t="s">
        <v>7310</v>
      </c>
      <c r="B2110" s="31" t="s">
        <v>7311</v>
      </c>
      <c r="C2110" t="s">
        <v>3257</v>
      </c>
    </row>
    <row r="2111" ht="15" spans="1:3">
      <c r="A2111" s="236" t="s">
        <v>7312</v>
      </c>
      <c r="B2111" s="31" t="s">
        <v>7313</v>
      </c>
      <c r="C2111" t="s">
        <v>3257</v>
      </c>
    </row>
    <row r="2112" ht="15" spans="1:3">
      <c r="A2112" s="236" t="s">
        <v>7314</v>
      </c>
      <c r="B2112" s="31" t="s">
        <v>7315</v>
      </c>
      <c r="C2112" t="s">
        <v>3326</v>
      </c>
    </row>
    <row r="2113" ht="15" spans="1:3">
      <c r="A2113" s="236" t="s">
        <v>7316</v>
      </c>
      <c r="B2113" s="31" t="s">
        <v>7317</v>
      </c>
      <c r="C2113" t="s">
        <v>3326</v>
      </c>
    </row>
    <row r="2114" ht="15" spans="1:3">
      <c r="A2114" s="236" t="s">
        <v>7318</v>
      </c>
      <c r="B2114" s="31" t="s">
        <v>7319</v>
      </c>
      <c r="C2114" t="s">
        <v>3326</v>
      </c>
    </row>
    <row r="2115" ht="15" spans="1:3">
      <c r="A2115" s="236" t="s">
        <v>7320</v>
      </c>
      <c r="B2115" s="31" t="s">
        <v>7321</v>
      </c>
      <c r="C2115" t="s">
        <v>3257</v>
      </c>
    </row>
    <row r="2116" ht="15" spans="1:3">
      <c r="A2116" s="236" t="s">
        <v>7322</v>
      </c>
      <c r="B2116" s="31" t="s">
        <v>7323</v>
      </c>
      <c r="C2116" t="s">
        <v>3257</v>
      </c>
    </row>
    <row r="2117" ht="15" spans="1:3">
      <c r="A2117" s="236" t="s">
        <v>7324</v>
      </c>
      <c r="B2117" s="31" t="s">
        <v>7325</v>
      </c>
      <c r="C2117" t="s">
        <v>3257</v>
      </c>
    </row>
    <row r="2118" ht="15" spans="1:3">
      <c r="A2118" s="236" t="s">
        <v>7326</v>
      </c>
      <c r="B2118" s="31" t="s">
        <v>7327</v>
      </c>
      <c r="C2118" t="s">
        <v>3326</v>
      </c>
    </row>
    <row r="2119" ht="15" spans="1:3">
      <c r="A2119" s="236" t="s">
        <v>7328</v>
      </c>
      <c r="B2119" s="31" t="s">
        <v>7329</v>
      </c>
      <c r="C2119" t="s">
        <v>3257</v>
      </c>
    </row>
    <row r="2120" ht="15" spans="1:3">
      <c r="A2120" s="236" t="s">
        <v>7330</v>
      </c>
      <c r="B2120" s="31" t="s">
        <v>7331</v>
      </c>
      <c r="C2120" t="s">
        <v>3257</v>
      </c>
    </row>
    <row r="2121" ht="15" spans="1:3">
      <c r="A2121" s="236" t="s">
        <v>7332</v>
      </c>
      <c r="B2121" s="31" t="s">
        <v>7333</v>
      </c>
      <c r="C2121" t="s">
        <v>3257</v>
      </c>
    </row>
    <row r="2122" ht="15" spans="1:3">
      <c r="A2122" s="236" t="s">
        <v>7334</v>
      </c>
      <c r="B2122" s="31" t="s">
        <v>7335</v>
      </c>
      <c r="C2122" t="s">
        <v>3257</v>
      </c>
    </row>
    <row r="2123" ht="15" spans="1:3">
      <c r="A2123" s="236" t="s">
        <v>7336</v>
      </c>
      <c r="B2123" s="31" t="s">
        <v>7337</v>
      </c>
      <c r="C2123" t="s">
        <v>3257</v>
      </c>
    </row>
    <row r="2124" ht="15" spans="1:3">
      <c r="A2124" s="236" t="s">
        <v>7338</v>
      </c>
      <c r="B2124" s="31" t="s">
        <v>7339</v>
      </c>
      <c r="C2124" t="s">
        <v>3326</v>
      </c>
    </row>
    <row r="2125" ht="15" spans="1:3">
      <c r="A2125" s="236" t="s">
        <v>7340</v>
      </c>
      <c r="B2125" s="31" t="s">
        <v>7341</v>
      </c>
      <c r="C2125" t="s">
        <v>3257</v>
      </c>
    </row>
    <row r="2126" ht="15" spans="1:3">
      <c r="A2126" s="236" t="s">
        <v>7342</v>
      </c>
      <c r="B2126" s="31" t="s">
        <v>7343</v>
      </c>
      <c r="C2126" t="s">
        <v>3257</v>
      </c>
    </row>
    <row r="2127" ht="15" spans="1:3">
      <c r="A2127" s="236" t="s">
        <v>7344</v>
      </c>
      <c r="B2127" s="31" t="s">
        <v>7345</v>
      </c>
      <c r="C2127" t="s">
        <v>3257</v>
      </c>
    </row>
    <row r="2128" ht="15" spans="1:3">
      <c r="A2128" s="236" t="s">
        <v>7346</v>
      </c>
      <c r="B2128" s="31" t="s">
        <v>7347</v>
      </c>
      <c r="C2128" t="s">
        <v>3257</v>
      </c>
    </row>
    <row r="2129" ht="15" spans="1:3">
      <c r="A2129" s="236" t="s">
        <v>7348</v>
      </c>
      <c r="B2129" s="31" t="s">
        <v>7349</v>
      </c>
      <c r="C2129" t="s">
        <v>3257</v>
      </c>
    </row>
    <row r="2130" ht="15" spans="1:3">
      <c r="A2130" s="236" t="s">
        <v>7350</v>
      </c>
      <c r="B2130" s="31" t="s">
        <v>7351</v>
      </c>
      <c r="C2130" t="s">
        <v>8</v>
      </c>
    </row>
    <row r="2131" ht="15" spans="1:3">
      <c r="A2131" s="236" t="s">
        <v>7352</v>
      </c>
      <c r="B2131" s="31" t="s">
        <v>7353</v>
      </c>
      <c r="C2131" t="s">
        <v>3326</v>
      </c>
    </row>
    <row r="2132" ht="15" spans="1:3">
      <c r="A2132" s="236" t="s">
        <v>7354</v>
      </c>
      <c r="B2132" s="31" t="s">
        <v>7355</v>
      </c>
      <c r="C2132" t="s">
        <v>3257</v>
      </c>
    </row>
    <row r="2133" ht="15" spans="1:3">
      <c r="A2133" s="236" t="s">
        <v>7356</v>
      </c>
      <c r="B2133" s="31" t="s">
        <v>7357</v>
      </c>
      <c r="C2133" t="s">
        <v>3257</v>
      </c>
    </row>
    <row r="2134" ht="15" spans="1:3">
      <c r="A2134" s="236" t="s">
        <v>7358</v>
      </c>
      <c r="B2134" s="31" t="s">
        <v>7359</v>
      </c>
      <c r="C2134" t="s">
        <v>3257</v>
      </c>
    </row>
    <row r="2135" ht="15" spans="1:3">
      <c r="A2135" s="236" t="s">
        <v>7360</v>
      </c>
      <c r="B2135" s="31" t="s">
        <v>7361</v>
      </c>
      <c r="C2135" t="s">
        <v>3257</v>
      </c>
    </row>
    <row r="2136" ht="15" spans="1:3">
      <c r="A2136" s="236" t="s">
        <v>7362</v>
      </c>
      <c r="B2136" s="31" t="s">
        <v>7363</v>
      </c>
      <c r="C2136" t="s">
        <v>3257</v>
      </c>
    </row>
    <row r="2137" ht="15" spans="1:3">
      <c r="A2137" s="236" t="s">
        <v>7364</v>
      </c>
      <c r="B2137" s="31" t="s">
        <v>7365</v>
      </c>
      <c r="C2137" t="s">
        <v>3257</v>
      </c>
    </row>
    <row r="2138" ht="15" spans="1:3">
      <c r="A2138" s="236" t="s">
        <v>7366</v>
      </c>
      <c r="B2138" s="31" t="s">
        <v>7367</v>
      </c>
      <c r="C2138" t="s">
        <v>3257</v>
      </c>
    </row>
    <row r="2139" ht="15" spans="1:3">
      <c r="A2139" s="236" t="s">
        <v>7368</v>
      </c>
      <c r="B2139" s="31" t="s">
        <v>7369</v>
      </c>
      <c r="C2139" t="s">
        <v>3257</v>
      </c>
    </row>
    <row r="2140" ht="15" spans="1:3">
      <c r="A2140" s="236" t="s">
        <v>7370</v>
      </c>
      <c r="B2140" s="31" t="s">
        <v>7371</v>
      </c>
      <c r="C2140" t="s">
        <v>3257</v>
      </c>
    </row>
    <row r="2141" ht="15" spans="1:3">
      <c r="A2141" s="236" t="s">
        <v>7372</v>
      </c>
      <c r="B2141" s="31" t="s">
        <v>7373</v>
      </c>
      <c r="C2141" t="s">
        <v>3257</v>
      </c>
    </row>
    <row r="2142" ht="15" spans="1:3">
      <c r="A2142" s="236" t="s">
        <v>7374</v>
      </c>
      <c r="B2142" s="31" t="s">
        <v>7375</v>
      </c>
      <c r="C2142" t="s">
        <v>3257</v>
      </c>
    </row>
    <row r="2143" ht="15" spans="1:3">
      <c r="A2143" s="236" t="s">
        <v>7376</v>
      </c>
      <c r="B2143" s="31" t="s">
        <v>7377</v>
      </c>
      <c r="C2143" t="s">
        <v>3257</v>
      </c>
    </row>
    <row r="2144" ht="15" spans="1:3">
      <c r="A2144" s="236" t="s">
        <v>7378</v>
      </c>
      <c r="B2144" s="31" t="s">
        <v>7379</v>
      </c>
      <c r="C2144" t="s">
        <v>3326</v>
      </c>
    </row>
    <row r="2145" ht="15" spans="1:3">
      <c r="A2145" s="236" t="s">
        <v>7380</v>
      </c>
      <c r="B2145" s="31" t="s">
        <v>7381</v>
      </c>
      <c r="C2145" t="s">
        <v>3257</v>
      </c>
    </row>
    <row r="2146" ht="15" spans="1:3">
      <c r="A2146" s="236" t="s">
        <v>7382</v>
      </c>
      <c r="B2146" s="31" t="s">
        <v>7383</v>
      </c>
      <c r="C2146" t="s">
        <v>3257</v>
      </c>
    </row>
    <row r="2147" ht="15" spans="1:3">
      <c r="A2147" s="236" t="s">
        <v>7384</v>
      </c>
      <c r="B2147" s="31" t="s">
        <v>7385</v>
      </c>
      <c r="C2147" t="s">
        <v>3257</v>
      </c>
    </row>
    <row r="2148" ht="15" spans="1:3">
      <c r="A2148" s="236" t="s">
        <v>7386</v>
      </c>
      <c r="B2148" s="31" t="s">
        <v>7387</v>
      </c>
      <c r="C2148" t="s">
        <v>3257</v>
      </c>
    </row>
    <row r="2149" ht="15" spans="1:3">
      <c r="A2149" s="236" t="s">
        <v>7388</v>
      </c>
      <c r="B2149" s="31" t="s">
        <v>7389</v>
      </c>
      <c r="C2149" t="s">
        <v>3257</v>
      </c>
    </row>
    <row r="2150" ht="15" spans="1:3">
      <c r="A2150" s="236" t="s">
        <v>7390</v>
      </c>
      <c r="B2150" s="31" t="s">
        <v>7391</v>
      </c>
      <c r="C2150" t="s">
        <v>3257</v>
      </c>
    </row>
    <row r="2151" ht="15" spans="1:3">
      <c r="A2151" s="236" t="s">
        <v>7392</v>
      </c>
      <c r="B2151" s="31" t="s">
        <v>7393</v>
      </c>
      <c r="C2151" t="s">
        <v>3257</v>
      </c>
    </row>
    <row r="2152" ht="15" spans="1:3">
      <c r="A2152" s="236" t="s">
        <v>7394</v>
      </c>
      <c r="B2152" s="31" t="s">
        <v>7395</v>
      </c>
      <c r="C2152" t="s">
        <v>3257</v>
      </c>
    </row>
    <row r="2153" ht="15" spans="1:3">
      <c r="A2153" s="236" t="s">
        <v>7396</v>
      </c>
      <c r="B2153" s="31" t="s">
        <v>7397</v>
      </c>
      <c r="C2153" t="s">
        <v>3257</v>
      </c>
    </row>
    <row r="2154" ht="15" spans="1:3">
      <c r="A2154" s="236" t="s">
        <v>7398</v>
      </c>
      <c r="B2154" s="31" t="s">
        <v>7399</v>
      </c>
      <c r="C2154" t="s">
        <v>3257</v>
      </c>
    </row>
    <row r="2155" ht="15" spans="1:3">
      <c r="A2155" s="236" t="s">
        <v>7400</v>
      </c>
      <c r="B2155" s="31" t="s">
        <v>7401</v>
      </c>
      <c r="C2155" t="s">
        <v>3326</v>
      </c>
    </row>
    <row r="2156" ht="15" spans="1:3">
      <c r="A2156" s="236" t="s">
        <v>7402</v>
      </c>
      <c r="B2156" s="31" t="s">
        <v>7403</v>
      </c>
      <c r="C2156" t="s">
        <v>3257</v>
      </c>
    </row>
    <row r="2157" ht="15" spans="1:3">
      <c r="A2157" s="236" t="s">
        <v>7404</v>
      </c>
      <c r="B2157" s="31" t="s">
        <v>7405</v>
      </c>
      <c r="C2157" t="s">
        <v>3257</v>
      </c>
    </row>
    <row r="2158" ht="15" spans="1:3">
      <c r="A2158" s="236" t="s">
        <v>7406</v>
      </c>
      <c r="B2158" s="31" t="s">
        <v>7407</v>
      </c>
      <c r="C2158" t="s">
        <v>3257</v>
      </c>
    </row>
    <row r="2159" ht="15" spans="1:3">
      <c r="A2159" s="236" t="s">
        <v>7408</v>
      </c>
      <c r="B2159" s="31" t="s">
        <v>7409</v>
      </c>
      <c r="C2159" t="s">
        <v>3257</v>
      </c>
    </row>
    <row r="2160" ht="15" spans="1:3">
      <c r="A2160" s="236" t="s">
        <v>7410</v>
      </c>
      <c r="B2160" s="31" t="s">
        <v>7411</v>
      </c>
      <c r="C2160" t="s">
        <v>3257</v>
      </c>
    </row>
    <row r="2161" ht="15" spans="1:3">
      <c r="A2161" s="236" t="s">
        <v>7412</v>
      </c>
      <c r="B2161" s="31" t="s">
        <v>7413</v>
      </c>
      <c r="C2161" t="s">
        <v>3257</v>
      </c>
    </row>
    <row r="2162" ht="15" spans="1:3">
      <c r="A2162" s="236" t="s">
        <v>7414</v>
      </c>
      <c r="B2162" s="31" t="s">
        <v>7415</v>
      </c>
      <c r="C2162" t="s">
        <v>3257</v>
      </c>
    </row>
    <row r="2163" ht="15" spans="1:3">
      <c r="A2163" s="236" t="s">
        <v>7416</v>
      </c>
      <c r="B2163" s="31" t="s">
        <v>7417</v>
      </c>
      <c r="C2163" t="s">
        <v>3257</v>
      </c>
    </row>
    <row r="2164" ht="15" spans="1:3">
      <c r="A2164" s="236" t="s">
        <v>7418</v>
      </c>
      <c r="B2164" s="31" t="s">
        <v>7419</v>
      </c>
      <c r="C2164" t="s">
        <v>3257</v>
      </c>
    </row>
    <row r="2165" ht="15" spans="1:3">
      <c r="A2165" s="236" t="s">
        <v>7420</v>
      </c>
      <c r="B2165" s="31" t="s">
        <v>7421</v>
      </c>
      <c r="C2165" t="s">
        <v>3257</v>
      </c>
    </row>
    <row r="2166" ht="15" spans="1:3">
      <c r="A2166" s="236" t="s">
        <v>7422</v>
      </c>
      <c r="B2166" s="31" t="s">
        <v>7423</v>
      </c>
      <c r="C2166" t="s">
        <v>3257</v>
      </c>
    </row>
    <row r="2167" ht="15" spans="1:3">
      <c r="A2167" s="236" t="s">
        <v>7424</v>
      </c>
      <c r="B2167" s="31" t="s">
        <v>7425</v>
      </c>
      <c r="C2167" t="s">
        <v>3257</v>
      </c>
    </row>
    <row r="2168" ht="15" spans="1:3">
      <c r="A2168" s="236" t="s">
        <v>7426</v>
      </c>
      <c r="B2168" s="31" t="s">
        <v>7427</v>
      </c>
      <c r="C2168" t="s">
        <v>3257</v>
      </c>
    </row>
    <row r="2169" ht="15" spans="1:3">
      <c r="A2169" s="236" t="s">
        <v>7428</v>
      </c>
      <c r="B2169" s="31" t="s">
        <v>7429</v>
      </c>
      <c r="C2169" t="s">
        <v>3257</v>
      </c>
    </row>
    <row r="2170" ht="15" spans="1:3">
      <c r="A2170" s="236" t="s">
        <v>7430</v>
      </c>
      <c r="B2170" s="31" t="s">
        <v>7431</v>
      </c>
      <c r="C2170" t="s">
        <v>3257</v>
      </c>
    </row>
    <row r="2171" ht="15" spans="1:3">
      <c r="A2171" s="236" t="s">
        <v>7432</v>
      </c>
      <c r="B2171" s="31" t="s">
        <v>7433</v>
      </c>
      <c r="C2171" t="s">
        <v>3257</v>
      </c>
    </row>
    <row r="2172" ht="15" spans="1:3">
      <c r="A2172" s="236" t="s">
        <v>7434</v>
      </c>
      <c r="B2172" s="31" t="s">
        <v>7435</v>
      </c>
      <c r="C2172" t="s">
        <v>3257</v>
      </c>
    </row>
    <row r="2173" ht="15" spans="1:3">
      <c r="A2173" s="236" t="s">
        <v>7436</v>
      </c>
      <c r="B2173" s="31" t="s">
        <v>7437</v>
      </c>
      <c r="C2173" t="s">
        <v>3326</v>
      </c>
    </row>
    <row r="2174" ht="15" spans="1:3">
      <c r="A2174" s="236" t="s">
        <v>7438</v>
      </c>
      <c r="B2174" s="31" t="s">
        <v>7439</v>
      </c>
      <c r="C2174" t="s">
        <v>3257</v>
      </c>
    </row>
    <row r="2175" ht="15" spans="1:3">
      <c r="A2175" s="236" t="s">
        <v>7440</v>
      </c>
      <c r="B2175" s="31" t="s">
        <v>7441</v>
      </c>
      <c r="C2175" t="s">
        <v>3257</v>
      </c>
    </row>
    <row r="2176" ht="15" spans="1:3">
      <c r="A2176" s="236" t="s">
        <v>7442</v>
      </c>
      <c r="B2176" s="31" t="s">
        <v>7443</v>
      </c>
      <c r="C2176" t="s">
        <v>3257</v>
      </c>
    </row>
    <row r="2177" ht="15" spans="1:3">
      <c r="A2177" s="236" t="s">
        <v>7444</v>
      </c>
      <c r="B2177" s="31" t="s">
        <v>7445</v>
      </c>
      <c r="C2177" t="s">
        <v>3257</v>
      </c>
    </row>
    <row r="2178" ht="15" spans="1:3">
      <c r="A2178" s="236" t="s">
        <v>7446</v>
      </c>
      <c r="B2178" s="31" t="s">
        <v>7447</v>
      </c>
      <c r="C2178" t="s">
        <v>3257</v>
      </c>
    </row>
    <row r="2179" ht="15" spans="1:3">
      <c r="A2179" s="236" t="s">
        <v>7448</v>
      </c>
      <c r="B2179" s="31" t="s">
        <v>7449</v>
      </c>
      <c r="C2179" t="s">
        <v>3257</v>
      </c>
    </row>
    <row r="2180" ht="15" spans="1:3">
      <c r="A2180" s="236" t="s">
        <v>7450</v>
      </c>
      <c r="B2180" s="31" t="s">
        <v>7451</v>
      </c>
      <c r="C2180" t="s">
        <v>3257</v>
      </c>
    </row>
    <row r="2181" ht="15" spans="1:3">
      <c r="A2181" s="236" t="s">
        <v>7452</v>
      </c>
      <c r="B2181" s="31" t="s">
        <v>7453</v>
      </c>
      <c r="C2181" t="s">
        <v>3326</v>
      </c>
    </row>
    <row r="2182" ht="15" spans="1:3">
      <c r="A2182" s="236" t="s">
        <v>7454</v>
      </c>
      <c r="B2182" s="31" t="s">
        <v>7455</v>
      </c>
      <c r="C2182" t="s">
        <v>3257</v>
      </c>
    </row>
    <row r="2183" ht="15" spans="1:3">
      <c r="A2183" s="236" t="s">
        <v>7456</v>
      </c>
      <c r="B2183" s="31" t="s">
        <v>7457</v>
      </c>
      <c r="C2183" t="s">
        <v>3257</v>
      </c>
    </row>
    <row r="2184" ht="15" spans="1:3">
      <c r="A2184" s="236" t="s">
        <v>7458</v>
      </c>
      <c r="B2184" s="31" t="s">
        <v>7459</v>
      </c>
      <c r="C2184" t="s">
        <v>3257</v>
      </c>
    </row>
    <row r="2185" ht="15" spans="1:3">
      <c r="A2185" s="236" t="s">
        <v>7460</v>
      </c>
      <c r="B2185" s="31" t="s">
        <v>7461</v>
      </c>
      <c r="C2185" t="s">
        <v>3257</v>
      </c>
    </row>
    <row r="2186" ht="15" spans="1:3">
      <c r="A2186" s="236" t="s">
        <v>7462</v>
      </c>
      <c r="B2186" s="31" t="s">
        <v>7463</v>
      </c>
      <c r="C2186" t="s">
        <v>3326</v>
      </c>
    </row>
    <row r="2187" ht="15" spans="1:3">
      <c r="A2187" s="236" t="s">
        <v>7464</v>
      </c>
      <c r="B2187" s="31" t="s">
        <v>7465</v>
      </c>
      <c r="C2187" t="s">
        <v>3257</v>
      </c>
    </row>
    <row r="2188" ht="15" spans="1:3">
      <c r="A2188" s="236" t="s">
        <v>7466</v>
      </c>
      <c r="B2188" s="31" t="s">
        <v>7467</v>
      </c>
      <c r="C2188" t="s">
        <v>3257</v>
      </c>
    </row>
    <row r="2189" ht="15" spans="1:3">
      <c r="A2189" s="236" t="s">
        <v>7468</v>
      </c>
      <c r="B2189" s="31" t="s">
        <v>7469</v>
      </c>
      <c r="C2189" t="s">
        <v>3257</v>
      </c>
    </row>
    <row r="2190" ht="15" spans="1:3">
      <c r="A2190" s="236" t="s">
        <v>7470</v>
      </c>
      <c r="B2190" s="31" t="s">
        <v>7471</v>
      </c>
      <c r="C2190" t="s">
        <v>3257</v>
      </c>
    </row>
    <row r="2191" ht="15" spans="1:3">
      <c r="A2191" s="236" t="s">
        <v>7472</v>
      </c>
      <c r="B2191" s="31" t="s">
        <v>7473</v>
      </c>
      <c r="C2191" t="s">
        <v>3326</v>
      </c>
    </row>
    <row r="2192" ht="15" spans="1:3">
      <c r="A2192" s="236" t="s">
        <v>7474</v>
      </c>
      <c r="B2192" s="31" t="s">
        <v>7475</v>
      </c>
      <c r="C2192" t="s">
        <v>3257</v>
      </c>
    </row>
    <row r="2193" ht="15" spans="1:3">
      <c r="A2193" s="236" t="s">
        <v>7476</v>
      </c>
      <c r="B2193" s="31" t="s">
        <v>7477</v>
      </c>
      <c r="C2193" t="s">
        <v>3257</v>
      </c>
    </row>
    <row r="2194" ht="15" spans="1:3">
      <c r="A2194" s="236" t="s">
        <v>7478</v>
      </c>
      <c r="B2194" s="31" t="s">
        <v>7479</v>
      </c>
      <c r="C2194" t="s">
        <v>3257</v>
      </c>
    </row>
    <row r="2195" ht="15" spans="1:3">
      <c r="A2195" s="236" t="s">
        <v>7480</v>
      </c>
      <c r="B2195" s="31" t="s">
        <v>7481</v>
      </c>
      <c r="C2195" t="s">
        <v>3257</v>
      </c>
    </row>
    <row r="2196" ht="15" spans="1:3">
      <c r="A2196" s="236" t="s">
        <v>7482</v>
      </c>
      <c r="B2196" s="31" t="s">
        <v>7483</v>
      </c>
      <c r="C2196" t="s">
        <v>3326</v>
      </c>
    </row>
    <row r="2197" ht="15" spans="1:3">
      <c r="A2197" s="236" t="s">
        <v>7484</v>
      </c>
      <c r="B2197" s="31" t="s">
        <v>7485</v>
      </c>
      <c r="C2197" t="s">
        <v>3257</v>
      </c>
    </row>
    <row r="2198" ht="15" spans="1:3">
      <c r="A2198" s="236" t="s">
        <v>7486</v>
      </c>
      <c r="B2198" s="31" t="s">
        <v>7487</v>
      </c>
      <c r="C2198" t="s">
        <v>3257</v>
      </c>
    </row>
    <row r="2199" ht="15" spans="1:3">
      <c r="A2199" s="236" t="s">
        <v>7488</v>
      </c>
      <c r="B2199" s="31" t="s">
        <v>7489</v>
      </c>
      <c r="C2199" t="s">
        <v>3257</v>
      </c>
    </row>
    <row r="2200" ht="15" spans="1:3">
      <c r="A2200" s="236" t="s">
        <v>7490</v>
      </c>
      <c r="B2200" s="31" t="s">
        <v>7491</v>
      </c>
      <c r="C2200" t="s">
        <v>3257</v>
      </c>
    </row>
    <row r="2201" ht="15" spans="1:3">
      <c r="A2201" s="236" t="s">
        <v>7492</v>
      </c>
      <c r="B2201" s="31" t="s">
        <v>7493</v>
      </c>
      <c r="C2201" t="s">
        <v>3257</v>
      </c>
    </row>
    <row r="2202" ht="15" spans="1:3">
      <c r="A2202" s="236" t="s">
        <v>7494</v>
      </c>
      <c r="B2202" s="31" t="s">
        <v>7495</v>
      </c>
      <c r="C2202" t="s">
        <v>3326</v>
      </c>
    </row>
    <row r="2203" ht="15" spans="1:3">
      <c r="A2203" s="236" t="s">
        <v>7496</v>
      </c>
      <c r="B2203" s="31" t="s">
        <v>7497</v>
      </c>
      <c r="C2203" t="s">
        <v>3257</v>
      </c>
    </row>
    <row r="2204" ht="15" spans="1:3">
      <c r="A2204" s="236" t="s">
        <v>7498</v>
      </c>
      <c r="B2204" s="31" t="s">
        <v>7499</v>
      </c>
      <c r="C2204" t="s">
        <v>3257</v>
      </c>
    </row>
    <row r="2205" ht="15" spans="1:3">
      <c r="A2205" s="236" t="s">
        <v>7500</v>
      </c>
      <c r="B2205" s="31" t="s">
        <v>7501</v>
      </c>
      <c r="C2205" t="s">
        <v>3257</v>
      </c>
    </row>
    <row r="2206" ht="15" spans="1:3">
      <c r="A2206" s="236" t="s">
        <v>7502</v>
      </c>
      <c r="B2206" s="31" t="s">
        <v>7503</v>
      </c>
      <c r="C2206" t="s">
        <v>3257</v>
      </c>
    </row>
    <row r="2207" ht="15" spans="1:3">
      <c r="A2207" s="236" t="s">
        <v>7504</v>
      </c>
      <c r="B2207" s="31" t="s">
        <v>7505</v>
      </c>
      <c r="C2207" t="s">
        <v>3257</v>
      </c>
    </row>
    <row r="2208" ht="15" spans="1:3">
      <c r="A2208" s="236" t="s">
        <v>7506</v>
      </c>
      <c r="B2208" s="31" t="s">
        <v>7507</v>
      </c>
      <c r="C2208" t="s">
        <v>3257</v>
      </c>
    </row>
    <row r="2209" ht="15" spans="1:3">
      <c r="A2209" s="236" t="s">
        <v>7508</v>
      </c>
      <c r="B2209" s="31" t="s">
        <v>7509</v>
      </c>
      <c r="C2209" t="s">
        <v>3257</v>
      </c>
    </row>
    <row r="2210" ht="15" spans="1:3">
      <c r="A2210" s="236" t="s">
        <v>7510</v>
      </c>
      <c r="B2210" s="31" t="s">
        <v>7511</v>
      </c>
      <c r="C2210" t="s">
        <v>3326</v>
      </c>
    </row>
    <row r="2211" ht="15" spans="1:3">
      <c r="A2211" s="236" t="s">
        <v>7512</v>
      </c>
      <c r="B2211" s="31" t="s">
        <v>7513</v>
      </c>
      <c r="C2211" t="s">
        <v>3257</v>
      </c>
    </row>
    <row r="2212" ht="15" spans="1:3">
      <c r="A2212" s="236" t="s">
        <v>7514</v>
      </c>
      <c r="B2212" s="31" t="s">
        <v>7515</v>
      </c>
      <c r="C2212" t="s">
        <v>3257</v>
      </c>
    </row>
    <row r="2213" ht="15" spans="1:3">
      <c r="A2213" s="236" t="s">
        <v>7516</v>
      </c>
      <c r="B2213" s="31" t="s">
        <v>7517</v>
      </c>
      <c r="C2213" t="s">
        <v>3257</v>
      </c>
    </row>
    <row r="2214" ht="15" spans="1:3">
      <c r="A2214" s="236" t="s">
        <v>7518</v>
      </c>
      <c r="B2214" s="31" t="s">
        <v>7519</v>
      </c>
      <c r="C2214" t="s">
        <v>3257</v>
      </c>
    </row>
    <row r="2215" ht="15" spans="1:3">
      <c r="A2215" s="236" t="s">
        <v>7520</v>
      </c>
      <c r="B2215" s="31" t="s">
        <v>7521</v>
      </c>
      <c r="C2215" t="s">
        <v>3257</v>
      </c>
    </row>
    <row r="2216" ht="15" spans="1:3">
      <c r="A2216" s="236" t="s">
        <v>7522</v>
      </c>
      <c r="B2216" s="31" t="s">
        <v>7523</v>
      </c>
      <c r="C2216" t="s">
        <v>3257</v>
      </c>
    </row>
    <row r="2217" ht="15" spans="1:3">
      <c r="A2217" s="236" t="s">
        <v>7524</v>
      </c>
      <c r="B2217" s="31" t="s">
        <v>7525</v>
      </c>
      <c r="C2217" t="s">
        <v>3257</v>
      </c>
    </row>
    <row r="2218" ht="15" spans="1:3">
      <c r="A2218" s="236" t="s">
        <v>7526</v>
      </c>
      <c r="B2218" s="31" t="s">
        <v>7527</v>
      </c>
      <c r="C2218" t="s">
        <v>3257</v>
      </c>
    </row>
    <row r="2219" ht="15" spans="1:3">
      <c r="A2219" s="236" t="s">
        <v>7528</v>
      </c>
      <c r="B2219" s="31" t="s">
        <v>7529</v>
      </c>
      <c r="C2219" t="s">
        <v>3257</v>
      </c>
    </row>
    <row r="2220" ht="15" spans="1:3">
      <c r="A2220" s="236" t="s">
        <v>7530</v>
      </c>
      <c r="B2220" s="31" t="s">
        <v>7531</v>
      </c>
      <c r="C2220" t="s">
        <v>3257</v>
      </c>
    </row>
    <row r="2221" ht="15" spans="1:3">
      <c r="A2221" s="236" t="s">
        <v>7532</v>
      </c>
      <c r="B2221" s="31" t="s">
        <v>7533</v>
      </c>
      <c r="C2221" t="s">
        <v>3257</v>
      </c>
    </row>
    <row r="2222" ht="15" spans="1:3">
      <c r="A2222" s="236" t="s">
        <v>7534</v>
      </c>
      <c r="B2222" s="31" t="s">
        <v>7535</v>
      </c>
      <c r="C2222" t="s">
        <v>3257</v>
      </c>
    </row>
    <row r="2223" ht="15" spans="1:3">
      <c r="A2223" s="236" t="s">
        <v>7536</v>
      </c>
      <c r="B2223" s="31" t="s">
        <v>7537</v>
      </c>
      <c r="C2223" t="s">
        <v>3326</v>
      </c>
    </row>
    <row r="2224" ht="15" spans="1:3">
      <c r="A2224" s="236" t="s">
        <v>7538</v>
      </c>
      <c r="B2224" s="31" t="s">
        <v>7539</v>
      </c>
      <c r="C2224" t="s">
        <v>3257</v>
      </c>
    </row>
    <row r="2225" ht="15" spans="1:3">
      <c r="A2225" s="236" t="s">
        <v>7540</v>
      </c>
      <c r="B2225" s="31" t="s">
        <v>7541</v>
      </c>
      <c r="C2225" t="s">
        <v>3257</v>
      </c>
    </row>
    <row r="2226" ht="15" spans="1:3">
      <c r="A2226" s="236" t="s">
        <v>7542</v>
      </c>
      <c r="B2226" s="31" t="s">
        <v>7543</v>
      </c>
      <c r="C2226" t="s">
        <v>3257</v>
      </c>
    </row>
    <row r="2227" ht="15" spans="1:3">
      <c r="A2227" s="236" t="s">
        <v>7544</v>
      </c>
      <c r="B2227" s="31" t="s">
        <v>7545</v>
      </c>
      <c r="C2227" t="s">
        <v>3257</v>
      </c>
    </row>
    <row r="2228" ht="15" spans="1:3">
      <c r="A2228" s="236" t="s">
        <v>7546</v>
      </c>
      <c r="B2228" s="31" t="s">
        <v>7547</v>
      </c>
      <c r="C2228" t="s">
        <v>3257</v>
      </c>
    </row>
    <row r="2229" ht="15" spans="1:3">
      <c r="A2229" s="236" t="s">
        <v>7548</v>
      </c>
      <c r="B2229" s="31" t="s">
        <v>7549</v>
      </c>
      <c r="C2229" t="s">
        <v>3326</v>
      </c>
    </row>
    <row r="2230" ht="15" spans="1:3">
      <c r="A2230" s="236" t="s">
        <v>7550</v>
      </c>
      <c r="B2230" s="31" t="s">
        <v>7551</v>
      </c>
      <c r="C2230" t="s">
        <v>3257</v>
      </c>
    </row>
    <row r="2231" ht="15" spans="1:3">
      <c r="A2231" s="236" t="s">
        <v>7552</v>
      </c>
      <c r="B2231" s="31" t="s">
        <v>7553</v>
      </c>
      <c r="C2231" t="s">
        <v>3257</v>
      </c>
    </row>
    <row r="2232" ht="15" spans="1:3">
      <c r="A2232" s="236" t="s">
        <v>7554</v>
      </c>
      <c r="B2232" s="31" t="s">
        <v>7555</v>
      </c>
      <c r="C2232" t="s">
        <v>3257</v>
      </c>
    </row>
    <row r="2233" ht="15" spans="1:3">
      <c r="A2233" s="236" t="s">
        <v>7556</v>
      </c>
      <c r="B2233" s="31" t="s">
        <v>7557</v>
      </c>
      <c r="C2233" t="s">
        <v>3257</v>
      </c>
    </row>
    <row r="2234" ht="15" spans="1:3">
      <c r="A2234" s="236" t="s">
        <v>7558</v>
      </c>
      <c r="B2234" s="31" t="s">
        <v>7559</v>
      </c>
      <c r="C2234" t="s">
        <v>3257</v>
      </c>
    </row>
    <row r="2235" ht="15" spans="1:3">
      <c r="A2235" s="236" t="s">
        <v>7560</v>
      </c>
      <c r="B2235" s="31" t="s">
        <v>7561</v>
      </c>
      <c r="C2235" t="s">
        <v>3257</v>
      </c>
    </row>
    <row r="2236" ht="15" spans="1:3">
      <c r="A2236" s="236" t="s">
        <v>7562</v>
      </c>
      <c r="B2236" s="31" t="s">
        <v>7563</v>
      </c>
      <c r="C2236" t="s">
        <v>3257</v>
      </c>
    </row>
    <row r="2237" ht="15" spans="1:3">
      <c r="A2237" s="236" t="s">
        <v>7564</v>
      </c>
      <c r="B2237" s="31" t="s">
        <v>7565</v>
      </c>
      <c r="C2237" t="s">
        <v>3257</v>
      </c>
    </row>
    <row r="2238" ht="15" spans="1:3">
      <c r="A2238" s="236" t="s">
        <v>7566</v>
      </c>
      <c r="B2238" s="31" t="s">
        <v>7567</v>
      </c>
      <c r="C2238" t="s">
        <v>3257</v>
      </c>
    </row>
    <row r="2239" ht="15" spans="1:3">
      <c r="A2239" s="236" t="s">
        <v>7568</v>
      </c>
      <c r="B2239" s="31" t="s">
        <v>7569</v>
      </c>
      <c r="C2239" t="s">
        <v>3257</v>
      </c>
    </row>
    <row r="2240" ht="15" spans="1:3">
      <c r="A2240" s="236" t="s">
        <v>7570</v>
      </c>
      <c r="B2240" s="31" t="s">
        <v>7571</v>
      </c>
      <c r="C2240" t="s">
        <v>3257</v>
      </c>
    </row>
    <row r="2241" ht="15" spans="1:3">
      <c r="A2241" s="236" t="s">
        <v>7572</v>
      </c>
      <c r="B2241" s="31" t="s">
        <v>7573</v>
      </c>
      <c r="C2241" t="s">
        <v>3326</v>
      </c>
    </row>
    <row r="2242" ht="15" spans="1:3">
      <c r="A2242" s="236" t="s">
        <v>7574</v>
      </c>
      <c r="B2242" s="31" t="s">
        <v>7575</v>
      </c>
      <c r="C2242" t="s">
        <v>3257</v>
      </c>
    </row>
    <row r="2243" ht="15" spans="1:3">
      <c r="A2243" s="236" t="s">
        <v>7576</v>
      </c>
      <c r="B2243" s="31" t="s">
        <v>7577</v>
      </c>
      <c r="C2243" t="s">
        <v>3257</v>
      </c>
    </row>
    <row r="2244" ht="15" spans="1:3">
      <c r="A2244" s="236" t="s">
        <v>7578</v>
      </c>
      <c r="B2244" s="31" t="s">
        <v>7579</v>
      </c>
      <c r="C2244" t="s">
        <v>3257</v>
      </c>
    </row>
    <row r="2245" ht="15" spans="1:3">
      <c r="A2245" s="236" t="s">
        <v>7580</v>
      </c>
      <c r="B2245" s="31" t="s">
        <v>7581</v>
      </c>
      <c r="C2245" t="s">
        <v>3257</v>
      </c>
    </row>
    <row r="2246" ht="15" spans="1:3">
      <c r="A2246" s="236" t="s">
        <v>7582</v>
      </c>
      <c r="B2246" s="31" t="s">
        <v>7583</v>
      </c>
      <c r="C2246" t="s">
        <v>3257</v>
      </c>
    </row>
    <row r="2247" ht="15" spans="1:3">
      <c r="A2247" s="236" t="s">
        <v>7584</v>
      </c>
      <c r="B2247" s="31" t="s">
        <v>7585</v>
      </c>
      <c r="C2247" t="s">
        <v>3257</v>
      </c>
    </row>
    <row r="2248" ht="15" spans="1:3">
      <c r="A2248" s="236" t="s">
        <v>7586</v>
      </c>
      <c r="B2248" s="31" t="s">
        <v>7587</v>
      </c>
      <c r="C2248" t="s">
        <v>3326</v>
      </c>
    </row>
    <row r="2249" ht="15" spans="1:3">
      <c r="A2249" s="236" t="s">
        <v>7588</v>
      </c>
      <c r="B2249" s="31" t="s">
        <v>7589</v>
      </c>
      <c r="C2249" t="s">
        <v>3257</v>
      </c>
    </row>
    <row r="2250" ht="15" spans="1:3">
      <c r="A2250" s="236" t="s">
        <v>7590</v>
      </c>
      <c r="B2250" s="31" t="s">
        <v>7591</v>
      </c>
      <c r="C2250" t="s">
        <v>3257</v>
      </c>
    </row>
    <row r="2251" ht="15" spans="1:3">
      <c r="A2251" s="236" t="s">
        <v>7592</v>
      </c>
      <c r="B2251" s="31" t="s">
        <v>7593</v>
      </c>
      <c r="C2251" t="s">
        <v>3257</v>
      </c>
    </row>
    <row r="2252" ht="15" spans="1:3">
      <c r="A2252" s="236" t="s">
        <v>7594</v>
      </c>
      <c r="B2252" s="31" t="s">
        <v>7595</v>
      </c>
      <c r="C2252" t="s">
        <v>3257</v>
      </c>
    </row>
    <row r="2253" ht="15" spans="1:3">
      <c r="A2253" s="236" t="s">
        <v>7596</v>
      </c>
      <c r="B2253" s="31" t="s">
        <v>7597</v>
      </c>
      <c r="C2253" t="s">
        <v>3257</v>
      </c>
    </row>
    <row r="2254" ht="15" spans="1:3">
      <c r="A2254" s="236" t="s">
        <v>7598</v>
      </c>
      <c r="B2254" s="31" t="s">
        <v>7599</v>
      </c>
      <c r="C2254" t="s">
        <v>3257</v>
      </c>
    </row>
    <row r="2255" ht="15" spans="1:3">
      <c r="A2255" s="236" t="s">
        <v>7600</v>
      </c>
      <c r="B2255" s="31" t="s">
        <v>7601</v>
      </c>
      <c r="C2255" t="s">
        <v>3257</v>
      </c>
    </row>
    <row r="2256" ht="15" spans="1:3">
      <c r="A2256" s="236" t="s">
        <v>7602</v>
      </c>
      <c r="B2256" s="31" t="s">
        <v>7603</v>
      </c>
      <c r="C2256" t="s">
        <v>8</v>
      </c>
    </row>
    <row r="2257" ht="15" spans="1:3">
      <c r="A2257" s="236" t="s">
        <v>7604</v>
      </c>
      <c r="B2257" s="31" t="s">
        <v>7605</v>
      </c>
      <c r="C2257" t="s">
        <v>3326</v>
      </c>
    </row>
    <row r="2258" ht="15" spans="1:3">
      <c r="A2258" s="236" t="s">
        <v>7606</v>
      </c>
      <c r="B2258" s="31" t="s">
        <v>7607</v>
      </c>
      <c r="C2258" t="s">
        <v>3257</v>
      </c>
    </row>
    <row r="2259" ht="15" spans="1:3">
      <c r="A2259" s="236" t="s">
        <v>7608</v>
      </c>
      <c r="B2259" s="31" t="s">
        <v>7126</v>
      </c>
      <c r="C2259" t="s">
        <v>3257</v>
      </c>
    </row>
    <row r="2260" ht="15" spans="1:3">
      <c r="A2260" s="236" t="s">
        <v>7609</v>
      </c>
      <c r="B2260" s="31" t="s">
        <v>7610</v>
      </c>
      <c r="C2260" t="s">
        <v>3257</v>
      </c>
    </row>
    <row r="2261" ht="15" spans="1:3">
      <c r="A2261" s="236" t="s">
        <v>7611</v>
      </c>
      <c r="B2261" s="31" t="s">
        <v>7612</v>
      </c>
      <c r="C2261" t="s">
        <v>3257</v>
      </c>
    </row>
    <row r="2262" ht="15" spans="1:3">
      <c r="A2262" s="236" t="s">
        <v>7613</v>
      </c>
      <c r="B2262" s="31" t="s">
        <v>7614</v>
      </c>
      <c r="C2262" t="s">
        <v>3326</v>
      </c>
    </row>
    <row r="2263" ht="15" spans="1:3">
      <c r="A2263" s="236" t="s">
        <v>7615</v>
      </c>
      <c r="B2263" s="31" t="s">
        <v>7616</v>
      </c>
      <c r="C2263" t="s">
        <v>3257</v>
      </c>
    </row>
    <row r="2264" ht="15" spans="1:3">
      <c r="A2264" s="236" t="s">
        <v>7617</v>
      </c>
      <c r="B2264" s="31" t="s">
        <v>7618</v>
      </c>
      <c r="C2264" t="s">
        <v>3257</v>
      </c>
    </row>
    <row r="2265" ht="15" spans="1:3">
      <c r="A2265" s="236" t="s">
        <v>7619</v>
      </c>
      <c r="B2265" s="31" t="s">
        <v>7620</v>
      </c>
      <c r="C2265" t="s">
        <v>3257</v>
      </c>
    </row>
    <row r="2266" ht="15" spans="1:3">
      <c r="A2266" s="236" t="s">
        <v>7621</v>
      </c>
      <c r="B2266" s="31" t="s">
        <v>7622</v>
      </c>
      <c r="C2266" t="s">
        <v>3257</v>
      </c>
    </row>
    <row r="2267" ht="15" spans="1:3">
      <c r="A2267" s="236" t="s">
        <v>7623</v>
      </c>
      <c r="B2267" s="31" t="s">
        <v>7624</v>
      </c>
      <c r="C2267" t="s">
        <v>3326</v>
      </c>
    </row>
    <row r="2268" ht="15" spans="1:3">
      <c r="A2268" s="236" t="s">
        <v>7625</v>
      </c>
      <c r="B2268" s="31" t="s">
        <v>7085</v>
      </c>
      <c r="C2268" t="s">
        <v>3257</v>
      </c>
    </row>
    <row r="2269" ht="15" spans="1:3">
      <c r="A2269" s="236" t="s">
        <v>7626</v>
      </c>
      <c r="B2269" s="31" t="s">
        <v>7627</v>
      </c>
      <c r="C2269" t="s">
        <v>3257</v>
      </c>
    </row>
    <row r="2270" ht="15" spans="1:3">
      <c r="A2270" s="236" t="s">
        <v>7628</v>
      </c>
      <c r="B2270" s="31" t="s">
        <v>7629</v>
      </c>
      <c r="C2270" t="s">
        <v>3326</v>
      </c>
    </row>
    <row r="2271" ht="15" spans="1:3">
      <c r="A2271" s="236" t="s">
        <v>7630</v>
      </c>
      <c r="B2271" s="31" t="s">
        <v>7631</v>
      </c>
      <c r="C2271" t="s">
        <v>3257</v>
      </c>
    </row>
    <row r="2272" ht="15" spans="1:3">
      <c r="A2272" s="236" t="s">
        <v>7632</v>
      </c>
      <c r="B2272" s="31" t="s">
        <v>7633</v>
      </c>
      <c r="C2272" t="s">
        <v>3257</v>
      </c>
    </row>
    <row r="2273" ht="15" spans="1:3">
      <c r="A2273" s="236" t="s">
        <v>7634</v>
      </c>
      <c r="B2273" s="31" t="s">
        <v>7635</v>
      </c>
      <c r="C2273" t="s">
        <v>3257</v>
      </c>
    </row>
    <row r="2274" ht="15" spans="1:3">
      <c r="A2274" s="236" t="s">
        <v>7636</v>
      </c>
      <c r="B2274" s="31" t="s">
        <v>7637</v>
      </c>
      <c r="C2274" t="s">
        <v>3257</v>
      </c>
    </row>
    <row r="2275" ht="15" spans="1:3">
      <c r="A2275" s="236" t="s">
        <v>7638</v>
      </c>
      <c r="B2275" s="31" t="s">
        <v>7639</v>
      </c>
      <c r="C2275" t="s">
        <v>3257</v>
      </c>
    </row>
    <row r="2276" ht="15" spans="1:3">
      <c r="A2276" s="236" t="s">
        <v>7640</v>
      </c>
      <c r="B2276" s="31" t="s">
        <v>7641</v>
      </c>
      <c r="C2276" t="s">
        <v>3257</v>
      </c>
    </row>
    <row r="2277" ht="15" spans="1:3">
      <c r="A2277" s="236" t="s">
        <v>7642</v>
      </c>
      <c r="B2277" s="31" t="s">
        <v>7643</v>
      </c>
      <c r="C2277" t="s">
        <v>3257</v>
      </c>
    </row>
    <row r="2278" ht="15" spans="1:3">
      <c r="A2278" s="236" t="s">
        <v>7644</v>
      </c>
      <c r="B2278" s="31" t="s">
        <v>7645</v>
      </c>
      <c r="C2278" t="s">
        <v>3257</v>
      </c>
    </row>
    <row r="2279" ht="15" spans="1:3">
      <c r="A2279" s="236" t="s">
        <v>7646</v>
      </c>
      <c r="B2279" s="31" t="s">
        <v>7647</v>
      </c>
      <c r="C2279" t="s">
        <v>3257</v>
      </c>
    </row>
    <row r="2280" ht="15" spans="1:3">
      <c r="A2280" s="236" t="s">
        <v>7648</v>
      </c>
      <c r="B2280" s="31" t="s">
        <v>7649</v>
      </c>
      <c r="C2280" t="s">
        <v>3257</v>
      </c>
    </row>
    <row r="2281" ht="15" spans="1:3">
      <c r="A2281" s="236" t="s">
        <v>7650</v>
      </c>
      <c r="B2281" s="31" t="s">
        <v>7651</v>
      </c>
      <c r="C2281" t="s">
        <v>3257</v>
      </c>
    </row>
    <row r="2282" ht="15" spans="1:3">
      <c r="A2282" s="236" t="s">
        <v>7652</v>
      </c>
      <c r="B2282" s="31" t="s">
        <v>7653</v>
      </c>
      <c r="C2282" t="s">
        <v>3257</v>
      </c>
    </row>
    <row r="2283" ht="15" spans="1:3">
      <c r="A2283" s="236" t="s">
        <v>7654</v>
      </c>
      <c r="B2283" s="31" t="s">
        <v>7655</v>
      </c>
      <c r="C2283" t="s">
        <v>3257</v>
      </c>
    </row>
    <row r="2284" ht="15" spans="1:3">
      <c r="A2284" s="236" t="s">
        <v>7656</v>
      </c>
      <c r="B2284" s="31" t="s">
        <v>7657</v>
      </c>
      <c r="C2284" t="s">
        <v>3257</v>
      </c>
    </row>
    <row r="2285" ht="15" spans="1:3">
      <c r="A2285" s="236" t="s">
        <v>7658</v>
      </c>
      <c r="B2285" s="31" t="s">
        <v>7659</v>
      </c>
      <c r="C2285" t="s">
        <v>3257</v>
      </c>
    </row>
    <row r="2286" ht="15" spans="1:3">
      <c r="A2286" s="236" t="s">
        <v>7660</v>
      </c>
      <c r="B2286" s="31" t="s">
        <v>7661</v>
      </c>
      <c r="C2286" t="s">
        <v>8</v>
      </c>
    </row>
    <row r="2287" ht="15" spans="1:3">
      <c r="A2287" s="236" t="s">
        <v>7662</v>
      </c>
      <c r="B2287" s="31" t="s">
        <v>7663</v>
      </c>
      <c r="C2287" t="s">
        <v>3257</v>
      </c>
    </row>
    <row r="2288" ht="15" spans="1:3">
      <c r="A2288" s="236" t="s">
        <v>7664</v>
      </c>
      <c r="B2288" s="31" t="s">
        <v>7665</v>
      </c>
      <c r="C2288" t="s">
        <v>3257</v>
      </c>
    </row>
    <row r="2289" ht="15" spans="1:3">
      <c r="A2289" s="236" t="s">
        <v>7666</v>
      </c>
      <c r="B2289" s="31" t="s">
        <v>7667</v>
      </c>
      <c r="C2289" t="s">
        <v>3257</v>
      </c>
    </row>
    <row r="2290" ht="15" spans="1:3">
      <c r="A2290" s="236" t="s">
        <v>7668</v>
      </c>
      <c r="B2290" s="31" t="s">
        <v>7669</v>
      </c>
      <c r="C2290" t="s">
        <v>3257</v>
      </c>
    </row>
    <row r="2291" ht="15" spans="1:3">
      <c r="A2291" s="236" t="s">
        <v>7670</v>
      </c>
      <c r="B2291" s="31" t="s">
        <v>5087</v>
      </c>
      <c r="C2291" t="s">
        <v>3257</v>
      </c>
    </row>
    <row r="2292" ht="15" spans="1:3">
      <c r="A2292" s="236" t="s">
        <v>7671</v>
      </c>
      <c r="B2292" s="31" t="s">
        <v>7672</v>
      </c>
      <c r="C2292" t="s">
        <v>3257</v>
      </c>
    </row>
    <row r="2293" ht="15" spans="1:3">
      <c r="A2293" s="236" t="s">
        <v>7673</v>
      </c>
      <c r="B2293" s="31" t="s">
        <v>7674</v>
      </c>
      <c r="C2293" t="s">
        <v>3257</v>
      </c>
    </row>
    <row r="2294" ht="15" spans="1:3">
      <c r="A2294" s="236" t="s">
        <v>7675</v>
      </c>
      <c r="B2294" s="31" t="s">
        <v>7676</v>
      </c>
      <c r="C2294" t="s">
        <v>3257</v>
      </c>
    </row>
    <row r="2295" ht="15" spans="1:3">
      <c r="A2295" s="236" t="s">
        <v>7677</v>
      </c>
      <c r="B2295" s="31" t="s">
        <v>7678</v>
      </c>
      <c r="C2295" t="s">
        <v>3257</v>
      </c>
    </row>
    <row r="2296" ht="15" spans="1:3">
      <c r="A2296" s="236" t="s">
        <v>7679</v>
      </c>
      <c r="B2296" s="31" t="s">
        <v>7680</v>
      </c>
      <c r="C2296" t="s">
        <v>3257</v>
      </c>
    </row>
    <row r="2297" ht="15" spans="1:3">
      <c r="A2297" s="236" t="s">
        <v>7681</v>
      </c>
      <c r="B2297" s="31" t="s">
        <v>7682</v>
      </c>
      <c r="C2297" t="s">
        <v>3257</v>
      </c>
    </row>
    <row r="2298" ht="15" spans="1:3">
      <c r="A2298" s="236" t="s">
        <v>7683</v>
      </c>
      <c r="B2298" s="31" t="s">
        <v>7684</v>
      </c>
      <c r="C2298" t="s">
        <v>3257</v>
      </c>
    </row>
    <row r="2299" ht="15" spans="1:3">
      <c r="A2299" s="236" t="s">
        <v>7685</v>
      </c>
      <c r="B2299" s="31" t="s">
        <v>7686</v>
      </c>
      <c r="C2299" t="s">
        <v>3257</v>
      </c>
    </row>
    <row r="2300" ht="15" spans="1:3">
      <c r="A2300" s="236" t="s">
        <v>7687</v>
      </c>
      <c r="B2300" s="31" t="s">
        <v>7688</v>
      </c>
      <c r="C2300" t="s">
        <v>3257</v>
      </c>
    </row>
    <row r="2301" ht="15" spans="1:3">
      <c r="A2301" s="236" t="s">
        <v>7689</v>
      </c>
      <c r="B2301" s="31" t="s">
        <v>7690</v>
      </c>
      <c r="C2301" t="s">
        <v>3257</v>
      </c>
    </row>
    <row r="2302" ht="15" spans="1:3">
      <c r="A2302" s="236" t="s">
        <v>7691</v>
      </c>
      <c r="B2302" s="31" t="s">
        <v>7692</v>
      </c>
      <c r="C2302" t="s">
        <v>3257</v>
      </c>
    </row>
    <row r="2303" ht="15" spans="1:3">
      <c r="A2303" s="236" t="s">
        <v>7693</v>
      </c>
      <c r="B2303" s="31" t="s">
        <v>7694</v>
      </c>
      <c r="C2303" t="s">
        <v>3257</v>
      </c>
    </row>
    <row r="2304" ht="15" spans="1:3">
      <c r="A2304" s="236" t="s">
        <v>7695</v>
      </c>
      <c r="B2304" s="31" t="s">
        <v>7696</v>
      </c>
      <c r="C2304" t="s">
        <v>3257</v>
      </c>
    </row>
    <row r="2305" ht="15" spans="1:3">
      <c r="A2305" s="236" t="s">
        <v>7697</v>
      </c>
      <c r="B2305" s="31" t="s">
        <v>7698</v>
      </c>
      <c r="C2305" t="s">
        <v>3257</v>
      </c>
    </row>
    <row r="2306" ht="15" spans="1:3">
      <c r="A2306" s="236" t="s">
        <v>7699</v>
      </c>
      <c r="B2306" s="31" t="s">
        <v>7700</v>
      </c>
      <c r="C2306" t="s">
        <v>3257</v>
      </c>
    </row>
    <row r="2307" ht="15" spans="1:3">
      <c r="A2307" s="236" t="s">
        <v>7701</v>
      </c>
      <c r="B2307" s="31" t="s">
        <v>7702</v>
      </c>
      <c r="C2307" t="s">
        <v>3257</v>
      </c>
    </row>
    <row r="2308" ht="15" spans="1:3">
      <c r="A2308" s="236" t="s">
        <v>7703</v>
      </c>
      <c r="B2308" s="31" t="s">
        <v>7704</v>
      </c>
      <c r="C2308" t="s">
        <v>3257</v>
      </c>
    </row>
    <row r="2309" ht="15" spans="1:3">
      <c r="A2309" s="236" t="s">
        <v>7705</v>
      </c>
      <c r="B2309" s="31" t="s">
        <v>7706</v>
      </c>
      <c r="C2309" t="s">
        <v>3257</v>
      </c>
    </row>
    <row r="2310" ht="15" spans="1:3">
      <c r="A2310" s="236" t="s">
        <v>7707</v>
      </c>
      <c r="B2310" s="31" t="s">
        <v>7708</v>
      </c>
      <c r="C2310" t="s">
        <v>3257</v>
      </c>
    </row>
    <row r="2311" ht="15" spans="1:3">
      <c r="A2311" s="236" t="s">
        <v>7709</v>
      </c>
      <c r="B2311" s="31" t="s">
        <v>7710</v>
      </c>
      <c r="C2311" t="s">
        <v>3257</v>
      </c>
    </row>
    <row r="2312" ht="15" spans="1:3">
      <c r="A2312" s="236" t="s">
        <v>7711</v>
      </c>
      <c r="B2312" s="31" t="s">
        <v>7712</v>
      </c>
      <c r="C2312" t="s">
        <v>3257</v>
      </c>
    </row>
    <row r="2313" ht="15" spans="1:3">
      <c r="A2313" s="236" t="s">
        <v>7713</v>
      </c>
      <c r="B2313" s="31" t="s">
        <v>7714</v>
      </c>
      <c r="C2313" t="s">
        <v>3257</v>
      </c>
    </row>
    <row r="2314" ht="15" spans="1:3">
      <c r="A2314" s="236" t="s">
        <v>7715</v>
      </c>
      <c r="B2314" s="31" t="s">
        <v>7716</v>
      </c>
      <c r="C2314" t="s">
        <v>3257</v>
      </c>
    </row>
    <row r="2315" ht="15" spans="1:3">
      <c r="A2315" s="236" t="s">
        <v>7717</v>
      </c>
      <c r="B2315" s="31" t="s">
        <v>7718</v>
      </c>
      <c r="C2315" t="s">
        <v>3257</v>
      </c>
    </row>
    <row r="2316" ht="15" spans="1:3">
      <c r="A2316" s="236" t="s">
        <v>7719</v>
      </c>
      <c r="B2316" s="31" t="s">
        <v>7720</v>
      </c>
      <c r="C2316" t="s">
        <v>3257</v>
      </c>
    </row>
    <row r="2317" ht="15" spans="1:3">
      <c r="A2317" s="236" t="s">
        <v>7721</v>
      </c>
      <c r="B2317" s="31" t="s">
        <v>7722</v>
      </c>
      <c r="C2317" t="s">
        <v>3257</v>
      </c>
    </row>
    <row r="2318" ht="15" spans="1:3">
      <c r="A2318" s="236" t="s">
        <v>7723</v>
      </c>
      <c r="B2318" s="31" t="s">
        <v>7724</v>
      </c>
      <c r="C2318" t="s">
        <v>3257</v>
      </c>
    </row>
    <row r="2319" ht="15" spans="1:3">
      <c r="A2319" s="236" t="s">
        <v>7725</v>
      </c>
      <c r="B2319" s="31" t="s">
        <v>7726</v>
      </c>
      <c r="C2319" t="s">
        <v>3257</v>
      </c>
    </row>
    <row r="2320" ht="15" spans="1:3">
      <c r="A2320" s="236" t="s">
        <v>7727</v>
      </c>
      <c r="B2320" s="31" t="s">
        <v>7728</v>
      </c>
      <c r="C2320" t="s">
        <v>3257</v>
      </c>
    </row>
    <row r="2321" ht="15" spans="1:3">
      <c r="A2321" s="236" t="s">
        <v>7729</v>
      </c>
      <c r="B2321" s="31" t="s">
        <v>7730</v>
      </c>
      <c r="C2321" t="s">
        <v>3257</v>
      </c>
    </row>
    <row r="2322" ht="15" spans="1:3">
      <c r="A2322" s="236" t="s">
        <v>7731</v>
      </c>
      <c r="B2322" s="31" t="s">
        <v>7732</v>
      </c>
      <c r="C2322" t="s">
        <v>3257</v>
      </c>
    </row>
    <row r="2323" ht="15" spans="1:3">
      <c r="A2323" s="236" t="s">
        <v>7733</v>
      </c>
      <c r="B2323" s="31" t="s">
        <v>7734</v>
      </c>
      <c r="C2323" t="s">
        <v>3257</v>
      </c>
    </row>
    <row r="2324" ht="15" spans="1:3">
      <c r="A2324" s="236" t="s">
        <v>7735</v>
      </c>
      <c r="B2324" s="31" t="s">
        <v>7736</v>
      </c>
      <c r="C2324" t="s">
        <v>3257</v>
      </c>
    </row>
    <row r="2325" ht="15" spans="1:3">
      <c r="A2325" s="236" t="s">
        <v>7737</v>
      </c>
      <c r="B2325" s="31" t="s">
        <v>7738</v>
      </c>
      <c r="C2325" t="s">
        <v>8</v>
      </c>
    </row>
    <row r="2326" ht="15" spans="1:3">
      <c r="A2326" s="236" t="s">
        <v>7739</v>
      </c>
      <c r="B2326" s="31" t="s">
        <v>7740</v>
      </c>
      <c r="C2326" t="s">
        <v>3326</v>
      </c>
    </row>
    <row r="2327" ht="15" spans="1:3">
      <c r="A2327" s="236" t="s">
        <v>7741</v>
      </c>
      <c r="B2327" s="31" t="s">
        <v>7742</v>
      </c>
      <c r="C2327" t="s">
        <v>3257</v>
      </c>
    </row>
    <row r="2328" ht="15" spans="1:3">
      <c r="A2328" s="236" t="s">
        <v>7743</v>
      </c>
      <c r="B2328" s="31" t="s">
        <v>7744</v>
      </c>
      <c r="C2328" t="s">
        <v>3257</v>
      </c>
    </row>
    <row r="2329" ht="15" spans="1:3">
      <c r="A2329" s="236" t="s">
        <v>7745</v>
      </c>
      <c r="B2329" s="31" t="s">
        <v>7746</v>
      </c>
      <c r="C2329" t="s">
        <v>3257</v>
      </c>
    </row>
    <row r="2330" ht="15" spans="1:3">
      <c r="A2330" s="236" t="s">
        <v>7747</v>
      </c>
      <c r="B2330" s="31" t="s">
        <v>7748</v>
      </c>
      <c r="C2330" t="s">
        <v>3257</v>
      </c>
    </row>
    <row r="2331" ht="15" spans="1:3">
      <c r="A2331" s="236" t="s">
        <v>7749</v>
      </c>
      <c r="B2331" s="31" t="s">
        <v>7750</v>
      </c>
      <c r="C2331" t="s">
        <v>3257</v>
      </c>
    </row>
    <row r="2332" ht="15" spans="1:3">
      <c r="A2332" s="236" t="s">
        <v>7751</v>
      </c>
      <c r="B2332" s="31" t="s">
        <v>7752</v>
      </c>
      <c r="C2332" t="s">
        <v>3257</v>
      </c>
    </row>
    <row r="2333" ht="15" spans="1:3">
      <c r="A2333" s="236" t="s">
        <v>7753</v>
      </c>
      <c r="B2333" s="31" t="s">
        <v>7754</v>
      </c>
      <c r="C2333" t="s">
        <v>3257</v>
      </c>
    </row>
    <row r="2334" ht="15" spans="1:3">
      <c r="A2334" s="236" t="s">
        <v>7755</v>
      </c>
      <c r="B2334" s="31" t="s">
        <v>7756</v>
      </c>
      <c r="C2334" t="s">
        <v>3257</v>
      </c>
    </row>
    <row r="2335" ht="15" spans="1:3">
      <c r="A2335" s="236" t="s">
        <v>7757</v>
      </c>
      <c r="B2335" s="31" t="s">
        <v>7758</v>
      </c>
      <c r="C2335" t="s">
        <v>3257</v>
      </c>
    </row>
    <row r="2336" ht="15" spans="1:3">
      <c r="A2336" s="236" t="s">
        <v>7759</v>
      </c>
      <c r="B2336" s="31" t="s">
        <v>7760</v>
      </c>
      <c r="C2336" t="s">
        <v>3257</v>
      </c>
    </row>
    <row r="2337" ht="15" spans="1:3">
      <c r="A2337" s="236" t="s">
        <v>7761</v>
      </c>
      <c r="B2337" s="31" t="s">
        <v>7762</v>
      </c>
      <c r="C2337" t="s">
        <v>3257</v>
      </c>
    </row>
    <row r="2338" ht="15" spans="1:3">
      <c r="A2338" s="236" t="s">
        <v>7763</v>
      </c>
      <c r="B2338" s="31" t="s">
        <v>7764</v>
      </c>
      <c r="C2338" t="s">
        <v>3257</v>
      </c>
    </row>
    <row r="2339" ht="15" spans="1:3">
      <c r="A2339" s="236" t="s">
        <v>7765</v>
      </c>
      <c r="B2339" s="31" t="s">
        <v>7766</v>
      </c>
      <c r="C2339" t="s">
        <v>3257</v>
      </c>
    </row>
    <row r="2340" ht="15" spans="1:3">
      <c r="A2340" s="236" t="s">
        <v>7767</v>
      </c>
      <c r="B2340" s="31" t="s">
        <v>7768</v>
      </c>
      <c r="C2340" t="s">
        <v>3257</v>
      </c>
    </row>
    <row r="2341" ht="15" spans="1:3">
      <c r="A2341" s="236" t="s">
        <v>7769</v>
      </c>
      <c r="B2341" s="31" t="s">
        <v>7770</v>
      </c>
      <c r="C2341" t="s">
        <v>3257</v>
      </c>
    </row>
    <row r="2342" ht="15" spans="1:3">
      <c r="A2342" s="236" t="s">
        <v>7771</v>
      </c>
      <c r="B2342" s="31" t="s">
        <v>7772</v>
      </c>
      <c r="C2342" t="s">
        <v>3257</v>
      </c>
    </row>
    <row r="2343" ht="15" spans="1:3">
      <c r="A2343" s="236" t="s">
        <v>7773</v>
      </c>
      <c r="B2343" s="31" t="s">
        <v>7774</v>
      </c>
      <c r="C2343" t="s">
        <v>3257</v>
      </c>
    </row>
    <row r="2344" ht="15" spans="1:3">
      <c r="A2344" s="236" t="s">
        <v>7775</v>
      </c>
      <c r="B2344" s="31" t="s">
        <v>7776</v>
      </c>
      <c r="C2344" t="s">
        <v>3257</v>
      </c>
    </row>
    <row r="2345" ht="15" spans="1:3">
      <c r="A2345" s="236" t="s">
        <v>7777</v>
      </c>
      <c r="B2345" s="31" t="s">
        <v>7778</v>
      </c>
      <c r="C2345" t="s">
        <v>3257</v>
      </c>
    </row>
    <row r="2346" ht="15" spans="1:3">
      <c r="A2346" s="236" t="s">
        <v>7779</v>
      </c>
      <c r="B2346" s="31" t="s">
        <v>7780</v>
      </c>
      <c r="C2346" t="s">
        <v>3257</v>
      </c>
    </row>
    <row r="2347" ht="15" spans="1:3">
      <c r="A2347" s="236" t="s">
        <v>7781</v>
      </c>
      <c r="B2347" s="31" t="s">
        <v>7782</v>
      </c>
      <c r="C2347" t="s">
        <v>3326</v>
      </c>
    </row>
    <row r="2348" ht="15" spans="1:3">
      <c r="A2348" s="236" t="s">
        <v>7783</v>
      </c>
      <c r="B2348" s="31" t="s">
        <v>7784</v>
      </c>
      <c r="C2348" t="s">
        <v>3257</v>
      </c>
    </row>
    <row r="2349" ht="15" spans="1:3">
      <c r="A2349" s="236" t="s">
        <v>7785</v>
      </c>
      <c r="B2349" s="31" t="s">
        <v>7786</v>
      </c>
      <c r="C2349" t="s">
        <v>3257</v>
      </c>
    </row>
    <row r="2350" ht="15" spans="1:3">
      <c r="A2350" s="236" t="s">
        <v>7787</v>
      </c>
      <c r="B2350" s="31" t="s">
        <v>7788</v>
      </c>
      <c r="C2350" t="s">
        <v>3257</v>
      </c>
    </row>
    <row r="2351" ht="15" spans="1:3">
      <c r="A2351" s="236" t="s">
        <v>7789</v>
      </c>
      <c r="B2351" s="31" t="s">
        <v>7790</v>
      </c>
      <c r="C2351" t="s">
        <v>3257</v>
      </c>
    </row>
    <row r="2352" ht="15" spans="1:3">
      <c r="A2352" s="236" t="s">
        <v>7791</v>
      </c>
      <c r="B2352" s="31" t="s">
        <v>7792</v>
      </c>
      <c r="C2352" t="s">
        <v>3257</v>
      </c>
    </row>
    <row r="2353" ht="15" spans="1:3">
      <c r="A2353" s="236" t="s">
        <v>7793</v>
      </c>
      <c r="B2353" s="31" t="s">
        <v>7794</v>
      </c>
      <c r="C2353" t="s">
        <v>3257</v>
      </c>
    </row>
    <row r="2354" ht="15" spans="1:3">
      <c r="A2354" s="236" t="s">
        <v>7795</v>
      </c>
      <c r="B2354" s="31" t="s">
        <v>7796</v>
      </c>
      <c r="C2354" t="s">
        <v>3326</v>
      </c>
    </row>
    <row r="2355" ht="15" spans="1:3">
      <c r="A2355" s="236" t="s">
        <v>7797</v>
      </c>
      <c r="B2355" s="31" t="s">
        <v>7798</v>
      </c>
      <c r="C2355" t="s">
        <v>3257</v>
      </c>
    </row>
    <row r="2356" ht="15" spans="1:3">
      <c r="A2356" s="236" t="s">
        <v>7799</v>
      </c>
      <c r="B2356" s="31" t="s">
        <v>7800</v>
      </c>
      <c r="C2356" t="s">
        <v>3257</v>
      </c>
    </row>
    <row r="2357" ht="15" spans="1:3">
      <c r="A2357" s="236" t="s">
        <v>7801</v>
      </c>
      <c r="B2357" s="31" t="s">
        <v>7802</v>
      </c>
      <c r="C2357" t="s">
        <v>3257</v>
      </c>
    </row>
    <row r="2358" ht="15" spans="1:3">
      <c r="A2358" s="236" t="s">
        <v>7803</v>
      </c>
      <c r="B2358" s="31" t="s">
        <v>7804</v>
      </c>
      <c r="C2358" t="s">
        <v>3257</v>
      </c>
    </row>
    <row r="2359" ht="15" spans="1:3">
      <c r="A2359" s="236" t="s">
        <v>7805</v>
      </c>
      <c r="B2359" s="31" t="s">
        <v>7806</v>
      </c>
      <c r="C2359" t="s">
        <v>3257</v>
      </c>
    </row>
    <row r="2360" ht="15" spans="1:3">
      <c r="A2360" s="236" t="s">
        <v>7807</v>
      </c>
      <c r="B2360" s="31" t="s">
        <v>7808</v>
      </c>
      <c r="C2360" t="s">
        <v>3326</v>
      </c>
    </row>
    <row r="2361" ht="15" spans="1:3">
      <c r="A2361" s="236" t="s">
        <v>7809</v>
      </c>
      <c r="B2361" s="31" t="s">
        <v>7810</v>
      </c>
      <c r="C2361" t="s">
        <v>3257</v>
      </c>
    </row>
    <row r="2362" ht="15" spans="1:3">
      <c r="A2362" s="236" t="s">
        <v>7811</v>
      </c>
      <c r="B2362" s="31" t="s">
        <v>7812</v>
      </c>
      <c r="C2362" t="s">
        <v>3257</v>
      </c>
    </row>
    <row r="2363" ht="15" spans="1:3">
      <c r="A2363" s="236" t="s">
        <v>7813</v>
      </c>
      <c r="B2363" s="31" t="s">
        <v>7814</v>
      </c>
      <c r="C2363" t="s">
        <v>3257</v>
      </c>
    </row>
    <row r="2364" ht="15" spans="1:3">
      <c r="A2364" s="236" t="s">
        <v>7815</v>
      </c>
      <c r="B2364" s="31" t="s">
        <v>7816</v>
      </c>
      <c r="C2364" t="s">
        <v>3257</v>
      </c>
    </row>
    <row r="2365" ht="15" spans="1:3">
      <c r="A2365" s="236" t="s">
        <v>7817</v>
      </c>
      <c r="B2365" s="31" t="s">
        <v>7818</v>
      </c>
      <c r="C2365" t="s">
        <v>3257</v>
      </c>
    </row>
    <row r="2366" ht="15" spans="1:3">
      <c r="A2366" s="236" t="s">
        <v>7819</v>
      </c>
      <c r="B2366" s="31" t="s">
        <v>7820</v>
      </c>
      <c r="C2366" t="s">
        <v>3257</v>
      </c>
    </row>
    <row r="2367" ht="15" spans="1:3">
      <c r="A2367" s="236" t="s">
        <v>7821</v>
      </c>
      <c r="B2367" s="31" t="s">
        <v>7822</v>
      </c>
      <c r="C2367" t="s">
        <v>3257</v>
      </c>
    </row>
    <row r="2368" ht="15" spans="1:3">
      <c r="A2368" s="236" t="s">
        <v>7823</v>
      </c>
      <c r="B2368" s="31" t="s">
        <v>7824</v>
      </c>
      <c r="C2368" t="s">
        <v>3326</v>
      </c>
    </row>
    <row r="2369" ht="15" spans="1:3">
      <c r="A2369" s="236" t="s">
        <v>7825</v>
      </c>
      <c r="B2369" s="31" t="s">
        <v>7826</v>
      </c>
      <c r="C2369" t="s">
        <v>3257</v>
      </c>
    </row>
    <row r="2370" ht="15" spans="1:3">
      <c r="A2370" s="236" t="s">
        <v>7827</v>
      </c>
      <c r="B2370" s="31" t="s">
        <v>7828</v>
      </c>
      <c r="C2370" t="s">
        <v>3257</v>
      </c>
    </row>
    <row r="2371" ht="15" spans="1:3">
      <c r="A2371" s="236" t="s">
        <v>7829</v>
      </c>
      <c r="B2371" s="31" t="s">
        <v>7830</v>
      </c>
      <c r="C2371" t="s">
        <v>3257</v>
      </c>
    </row>
    <row r="2372" ht="15" spans="1:3">
      <c r="A2372" s="236" t="s">
        <v>7831</v>
      </c>
      <c r="B2372" s="31" t="s">
        <v>7832</v>
      </c>
      <c r="C2372" t="s">
        <v>3257</v>
      </c>
    </row>
    <row r="2373" ht="15" spans="1:3">
      <c r="A2373" s="236" t="s">
        <v>7833</v>
      </c>
      <c r="B2373" s="31" t="s">
        <v>7834</v>
      </c>
      <c r="C2373" t="s">
        <v>3257</v>
      </c>
    </row>
    <row r="2374" ht="15" spans="1:3">
      <c r="A2374" s="236" t="s">
        <v>7835</v>
      </c>
      <c r="B2374" s="31" t="s">
        <v>7836</v>
      </c>
      <c r="C2374" t="s">
        <v>3257</v>
      </c>
    </row>
    <row r="2375" ht="15" spans="1:3">
      <c r="A2375" s="236" t="s">
        <v>7837</v>
      </c>
      <c r="B2375" s="31" t="s">
        <v>7838</v>
      </c>
      <c r="C2375" t="s">
        <v>3326</v>
      </c>
    </row>
    <row r="2376" ht="15" spans="1:3">
      <c r="A2376" s="236" t="s">
        <v>7839</v>
      </c>
      <c r="B2376" s="31" t="s">
        <v>7840</v>
      </c>
      <c r="C2376" t="s">
        <v>3257</v>
      </c>
    </row>
    <row r="2377" ht="15" spans="1:3">
      <c r="A2377" s="236" t="s">
        <v>7841</v>
      </c>
      <c r="B2377" s="31" t="s">
        <v>7842</v>
      </c>
      <c r="C2377" t="s">
        <v>3257</v>
      </c>
    </row>
    <row r="2378" ht="15" spans="1:3">
      <c r="A2378" s="236" t="s">
        <v>7843</v>
      </c>
      <c r="B2378" s="31" t="s">
        <v>7844</v>
      </c>
      <c r="C2378" t="s">
        <v>3257</v>
      </c>
    </row>
    <row r="2379" ht="15" spans="1:3">
      <c r="A2379" s="236" t="s">
        <v>7845</v>
      </c>
      <c r="B2379" s="31" t="s">
        <v>7846</v>
      </c>
      <c r="C2379" t="s">
        <v>3257</v>
      </c>
    </row>
    <row r="2380" ht="15" spans="1:3">
      <c r="A2380" s="236" t="s">
        <v>7847</v>
      </c>
      <c r="B2380" s="31" t="s">
        <v>7848</v>
      </c>
      <c r="C2380" t="s">
        <v>3257</v>
      </c>
    </row>
    <row r="2381" ht="15" spans="1:3">
      <c r="A2381" s="236" t="s">
        <v>7849</v>
      </c>
      <c r="B2381" s="31" t="s">
        <v>7850</v>
      </c>
      <c r="C2381" t="s">
        <v>3257</v>
      </c>
    </row>
    <row r="2382" ht="15" spans="1:3">
      <c r="A2382" s="236" t="s">
        <v>7851</v>
      </c>
      <c r="B2382" s="31" t="s">
        <v>7852</v>
      </c>
      <c r="C2382" t="s">
        <v>3257</v>
      </c>
    </row>
    <row r="2383" ht="15" spans="1:3">
      <c r="A2383" s="236" t="s">
        <v>7853</v>
      </c>
      <c r="B2383" s="31" t="s">
        <v>7854</v>
      </c>
      <c r="C2383" t="s">
        <v>3257</v>
      </c>
    </row>
    <row r="2384" ht="15" spans="1:3">
      <c r="A2384" s="236" t="s">
        <v>7855</v>
      </c>
      <c r="B2384" s="31" t="s">
        <v>7856</v>
      </c>
      <c r="C2384" t="s">
        <v>3257</v>
      </c>
    </row>
    <row r="2385" ht="15" spans="1:3">
      <c r="A2385" s="236" t="s">
        <v>7857</v>
      </c>
      <c r="B2385" s="31" t="s">
        <v>7858</v>
      </c>
      <c r="C2385" t="s">
        <v>3326</v>
      </c>
    </row>
    <row r="2386" ht="15" spans="1:3">
      <c r="A2386" s="236" t="s">
        <v>7859</v>
      </c>
      <c r="B2386" s="31" t="s">
        <v>7860</v>
      </c>
      <c r="C2386" t="s">
        <v>3257</v>
      </c>
    </row>
    <row r="2387" ht="15" spans="1:3">
      <c r="A2387" s="236" t="s">
        <v>7861</v>
      </c>
      <c r="B2387" s="31" t="s">
        <v>7862</v>
      </c>
      <c r="C2387" t="s">
        <v>3257</v>
      </c>
    </row>
    <row r="2388" ht="15" spans="1:3">
      <c r="A2388" s="236" t="s">
        <v>7863</v>
      </c>
      <c r="B2388" s="31" t="s">
        <v>7864</v>
      </c>
      <c r="C2388" t="s">
        <v>3257</v>
      </c>
    </row>
    <row r="2389" ht="15" spans="1:3">
      <c r="A2389" s="236" t="s">
        <v>7865</v>
      </c>
      <c r="B2389" s="31" t="s">
        <v>7866</v>
      </c>
      <c r="C2389" t="s">
        <v>3257</v>
      </c>
    </row>
    <row r="2390" ht="15" spans="1:3">
      <c r="A2390" s="236" t="s">
        <v>7867</v>
      </c>
      <c r="B2390" s="31" t="s">
        <v>7868</v>
      </c>
      <c r="C2390" t="s">
        <v>3257</v>
      </c>
    </row>
    <row r="2391" ht="15" spans="1:3">
      <c r="A2391" s="236" t="s">
        <v>7869</v>
      </c>
      <c r="B2391" s="31" t="s">
        <v>7870</v>
      </c>
      <c r="C2391" t="s">
        <v>3257</v>
      </c>
    </row>
    <row r="2392" ht="15" spans="1:3">
      <c r="A2392" s="236" t="s">
        <v>7871</v>
      </c>
      <c r="B2392" s="31" t="s">
        <v>7872</v>
      </c>
      <c r="C2392" t="s">
        <v>3257</v>
      </c>
    </row>
    <row r="2393" ht="15" spans="1:3">
      <c r="A2393" s="236" t="s">
        <v>7873</v>
      </c>
      <c r="B2393" s="31" t="s">
        <v>7874</v>
      </c>
      <c r="C2393" t="s">
        <v>3326</v>
      </c>
    </row>
    <row r="2394" ht="15" spans="1:3">
      <c r="A2394" s="236" t="s">
        <v>7875</v>
      </c>
      <c r="B2394" s="31" t="s">
        <v>7876</v>
      </c>
      <c r="C2394" t="s">
        <v>3257</v>
      </c>
    </row>
    <row r="2395" ht="15" spans="1:3">
      <c r="A2395" s="236" t="s">
        <v>7877</v>
      </c>
      <c r="B2395" s="31" t="s">
        <v>7878</v>
      </c>
      <c r="C2395" t="s">
        <v>3257</v>
      </c>
    </row>
    <row r="2396" ht="15" spans="1:3">
      <c r="A2396" s="236" t="s">
        <v>7879</v>
      </c>
      <c r="B2396" s="31" t="s">
        <v>7880</v>
      </c>
      <c r="C2396" t="s">
        <v>3257</v>
      </c>
    </row>
    <row r="2397" ht="15" spans="1:3">
      <c r="A2397" s="236" t="s">
        <v>7881</v>
      </c>
      <c r="B2397" s="31" t="s">
        <v>7882</v>
      </c>
      <c r="C2397" t="s">
        <v>3257</v>
      </c>
    </row>
    <row r="2398" ht="15" spans="1:3">
      <c r="A2398" s="236" t="s">
        <v>7883</v>
      </c>
      <c r="B2398" s="31" t="s">
        <v>7884</v>
      </c>
      <c r="C2398" t="s">
        <v>3257</v>
      </c>
    </row>
    <row r="2399" ht="15" spans="1:3">
      <c r="A2399" s="236" t="s">
        <v>7885</v>
      </c>
      <c r="B2399" s="31" t="s">
        <v>7886</v>
      </c>
      <c r="C2399" t="s">
        <v>3326</v>
      </c>
    </row>
    <row r="2400" ht="15" spans="1:3">
      <c r="A2400" s="236" t="s">
        <v>7887</v>
      </c>
      <c r="B2400" s="31" t="s">
        <v>5913</v>
      </c>
      <c r="C2400" t="s">
        <v>3257</v>
      </c>
    </row>
    <row r="2401" ht="15" spans="1:3">
      <c r="A2401" s="236" t="s">
        <v>7888</v>
      </c>
      <c r="B2401" s="31" t="s">
        <v>7889</v>
      </c>
      <c r="C2401" t="s">
        <v>3257</v>
      </c>
    </row>
    <row r="2402" ht="15" spans="1:3">
      <c r="A2402" s="236" t="s">
        <v>7890</v>
      </c>
      <c r="B2402" s="31" t="s">
        <v>7891</v>
      </c>
      <c r="C2402" t="s">
        <v>3257</v>
      </c>
    </row>
    <row r="2403" ht="15" spans="1:3">
      <c r="A2403" s="236" t="s">
        <v>7892</v>
      </c>
      <c r="B2403" s="31" t="s">
        <v>7893</v>
      </c>
      <c r="C2403" t="s">
        <v>3257</v>
      </c>
    </row>
    <row r="2404" ht="15" spans="1:3">
      <c r="A2404" s="236" t="s">
        <v>7894</v>
      </c>
      <c r="B2404" s="31" t="s">
        <v>7895</v>
      </c>
      <c r="C2404" t="s">
        <v>3257</v>
      </c>
    </row>
    <row r="2405" ht="15" spans="1:3">
      <c r="A2405" s="236" t="s">
        <v>7896</v>
      </c>
      <c r="B2405" s="31" t="s">
        <v>7897</v>
      </c>
      <c r="C2405" t="s">
        <v>3326</v>
      </c>
    </row>
    <row r="2406" ht="15" spans="1:3">
      <c r="A2406" s="236" t="s">
        <v>7898</v>
      </c>
      <c r="B2406" s="31" t="s">
        <v>5913</v>
      </c>
      <c r="C2406" t="s">
        <v>3257</v>
      </c>
    </row>
    <row r="2407" ht="15" spans="1:3">
      <c r="A2407" s="236" t="s">
        <v>7899</v>
      </c>
      <c r="B2407" s="31" t="s">
        <v>7900</v>
      </c>
      <c r="C2407" t="s">
        <v>3257</v>
      </c>
    </row>
    <row r="2408" ht="15" spans="1:3">
      <c r="A2408" s="236" t="s">
        <v>7901</v>
      </c>
      <c r="B2408" s="31" t="s">
        <v>7902</v>
      </c>
      <c r="C2408" t="s">
        <v>3257</v>
      </c>
    </row>
    <row r="2409" ht="15" spans="1:3">
      <c r="A2409" s="236" t="s">
        <v>7903</v>
      </c>
      <c r="B2409" s="31" t="s">
        <v>7904</v>
      </c>
      <c r="C2409" t="s">
        <v>3257</v>
      </c>
    </row>
    <row r="2410" ht="15" spans="1:3">
      <c r="A2410" s="236" t="s">
        <v>7905</v>
      </c>
      <c r="B2410" s="31" t="s">
        <v>7906</v>
      </c>
      <c r="C2410" t="s">
        <v>3257</v>
      </c>
    </row>
    <row r="2411" ht="15" spans="1:3">
      <c r="A2411" s="236" t="s">
        <v>7907</v>
      </c>
      <c r="B2411" s="31" t="s">
        <v>7908</v>
      </c>
      <c r="C2411" t="s">
        <v>3257</v>
      </c>
    </row>
    <row r="2412" ht="15" spans="1:3">
      <c r="A2412" s="236" t="s">
        <v>7909</v>
      </c>
      <c r="B2412" s="31" t="s">
        <v>7910</v>
      </c>
      <c r="C2412" t="s">
        <v>3257</v>
      </c>
    </row>
    <row r="2413" ht="15" spans="1:3">
      <c r="A2413" s="236" t="s">
        <v>7911</v>
      </c>
      <c r="B2413" s="31" t="s">
        <v>7912</v>
      </c>
      <c r="C2413" t="s">
        <v>3257</v>
      </c>
    </row>
    <row r="2414" ht="15" spans="1:3">
      <c r="A2414" s="236" t="s">
        <v>7913</v>
      </c>
      <c r="B2414" s="31" t="s">
        <v>7914</v>
      </c>
      <c r="C2414" t="s">
        <v>3257</v>
      </c>
    </row>
    <row r="2415" ht="15" spans="1:3">
      <c r="A2415" s="236" t="s">
        <v>7915</v>
      </c>
      <c r="B2415" s="31" t="s">
        <v>7916</v>
      </c>
      <c r="C2415" t="s">
        <v>3257</v>
      </c>
    </row>
    <row r="2416" ht="15" spans="1:3">
      <c r="A2416" s="236" t="s">
        <v>7917</v>
      </c>
      <c r="B2416" s="31" t="s">
        <v>7918</v>
      </c>
      <c r="C2416" t="s">
        <v>3257</v>
      </c>
    </row>
    <row r="2417" ht="15" spans="1:3">
      <c r="A2417" s="236" t="s">
        <v>7919</v>
      </c>
      <c r="B2417" s="31" t="s">
        <v>7920</v>
      </c>
      <c r="C2417" t="s">
        <v>3326</v>
      </c>
    </row>
    <row r="2418" ht="15" spans="1:3">
      <c r="A2418" s="236" t="s">
        <v>7921</v>
      </c>
      <c r="B2418" s="31" t="s">
        <v>7922</v>
      </c>
      <c r="C2418" t="s">
        <v>3257</v>
      </c>
    </row>
    <row r="2419" ht="15" spans="1:3">
      <c r="A2419" s="236" t="s">
        <v>7923</v>
      </c>
      <c r="B2419" s="31" t="s">
        <v>7924</v>
      </c>
      <c r="C2419" t="s">
        <v>3257</v>
      </c>
    </row>
    <row r="2420" ht="15" spans="1:3">
      <c r="A2420" s="236" t="s">
        <v>7925</v>
      </c>
      <c r="B2420" s="31" t="s">
        <v>7926</v>
      </c>
      <c r="C2420" t="s">
        <v>3257</v>
      </c>
    </row>
    <row r="2421" ht="15" spans="1:3">
      <c r="A2421" s="236" t="s">
        <v>7927</v>
      </c>
      <c r="B2421" s="31" t="s">
        <v>7928</v>
      </c>
      <c r="C2421" t="s">
        <v>3257</v>
      </c>
    </row>
    <row r="2422" ht="15" spans="1:3">
      <c r="A2422" s="236" t="s">
        <v>7929</v>
      </c>
      <c r="B2422" s="31" t="s">
        <v>7930</v>
      </c>
      <c r="C2422" t="s">
        <v>3257</v>
      </c>
    </row>
    <row r="2423" ht="15" spans="1:3">
      <c r="A2423" s="236" t="s">
        <v>7931</v>
      </c>
      <c r="B2423" s="31" t="s">
        <v>7932</v>
      </c>
      <c r="C2423" t="s">
        <v>3257</v>
      </c>
    </row>
    <row r="2424" ht="15" spans="1:3">
      <c r="A2424" s="236" t="s">
        <v>7933</v>
      </c>
      <c r="B2424" s="31" t="s">
        <v>7934</v>
      </c>
      <c r="C2424" t="s">
        <v>3257</v>
      </c>
    </row>
    <row r="2425" ht="15" spans="1:3">
      <c r="A2425" s="236" t="s">
        <v>7935</v>
      </c>
      <c r="B2425" s="31" t="s">
        <v>7936</v>
      </c>
      <c r="C2425" t="s">
        <v>3257</v>
      </c>
    </row>
    <row r="2426" ht="15" spans="1:3">
      <c r="A2426" s="236" t="s">
        <v>7937</v>
      </c>
      <c r="B2426" s="31" t="s">
        <v>7938</v>
      </c>
      <c r="C2426" t="s">
        <v>3257</v>
      </c>
    </row>
    <row r="2427" ht="15" spans="1:3">
      <c r="A2427" s="236" t="s">
        <v>7939</v>
      </c>
      <c r="B2427" s="31" t="s">
        <v>7940</v>
      </c>
      <c r="C2427" t="s">
        <v>3326</v>
      </c>
    </row>
    <row r="2428" ht="15" spans="1:3">
      <c r="A2428" s="236" t="s">
        <v>7941</v>
      </c>
      <c r="B2428" s="31" t="s">
        <v>7942</v>
      </c>
      <c r="C2428" t="s">
        <v>3257</v>
      </c>
    </row>
    <row r="2429" ht="15" spans="1:3">
      <c r="A2429" s="236" t="s">
        <v>7943</v>
      </c>
      <c r="B2429" s="31" t="s">
        <v>7944</v>
      </c>
      <c r="C2429" t="s">
        <v>3257</v>
      </c>
    </row>
    <row r="2430" ht="15" spans="1:3">
      <c r="A2430" s="236" t="s">
        <v>7945</v>
      </c>
      <c r="B2430" s="31" t="s">
        <v>7946</v>
      </c>
      <c r="C2430" t="s">
        <v>3257</v>
      </c>
    </row>
    <row r="2431" ht="15" spans="1:3">
      <c r="A2431" s="236" t="s">
        <v>7947</v>
      </c>
      <c r="B2431" s="31" t="s">
        <v>7948</v>
      </c>
      <c r="C2431" t="s">
        <v>3257</v>
      </c>
    </row>
    <row r="2432" ht="15" spans="1:3">
      <c r="A2432" s="236" t="s">
        <v>7949</v>
      </c>
      <c r="B2432" s="31" t="s">
        <v>7950</v>
      </c>
      <c r="C2432" t="s">
        <v>3257</v>
      </c>
    </row>
    <row r="2433" ht="15" spans="1:3">
      <c r="A2433" s="236" t="s">
        <v>7951</v>
      </c>
      <c r="B2433" s="31" t="s">
        <v>7952</v>
      </c>
      <c r="C2433" t="s">
        <v>3257</v>
      </c>
    </row>
    <row r="2434" ht="15" spans="1:3">
      <c r="A2434" s="236" t="s">
        <v>7953</v>
      </c>
      <c r="B2434" s="31" t="s">
        <v>7954</v>
      </c>
      <c r="C2434" t="s">
        <v>3326</v>
      </c>
    </row>
    <row r="2435" ht="15" spans="1:3">
      <c r="A2435" s="236" t="s">
        <v>7955</v>
      </c>
      <c r="B2435" s="31" t="s">
        <v>7956</v>
      </c>
      <c r="C2435" t="s">
        <v>3257</v>
      </c>
    </row>
    <row r="2436" ht="15" spans="1:3">
      <c r="A2436" s="236" t="s">
        <v>7957</v>
      </c>
      <c r="B2436" s="31" t="s">
        <v>7958</v>
      </c>
      <c r="C2436" t="s">
        <v>3257</v>
      </c>
    </row>
    <row r="2437" ht="15" spans="1:3">
      <c r="A2437" s="236" t="s">
        <v>7959</v>
      </c>
      <c r="B2437" s="31" t="s">
        <v>7960</v>
      </c>
      <c r="C2437" t="s">
        <v>3257</v>
      </c>
    </row>
    <row r="2438" ht="15" spans="1:3">
      <c r="A2438" s="236" t="s">
        <v>7961</v>
      </c>
      <c r="B2438" s="31" t="s">
        <v>7962</v>
      </c>
      <c r="C2438" t="s">
        <v>3257</v>
      </c>
    </row>
    <row r="2439" ht="15" spans="1:3">
      <c r="A2439" s="236" t="s">
        <v>7963</v>
      </c>
      <c r="B2439" s="31" t="s">
        <v>7964</v>
      </c>
      <c r="C2439" t="s">
        <v>3257</v>
      </c>
    </row>
    <row r="2440" ht="15" spans="1:3">
      <c r="A2440" s="236" t="s">
        <v>7965</v>
      </c>
      <c r="B2440" s="31" t="s">
        <v>7966</v>
      </c>
      <c r="C2440" t="s">
        <v>3257</v>
      </c>
    </row>
    <row r="2441" ht="15" spans="1:3">
      <c r="A2441" s="236" t="s">
        <v>7967</v>
      </c>
      <c r="B2441" s="31" t="s">
        <v>7968</v>
      </c>
      <c r="C2441" t="s">
        <v>3257</v>
      </c>
    </row>
    <row r="2442" ht="15" spans="1:3">
      <c r="A2442" s="236" t="s">
        <v>7969</v>
      </c>
      <c r="B2442" s="31" t="s">
        <v>7970</v>
      </c>
      <c r="C2442" t="s">
        <v>3257</v>
      </c>
    </row>
    <row r="2443" ht="15" spans="1:3">
      <c r="A2443" s="236" t="s">
        <v>7971</v>
      </c>
      <c r="B2443" s="31" t="s">
        <v>7972</v>
      </c>
      <c r="C2443" t="s">
        <v>3257</v>
      </c>
    </row>
    <row r="2444" ht="15" spans="1:3">
      <c r="A2444" s="236" t="s">
        <v>7973</v>
      </c>
      <c r="B2444" s="31" t="s">
        <v>7974</v>
      </c>
      <c r="C2444" t="s">
        <v>3257</v>
      </c>
    </row>
    <row r="2445" ht="15" spans="1:3">
      <c r="A2445" s="236" t="s">
        <v>7975</v>
      </c>
      <c r="B2445" s="31" t="s">
        <v>7976</v>
      </c>
      <c r="C2445" t="s">
        <v>3326</v>
      </c>
    </row>
    <row r="2446" ht="15" spans="1:3">
      <c r="A2446" s="236" t="s">
        <v>7977</v>
      </c>
      <c r="B2446" s="31" t="s">
        <v>7978</v>
      </c>
      <c r="C2446" t="s">
        <v>3257</v>
      </c>
    </row>
    <row r="2447" ht="15" spans="1:3">
      <c r="A2447" s="236" t="s">
        <v>7979</v>
      </c>
      <c r="B2447" s="31" t="s">
        <v>7980</v>
      </c>
      <c r="C2447" t="s">
        <v>3257</v>
      </c>
    </row>
    <row r="2448" ht="15" spans="1:3">
      <c r="A2448" s="236" t="s">
        <v>7981</v>
      </c>
      <c r="B2448" s="31" t="s">
        <v>7982</v>
      </c>
      <c r="C2448" t="s">
        <v>3257</v>
      </c>
    </row>
    <row r="2449" ht="15" spans="1:3">
      <c r="A2449" s="236" t="s">
        <v>7983</v>
      </c>
      <c r="B2449" s="31" t="s">
        <v>7984</v>
      </c>
      <c r="C2449" t="s">
        <v>3257</v>
      </c>
    </row>
    <row r="2450" ht="15" spans="1:3">
      <c r="A2450" s="236" t="s">
        <v>7985</v>
      </c>
      <c r="B2450" s="31" t="s">
        <v>7986</v>
      </c>
      <c r="C2450" t="s">
        <v>3257</v>
      </c>
    </row>
    <row r="2451" ht="15" spans="1:3">
      <c r="A2451" s="236" t="s">
        <v>7987</v>
      </c>
      <c r="B2451" s="31" t="s">
        <v>7988</v>
      </c>
      <c r="C2451" t="s">
        <v>3257</v>
      </c>
    </row>
    <row r="2452" ht="15" spans="1:3">
      <c r="A2452" s="236" t="s">
        <v>7989</v>
      </c>
      <c r="B2452" s="31" t="s">
        <v>7990</v>
      </c>
      <c r="C2452" t="s">
        <v>3326</v>
      </c>
    </row>
    <row r="2453" ht="15" spans="1:3">
      <c r="A2453" s="236" t="s">
        <v>7991</v>
      </c>
      <c r="B2453" s="31" t="s">
        <v>7992</v>
      </c>
      <c r="C2453" t="s">
        <v>3257</v>
      </c>
    </row>
    <row r="2454" ht="15" spans="1:3">
      <c r="A2454" s="236" t="s">
        <v>7993</v>
      </c>
      <c r="B2454" s="31" t="s">
        <v>7994</v>
      </c>
      <c r="C2454" t="s">
        <v>3257</v>
      </c>
    </row>
    <row r="2455" ht="15" spans="1:3">
      <c r="A2455" s="236" t="s">
        <v>7995</v>
      </c>
      <c r="B2455" s="31" t="s">
        <v>7996</v>
      </c>
      <c r="C2455" t="s">
        <v>3257</v>
      </c>
    </row>
    <row r="2456" ht="15" spans="1:3">
      <c r="A2456" s="236" t="s">
        <v>7997</v>
      </c>
      <c r="B2456" s="31" t="s">
        <v>7998</v>
      </c>
      <c r="C2456" t="s">
        <v>3257</v>
      </c>
    </row>
    <row r="2457" ht="15" spans="1:3">
      <c r="A2457" s="236" t="s">
        <v>7999</v>
      </c>
      <c r="B2457" s="31" t="s">
        <v>8000</v>
      </c>
      <c r="C2457" t="s">
        <v>3257</v>
      </c>
    </row>
    <row r="2458" ht="15" spans="1:3">
      <c r="A2458" s="236" t="s">
        <v>8001</v>
      </c>
      <c r="B2458" s="31" t="s">
        <v>8002</v>
      </c>
      <c r="C2458" t="s">
        <v>3257</v>
      </c>
    </row>
    <row r="2459" ht="15" spans="1:3">
      <c r="A2459" s="236" t="s">
        <v>8003</v>
      </c>
      <c r="B2459" s="31" t="s">
        <v>8004</v>
      </c>
      <c r="C2459" t="s">
        <v>3257</v>
      </c>
    </row>
    <row r="2460" ht="15" spans="1:3">
      <c r="A2460" s="236" t="s">
        <v>8005</v>
      </c>
      <c r="B2460" s="31" t="s">
        <v>8006</v>
      </c>
      <c r="C2460" t="s">
        <v>3326</v>
      </c>
    </row>
    <row r="2461" ht="15" spans="1:3">
      <c r="A2461" s="236" t="s">
        <v>8007</v>
      </c>
      <c r="B2461" s="31" t="s">
        <v>8008</v>
      </c>
      <c r="C2461" t="s">
        <v>3257</v>
      </c>
    </row>
    <row r="2462" ht="15" spans="1:3">
      <c r="A2462" s="236" t="s">
        <v>8009</v>
      </c>
      <c r="B2462" s="31" t="s">
        <v>8010</v>
      </c>
      <c r="C2462" t="s">
        <v>3257</v>
      </c>
    </row>
    <row r="2463" ht="15" spans="1:3">
      <c r="A2463" s="236" t="s">
        <v>8011</v>
      </c>
      <c r="B2463" s="31" t="s">
        <v>8012</v>
      </c>
      <c r="C2463" t="s">
        <v>3257</v>
      </c>
    </row>
    <row r="2464" ht="15" spans="1:3">
      <c r="A2464" s="236" t="s">
        <v>8013</v>
      </c>
      <c r="B2464" s="31" t="s">
        <v>8014</v>
      </c>
      <c r="C2464" t="s">
        <v>3257</v>
      </c>
    </row>
    <row r="2465" ht="15" spans="1:3">
      <c r="A2465" s="236" t="s">
        <v>8015</v>
      </c>
      <c r="B2465" s="31" t="s">
        <v>8016</v>
      </c>
      <c r="C2465" t="s">
        <v>3257</v>
      </c>
    </row>
    <row r="2466" ht="15" spans="1:3">
      <c r="A2466" s="236" t="s">
        <v>8017</v>
      </c>
      <c r="B2466" s="31" t="s">
        <v>8018</v>
      </c>
      <c r="C2466" t="s">
        <v>3257</v>
      </c>
    </row>
    <row r="2467" ht="15" spans="1:3">
      <c r="A2467" s="236" t="s">
        <v>8019</v>
      </c>
      <c r="B2467" s="31" t="s">
        <v>8020</v>
      </c>
      <c r="C2467" t="s">
        <v>3257</v>
      </c>
    </row>
    <row r="2468" ht="15" spans="1:3">
      <c r="A2468" s="236" t="s">
        <v>8021</v>
      </c>
      <c r="B2468" s="31" t="s">
        <v>8022</v>
      </c>
      <c r="C2468" t="s">
        <v>3257</v>
      </c>
    </row>
    <row r="2469" ht="15" spans="1:3">
      <c r="A2469" s="236" t="s">
        <v>8023</v>
      </c>
      <c r="B2469" s="31" t="s">
        <v>8024</v>
      </c>
      <c r="C2469" t="s">
        <v>3326</v>
      </c>
    </row>
    <row r="2470" ht="15" spans="1:3">
      <c r="A2470" s="236" t="s">
        <v>8025</v>
      </c>
      <c r="B2470" s="31" t="s">
        <v>8026</v>
      </c>
      <c r="C2470" t="s">
        <v>3257</v>
      </c>
    </row>
    <row r="2471" ht="15" spans="1:3">
      <c r="A2471" s="236" t="s">
        <v>8027</v>
      </c>
      <c r="B2471" s="31" t="s">
        <v>8028</v>
      </c>
      <c r="C2471" t="s">
        <v>3257</v>
      </c>
    </row>
    <row r="2472" ht="15" spans="1:3">
      <c r="A2472" s="236" t="s">
        <v>8029</v>
      </c>
      <c r="B2472" s="31" t="s">
        <v>8030</v>
      </c>
      <c r="C2472" t="s">
        <v>3257</v>
      </c>
    </row>
    <row r="2473" ht="15" spans="1:3">
      <c r="A2473" s="236" t="s">
        <v>8031</v>
      </c>
      <c r="B2473" s="31" t="s">
        <v>8032</v>
      </c>
      <c r="C2473" t="s">
        <v>3257</v>
      </c>
    </row>
    <row r="2474" ht="15" spans="1:3">
      <c r="A2474" s="236" t="s">
        <v>8033</v>
      </c>
      <c r="B2474" s="31" t="s">
        <v>8034</v>
      </c>
      <c r="C2474" t="s">
        <v>3257</v>
      </c>
    </row>
    <row r="2475" ht="15" spans="1:3">
      <c r="A2475" s="236" t="s">
        <v>8035</v>
      </c>
      <c r="B2475" s="31" t="s">
        <v>8036</v>
      </c>
      <c r="C2475" t="s">
        <v>3326</v>
      </c>
    </row>
    <row r="2476" ht="15" spans="1:3">
      <c r="A2476" s="236" t="s">
        <v>8037</v>
      </c>
      <c r="B2476" s="31" t="s">
        <v>8038</v>
      </c>
      <c r="C2476" t="s">
        <v>3257</v>
      </c>
    </row>
    <row r="2477" ht="15" spans="1:3">
      <c r="A2477" s="236" t="s">
        <v>8039</v>
      </c>
      <c r="B2477" s="31" t="s">
        <v>8040</v>
      </c>
      <c r="C2477" t="s">
        <v>3257</v>
      </c>
    </row>
    <row r="2478" ht="15" spans="1:3">
      <c r="A2478" s="236" t="s">
        <v>8041</v>
      </c>
      <c r="B2478" s="31" t="s">
        <v>8042</v>
      </c>
      <c r="C2478" t="s">
        <v>3257</v>
      </c>
    </row>
    <row r="2479" ht="15" spans="1:3">
      <c r="A2479" s="236" t="s">
        <v>8043</v>
      </c>
      <c r="B2479" s="31" t="s">
        <v>8044</v>
      </c>
      <c r="C2479" t="s">
        <v>3326</v>
      </c>
    </row>
    <row r="2480" ht="15" spans="1:3">
      <c r="A2480" s="236" t="s">
        <v>8045</v>
      </c>
      <c r="B2480" s="31" t="s">
        <v>8046</v>
      </c>
      <c r="C2480" t="s">
        <v>3257</v>
      </c>
    </row>
    <row r="2481" ht="15" spans="1:3">
      <c r="A2481" s="236" t="s">
        <v>8047</v>
      </c>
      <c r="B2481" s="31" t="s">
        <v>8048</v>
      </c>
      <c r="C2481" t="s">
        <v>3257</v>
      </c>
    </row>
    <row r="2482" ht="15" spans="1:3">
      <c r="A2482" s="236" t="s">
        <v>8049</v>
      </c>
      <c r="B2482" s="31" t="s">
        <v>8050</v>
      </c>
      <c r="C2482" t="s">
        <v>3257</v>
      </c>
    </row>
    <row r="2483" ht="15" spans="1:3">
      <c r="A2483" s="236" t="s">
        <v>8051</v>
      </c>
      <c r="B2483" s="31" t="s">
        <v>8052</v>
      </c>
      <c r="C2483" t="s">
        <v>3257</v>
      </c>
    </row>
    <row r="2484" ht="15" spans="1:3">
      <c r="A2484" s="236" t="s">
        <v>8053</v>
      </c>
      <c r="B2484" s="31" t="s">
        <v>8054</v>
      </c>
      <c r="C2484" t="s">
        <v>3257</v>
      </c>
    </row>
    <row r="2485" ht="15" spans="1:3">
      <c r="A2485" s="236" t="s">
        <v>8055</v>
      </c>
      <c r="B2485" s="31" t="s">
        <v>8056</v>
      </c>
      <c r="C2485" t="s">
        <v>3257</v>
      </c>
    </row>
    <row r="2486" ht="15" spans="1:3">
      <c r="A2486" s="236" t="s">
        <v>8057</v>
      </c>
      <c r="B2486" s="31" t="s">
        <v>8058</v>
      </c>
      <c r="C2486" t="s">
        <v>3257</v>
      </c>
    </row>
    <row r="2487" ht="15" spans="1:3">
      <c r="A2487" s="236" t="s">
        <v>8059</v>
      </c>
      <c r="B2487" s="31" t="s">
        <v>8060</v>
      </c>
      <c r="C2487" t="s">
        <v>3257</v>
      </c>
    </row>
    <row r="2488" ht="15" spans="1:3">
      <c r="A2488" s="236" t="s">
        <v>8061</v>
      </c>
      <c r="B2488" s="31" t="s">
        <v>8062</v>
      </c>
      <c r="C2488" t="s">
        <v>3257</v>
      </c>
    </row>
    <row r="2489" ht="15" spans="1:3">
      <c r="A2489" s="236" t="s">
        <v>8063</v>
      </c>
      <c r="B2489" s="31" t="s">
        <v>8064</v>
      </c>
      <c r="C2489" t="s">
        <v>3257</v>
      </c>
    </row>
    <row r="2490" ht="15" spans="1:3">
      <c r="A2490" s="236" t="s">
        <v>8065</v>
      </c>
      <c r="B2490" s="31" t="s">
        <v>8066</v>
      </c>
      <c r="C2490" t="s">
        <v>3257</v>
      </c>
    </row>
    <row r="2491" ht="15" spans="1:3">
      <c r="A2491" s="236" t="s">
        <v>8067</v>
      </c>
      <c r="B2491" s="31" t="s">
        <v>8068</v>
      </c>
      <c r="C2491" t="s">
        <v>3257</v>
      </c>
    </row>
    <row r="2492" ht="15" spans="1:3">
      <c r="A2492" s="236" t="s">
        <v>8069</v>
      </c>
      <c r="B2492" s="31" t="s">
        <v>8070</v>
      </c>
      <c r="C2492" t="s">
        <v>3257</v>
      </c>
    </row>
    <row r="2493" ht="15" spans="1:3">
      <c r="A2493" s="236" t="s">
        <v>8071</v>
      </c>
      <c r="B2493" s="31" t="s">
        <v>8072</v>
      </c>
      <c r="C2493" t="s">
        <v>3326</v>
      </c>
    </row>
    <row r="2494" ht="15" spans="1:3">
      <c r="A2494" s="236" t="s">
        <v>8073</v>
      </c>
      <c r="B2494" s="31" t="s">
        <v>8074</v>
      </c>
      <c r="C2494" t="s">
        <v>3257</v>
      </c>
    </row>
    <row r="2495" ht="15" spans="1:3">
      <c r="A2495" s="236" t="s">
        <v>8075</v>
      </c>
      <c r="B2495" s="31" t="s">
        <v>8076</v>
      </c>
      <c r="C2495" t="s">
        <v>3257</v>
      </c>
    </row>
    <row r="2496" ht="15" spans="1:3">
      <c r="A2496" s="236" t="s">
        <v>8077</v>
      </c>
      <c r="B2496" s="31" t="s">
        <v>8078</v>
      </c>
      <c r="C2496" t="s">
        <v>3257</v>
      </c>
    </row>
    <row r="2497" ht="15" spans="1:3">
      <c r="A2497" s="236" t="s">
        <v>8079</v>
      </c>
      <c r="B2497" s="31" t="s">
        <v>8080</v>
      </c>
      <c r="C2497" t="s">
        <v>3257</v>
      </c>
    </row>
    <row r="2498" ht="15" spans="1:3">
      <c r="A2498" s="236" t="s">
        <v>8081</v>
      </c>
      <c r="B2498" s="31" t="s">
        <v>8082</v>
      </c>
      <c r="C2498" t="s">
        <v>3257</v>
      </c>
    </row>
    <row r="2499" ht="15" spans="1:3">
      <c r="A2499" s="236" t="s">
        <v>8083</v>
      </c>
      <c r="B2499" s="31" t="s">
        <v>8084</v>
      </c>
      <c r="C2499" t="s">
        <v>3257</v>
      </c>
    </row>
    <row r="2500" ht="15" spans="1:3">
      <c r="A2500" s="236" t="s">
        <v>8085</v>
      </c>
      <c r="B2500" s="31" t="s">
        <v>8086</v>
      </c>
      <c r="C2500" t="s">
        <v>3257</v>
      </c>
    </row>
    <row r="2501" ht="15" spans="1:3">
      <c r="A2501" s="236" t="s">
        <v>8087</v>
      </c>
      <c r="B2501" s="31" t="s">
        <v>8088</v>
      </c>
      <c r="C2501" t="s">
        <v>3257</v>
      </c>
    </row>
    <row r="2502" ht="15" spans="1:3">
      <c r="A2502" s="236" t="s">
        <v>8089</v>
      </c>
      <c r="B2502" s="31" t="s">
        <v>8090</v>
      </c>
      <c r="C2502" t="s">
        <v>3257</v>
      </c>
    </row>
    <row r="2503" ht="15" spans="1:3">
      <c r="A2503" s="236" t="s">
        <v>8091</v>
      </c>
      <c r="B2503" s="31" t="s">
        <v>8092</v>
      </c>
      <c r="C2503" t="s">
        <v>3257</v>
      </c>
    </row>
    <row r="2504" ht="15" spans="1:3">
      <c r="A2504" s="236" t="s">
        <v>8093</v>
      </c>
      <c r="B2504" s="31" t="s">
        <v>8094</v>
      </c>
      <c r="C2504" t="s">
        <v>3257</v>
      </c>
    </row>
    <row r="2505" ht="15" spans="1:3">
      <c r="A2505" s="236" t="s">
        <v>8095</v>
      </c>
      <c r="B2505" s="31" t="s">
        <v>8096</v>
      </c>
      <c r="C2505" t="s">
        <v>3257</v>
      </c>
    </row>
    <row r="2506" ht="15" spans="1:3">
      <c r="A2506" s="236" t="s">
        <v>8097</v>
      </c>
      <c r="B2506" s="31" t="s">
        <v>8098</v>
      </c>
      <c r="C2506" t="s">
        <v>3257</v>
      </c>
    </row>
    <row r="2507" ht="15" spans="1:3">
      <c r="A2507" s="236" t="s">
        <v>8099</v>
      </c>
      <c r="B2507" s="31" t="s">
        <v>8100</v>
      </c>
      <c r="C2507" t="s">
        <v>3257</v>
      </c>
    </row>
    <row r="2508" ht="15" spans="1:3">
      <c r="A2508" s="236" t="s">
        <v>8101</v>
      </c>
      <c r="B2508" s="31" t="s">
        <v>8102</v>
      </c>
      <c r="C2508" t="s">
        <v>3257</v>
      </c>
    </row>
    <row r="2509" ht="15" spans="1:3">
      <c r="A2509" s="236" t="s">
        <v>8103</v>
      </c>
      <c r="B2509" s="31" t="s">
        <v>8104</v>
      </c>
      <c r="C2509" t="s">
        <v>3257</v>
      </c>
    </row>
    <row r="2510" ht="15" spans="1:3">
      <c r="A2510" s="236" t="s">
        <v>8105</v>
      </c>
      <c r="B2510" s="31" t="s">
        <v>8106</v>
      </c>
      <c r="C2510" t="s">
        <v>3257</v>
      </c>
    </row>
    <row r="2511" ht="15" spans="1:3">
      <c r="A2511" s="236" t="s">
        <v>8107</v>
      </c>
      <c r="B2511" s="31" t="s">
        <v>8108</v>
      </c>
      <c r="C2511" t="s">
        <v>3257</v>
      </c>
    </row>
    <row r="2512" ht="15" spans="1:3">
      <c r="A2512" s="236" t="s">
        <v>8109</v>
      </c>
      <c r="B2512" s="31" t="s">
        <v>8110</v>
      </c>
      <c r="C2512" t="s">
        <v>3326</v>
      </c>
    </row>
    <row r="2513" ht="15" spans="1:3">
      <c r="A2513" s="236" t="s">
        <v>8111</v>
      </c>
      <c r="B2513" s="31" t="s">
        <v>8112</v>
      </c>
      <c r="C2513" t="s">
        <v>3257</v>
      </c>
    </row>
    <row r="2514" ht="15" spans="1:3">
      <c r="A2514" s="236" t="s">
        <v>8113</v>
      </c>
      <c r="B2514" s="31" t="s">
        <v>8114</v>
      </c>
      <c r="C2514" t="s">
        <v>3257</v>
      </c>
    </row>
    <row r="2515" ht="15" spans="1:3">
      <c r="A2515" s="236" t="s">
        <v>8115</v>
      </c>
      <c r="B2515" s="31" t="s">
        <v>8116</v>
      </c>
      <c r="C2515" t="s">
        <v>3257</v>
      </c>
    </row>
    <row r="2516" ht="15" spans="1:3">
      <c r="A2516" s="236" t="s">
        <v>8117</v>
      </c>
      <c r="B2516" s="31" t="s">
        <v>8118</v>
      </c>
      <c r="C2516" t="s">
        <v>3257</v>
      </c>
    </row>
    <row r="2517" ht="15" spans="1:3">
      <c r="A2517" s="236" t="s">
        <v>8119</v>
      </c>
      <c r="B2517" s="31" t="s">
        <v>8120</v>
      </c>
      <c r="C2517" t="s">
        <v>3257</v>
      </c>
    </row>
    <row r="2518" ht="15" spans="1:3">
      <c r="A2518" s="236" t="s">
        <v>8121</v>
      </c>
      <c r="B2518" s="31" t="s">
        <v>8122</v>
      </c>
      <c r="C2518" t="s">
        <v>3257</v>
      </c>
    </row>
    <row r="2519" ht="15" spans="1:3">
      <c r="A2519" s="236" t="s">
        <v>8123</v>
      </c>
      <c r="B2519" s="31" t="s">
        <v>8124</v>
      </c>
      <c r="C2519" t="s">
        <v>3257</v>
      </c>
    </row>
    <row r="2520" ht="15" spans="1:3">
      <c r="A2520" s="236" t="s">
        <v>8125</v>
      </c>
      <c r="B2520" s="31" t="s">
        <v>8126</v>
      </c>
      <c r="C2520" t="s">
        <v>3257</v>
      </c>
    </row>
    <row r="2521" ht="15" spans="1:3">
      <c r="A2521" s="236" t="s">
        <v>8127</v>
      </c>
      <c r="B2521" s="31" t="s">
        <v>8128</v>
      </c>
      <c r="C2521" t="s">
        <v>3257</v>
      </c>
    </row>
    <row r="2522" ht="15" spans="1:3">
      <c r="A2522" s="236" t="s">
        <v>8129</v>
      </c>
      <c r="B2522" s="31" t="s">
        <v>8130</v>
      </c>
      <c r="C2522" t="s">
        <v>3257</v>
      </c>
    </row>
    <row r="2523" ht="15" spans="1:3">
      <c r="A2523" s="236" t="s">
        <v>8131</v>
      </c>
      <c r="B2523" s="31" t="s">
        <v>8132</v>
      </c>
      <c r="C2523" t="s">
        <v>3257</v>
      </c>
    </row>
    <row r="2524" ht="15" spans="1:3">
      <c r="A2524" s="236" t="s">
        <v>8133</v>
      </c>
      <c r="B2524" s="31" t="s">
        <v>8134</v>
      </c>
      <c r="C2524" t="s">
        <v>3257</v>
      </c>
    </row>
    <row r="2525" ht="15" spans="1:3">
      <c r="A2525" s="236" t="s">
        <v>8135</v>
      </c>
      <c r="B2525" s="31" t="s">
        <v>8136</v>
      </c>
      <c r="C2525" t="s">
        <v>3257</v>
      </c>
    </row>
    <row r="2526" ht="15" spans="1:3">
      <c r="A2526" s="236" t="s">
        <v>8137</v>
      </c>
      <c r="B2526" s="31" t="s">
        <v>8138</v>
      </c>
      <c r="C2526" t="s">
        <v>3257</v>
      </c>
    </row>
    <row r="2527" ht="15" spans="1:3">
      <c r="A2527" s="236" t="s">
        <v>8139</v>
      </c>
      <c r="B2527" s="31" t="s">
        <v>8140</v>
      </c>
      <c r="C2527" t="s">
        <v>3257</v>
      </c>
    </row>
    <row r="2528" ht="15" spans="1:3">
      <c r="A2528" s="236" t="s">
        <v>8141</v>
      </c>
      <c r="B2528" s="31" t="s">
        <v>8142</v>
      </c>
      <c r="C2528" t="s">
        <v>3257</v>
      </c>
    </row>
    <row r="2529" ht="15" spans="1:3">
      <c r="A2529" s="236" t="s">
        <v>8143</v>
      </c>
      <c r="B2529" s="31" t="s">
        <v>8144</v>
      </c>
      <c r="C2529" t="s">
        <v>3257</v>
      </c>
    </row>
    <row r="2530" ht="15" spans="1:3">
      <c r="A2530" s="236" t="s">
        <v>8145</v>
      </c>
      <c r="B2530" s="31" t="s">
        <v>8146</v>
      </c>
      <c r="C2530" t="s">
        <v>8</v>
      </c>
    </row>
    <row r="2531" ht="15" spans="1:3">
      <c r="A2531" s="236" t="s">
        <v>8147</v>
      </c>
      <c r="B2531" s="31" t="s">
        <v>8148</v>
      </c>
      <c r="C2531" t="s">
        <v>3326</v>
      </c>
    </row>
    <row r="2532" ht="15" spans="1:3">
      <c r="A2532" s="236" t="s">
        <v>8149</v>
      </c>
      <c r="B2532" s="31" t="s">
        <v>8150</v>
      </c>
      <c r="C2532" t="s">
        <v>3257</v>
      </c>
    </row>
    <row r="2533" ht="15" spans="1:3">
      <c r="A2533" s="236" t="s">
        <v>8151</v>
      </c>
      <c r="B2533" s="31" t="s">
        <v>8152</v>
      </c>
      <c r="C2533" t="s">
        <v>3257</v>
      </c>
    </row>
    <row r="2534" ht="15" spans="1:3">
      <c r="A2534" s="236" t="s">
        <v>8153</v>
      </c>
      <c r="B2534" s="31" t="s">
        <v>8154</v>
      </c>
      <c r="C2534" t="s">
        <v>3257</v>
      </c>
    </row>
    <row r="2535" ht="15" spans="1:3">
      <c r="A2535" s="236" t="s">
        <v>8155</v>
      </c>
      <c r="B2535" s="31" t="s">
        <v>8156</v>
      </c>
      <c r="C2535" t="s">
        <v>3257</v>
      </c>
    </row>
    <row r="2536" ht="15" spans="1:3">
      <c r="A2536" s="236" t="s">
        <v>8157</v>
      </c>
      <c r="B2536" s="31" t="s">
        <v>7077</v>
      </c>
      <c r="C2536" t="s">
        <v>3257</v>
      </c>
    </row>
    <row r="2537" ht="15" spans="1:3">
      <c r="A2537" s="236" t="s">
        <v>8158</v>
      </c>
      <c r="B2537" s="31" t="s">
        <v>8159</v>
      </c>
      <c r="C2537" t="s">
        <v>3257</v>
      </c>
    </row>
    <row r="2538" ht="15" spans="1:3">
      <c r="A2538" s="236" t="s">
        <v>8160</v>
      </c>
      <c r="B2538" s="31" t="s">
        <v>8161</v>
      </c>
      <c r="C2538" t="s">
        <v>3257</v>
      </c>
    </row>
    <row r="2539" ht="15" spans="1:3">
      <c r="A2539" s="236" t="s">
        <v>8162</v>
      </c>
      <c r="B2539" s="31" t="s">
        <v>8163</v>
      </c>
      <c r="C2539" t="s">
        <v>3257</v>
      </c>
    </row>
    <row r="2540" ht="15" spans="1:3">
      <c r="A2540" s="236" t="s">
        <v>8164</v>
      </c>
      <c r="B2540" s="31" t="s">
        <v>8165</v>
      </c>
      <c r="C2540" t="s">
        <v>3257</v>
      </c>
    </row>
    <row r="2541" ht="15" spans="1:3">
      <c r="A2541" s="236" t="s">
        <v>8166</v>
      </c>
      <c r="B2541" s="31" t="s">
        <v>8167</v>
      </c>
      <c r="C2541" t="s">
        <v>3257</v>
      </c>
    </row>
    <row r="2542" ht="15" spans="1:3">
      <c r="A2542" s="236" t="s">
        <v>8168</v>
      </c>
      <c r="B2542" s="31" t="s">
        <v>8169</v>
      </c>
      <c r="C2542" t="s">
        <v>3326</v>
      </c>
    </row>
    <row r="2543" ht="15" spans="1:3">
      <c r="A2543" s="236" t="s">
        <v>8170</v>
      </c>
      <c r="B2543" s="31" t="s">
        <v>8171</v>
      </c>
      <c r="C2543" t="s">
        <v>3257</v>
      </c>
    </row>
    <row r="2544" ht="15" spans="1:3">
      <c r="A2544" s="236" t="s">
        <v>8172</v>
      </c>
      <c r="B2544" s="31" t="s">
        <v>8173</v>
      </c>
      <c r="C2544" t="s">
        <v>3257</v>
      </c>
    </row>
    <row r="2545" ht="15" spans="1:3">
      <c r="A2545" s="236" t="s">
        <v>8174</v>
      </c>
      <c r="B2545" s="31" t="s">
        <v>8175</v>
      </c>
      <c r="C2545" t="s">
        <v>3257</v>
      </c>
    </row>
    <row r="2546" ht="15" spans="1:3">
      <c r="A2546" s="236" t="s">
        <v>8176</v>
      </c>
      <c r="B2546" s="31" t="s">
        <v>8177</v>
      </c>
      <c r="C2546" t="s">
        <v>3257</v>
      </c>
    </row>
    <row r="2547" ht="15" spans="1:3">
      <c r="A2547" s="236" t="s">
        <v>8178</v>
      </c>
      <c r="B2547" s="31" t="s">
        <v>8179</v>
      </c>
      <c r="C2547" t="s">
        <v>3326</v>
      </c>
    </row>
    <row r="2548" ht="15" spans="1:3">
      <c r="A2548" s="236" t="s">
        <v>8180</v>
      </c>
      <c r="B2548" s="31" t="s">
        <v>8181</v>
      </c>
      <c r="C2548" t="s">
        <v>3257</v>
      </c>
    </row>
    <row r="2549" ht="15" spans="1:3">
      <c r="A2549" s="236" t="s">
        <v>8182</v>
      </c>
      <c r="B2549" s="31" t="s">
        <v>8183</v>
      </c>
      <c r="C2549" t="s">
        <v>3257</v>
      </c>
    </row>
    <row r="2550" ht="15" spans="1:3">
      <c r="A2550" s="236" t="s">
        <v>8184</v>
      </c>
      <c r="B2550" s="31" t="s">
        <v>8185</v>
      </c>
      <c r="C2550" t="s">
        <v>3257</v>
      </c>
    </row>
    <row r="2551" ht="15" spans="1:3">
      <c r="A2551" s="236" t="s">
        <v>8186</v>
      </c>
      <c r="B2551" s="31" t="s">
        <v>8187</v>
      </c>
      <c r="C2551" t="s">
        <v>3257</v>
      </c>
    </row>
    <row r="2552" ht="15" spans="1:3">
      <c r="A2552" s="236" t="s">
        <v>8188</v>
      </c>
      <c r="B2552" s="31" t="s">
        <v>8189</v>
      </c>
      <c r="C2552" t="s">
        <v>3257</v>
      </c>
    </row>
    <row r="2553" ht="15" spans="1:3">
      <c r="A2553" s="236" t="s">
        <v>8190</v>
      </c>
      <c r="B2553" s="31" t="s">
        <v>8191</v>
      </c>
      <c r="C2553" t="s">
        <v>3257</v>
      </c>
    </row>
    <row r="2554" ht="15" spans="1:3">
      <c r="A2554" s="236" t="s">
        <v>8192</v>
      </c>
      <c r="B2554" s="31" t="s">
        <v>8193</v>
      </c>
      <c r="C2554" t="s">
        <v>3257</v>
      </c>
    </row>
    <row r="2555" ht="15" spans="1:3">
      <c r="A2555" s="236" t="s">
        <v>8194</v>
      </c>
      <c r="B2555" s="31" t="s">
        <v>8195</v>
      </c>
      <c r="C2555" t="s">
        <v>3257</v>
      </c>
    </row>
    <row r="2556" ht="15" spans="1:3">
      <c r="A2556" s="236" t="s">
        <v>8196</v>
      </c>
      <c r="B2556" s="31" t="s">
        <v>8197</v>
      </c>
      <c r="C2556" t="s">
        <v>3257</v>
      </c>
    </row>
    <row r="2557" ht="15" spans="1:3">
      <c r="A2557" s="236" t="s">
        <v>8198</v>
      </c>
      <c r="B2557" s="31" t="s">
        <v>8199</v>
      </c>
      <c r="C2557" t="s">
        <v>3257</v>
      </c>
    </row>
    <row r="2558" ht="15" spans="1:3">
      <c r="A2558" s="236" t="s">
        <v>8200</v>
      </c>
      <c r="B2558" s="31" t="s">
        <v>8201</v>
      </c>
      <c r="C2558" t="s">
        <v>3257</v>
      </c>
    </row>
    <row r="2559" ht="15" spans="1:3">
      <c r="A2559" s="236" t="s">
        <v>8202</v>
      </c>
      <c r="B2559" s="31" t="s">
        <v>8203</v>
      </c>
      <c r="C2559" t="s">
        <v>3257</v>
      </c>
    </row>
    <row r="2560" ht="15" spans="1:3">
      <c r="A2560" s="236" t="s">
        <v>8204</v>
      </c>
      <c r="B2560" s="31" t="s">
        <v>8205</v>
      </c>
      <c r="C2560" t="s">
        <v>3257</v>
      </c>
    </row>
    <row r="2561" ht="15" spans="1:3">
      <c r="A2561" s="236" t="s">
        <v>8206</v>
      </c>
      <c r="B2561" s="31" t="s">
        <v>8207</v>
      </c>
      <c r="C2561" t="s">
        <v>3257</v>
      </c>
    </row>
    <row r="2562" ht="15" spans="1:3">
      <c r="A2562" s="236" t="s">
        <v>8208</v>
      </c>
      <c r="B2562" s="31" t="s">
        <v>8209</v>
      </c>
      <c r="C2562" t="s">
        <v>3326</v>
      </c>
    </row>
    <row r="2563" ht="15" spans="1:3">
      <c r="A2563" s="236" t="s">
        <v>8210</v>
      </c>
      <c r="B2563" s="31" t="s">
        <v>8211</v>
      </c>
      <c r="C2563" t="s">
        <v>3257</v>
      </c>
    </row>
    <row r="2564" ht="15" spans="1:3">
      <c r="A2564" s="236" t="s">
        <v>8212</v>
      </c>
      <c r="B2564" s="31" t="s">
        <v>8213</v>
      </c>
      <c r="C2564" t="s">
        <v>3257</v>
      </c>
    </row>
    <row r="2565" ht="15" spans="1:3">
      <c r="A2565" s="236" t="s">
        <v>8214</v>
      </c>
      <c r="B2565" s="31" t="s">
        <v>8215</v>
      </c>
      <c r="C2565" t="s">
        <v>3257</v>
      </c>
    </row>
    <row r="2566" ht="15" spans="1:3">
      <c r="A2566" s="236" t="s">
        <v>8216</v>
      </c>
      <c r="B2566" s="31" t="s">
        <v>8217</v>
      </c>
      <c r="C2566" t="s">
        <v>3257</v>
      </c>
    </row>
    <row r="2567" ht="15" spans="1:3">
      <c r="A2567" s="236" t="s">
        <v>8218</v>
      </c>
      <c r="B2567" s="31" t="s">
        <v>8219</v>
      </c>
      <c r="C2567" t="s">
        <v>3257</v>
      </c>
    </row>
    <row r="2568" ht="15" spans="1:3">
      <c r="A2568" s="236" t="s">
        <v>8220</v>
      </c>
      <c r="B2568" s="31" t="s">
        <v>8221</v>
      </c>
      <c r="C2568" t="s">
        <v>3257</v>
      </c>
    </row>
    <row r="2569" ht="15" spans="1:3">
      <c r="A2569" s="236" t="s">
        <v>8222</v>
      </c>
      <c r="B2569" s="31" t="s">
        <v>8223</v>
      </c>
      <c r="C2569" t="s">
        <v>3326</v>
      </c>
    </row>
    <row r="2570" ht="15" spans="1:3">
      <c r="A2570" s="236" t="s">
        <v>8224</v>
      </c>
      <c r="B2570" s="31" t="s">
        <v>8225</v>
      </c>
      <c r="C2570" t="s">
        <v>3257</v>
      </c>
    </row>
    <row r="2571" ht="15" spans="1:3">
      <c r="A2571" s="236" t="s">
        <v>8226</v>
      </c>
      <c r="B2571" s="31" t="s">
        <v>8227</v>
      </c>
      <c r="C2571" t="s">
        <v>3257</v>
      </c>
    </row>
    <row r="2572" ht="15" spans="1:3">
      <c r="A2572" s="236" t="s">
        <v>8228</v>
      </c>
      <c r="B2572" s="31" t="s">
        <v>8229</v>
      </c>
      <c r="C2572" t="s">
        <v>3257</v>
      </c>
    </row>
    <row r="2573" ht="15" spans="1:3">
      <c r="A2573" s="236" t="s">
        <v>8230</v>
      </c>
      <c r="B2573" s="31" t="s">
        <v>8231</v>
      </c>
      <c r="C2573" t="s">
        <v>3257</v>
      </c>
    </row>
    <row r="2574" ht="15" spans="1:3">
      <c r="A2574" s="236" t="s">
        <v>8232</v>
      </c>
      <c r="B2574" s="31" t="s">
        <v>8233</v>
      </c>
      <c r="C2574" t="s">
        <v>3257</v>
      </c>
    </row>
    <row r="2575" ht="15" spans="1:3">
      <c r="A2575" s="236" t="s">
        <v>8234</v>
      </c>
      <c r="B2575" s="31" t="s">
        <v>8235</v>
      </c>
      <c r="C2575" t="s">
        <v>3257</v>
      </c>
    </row>
    <row r="2576" ht="15" spans="1:3">
      <c r="A2576" s="236" t="s">
        <v>8236</v>
      </c>
      <c r="B2576" s="31" t="s">
        <v>8237</v>
      </c>
      <c r="C2576" t="s">
        <v>3257</v>
      </c>
    </row>
    <row r="2577" ht="15" spans="1:3">
      <c r="A2577" s="236" t="s">
        <v>8238</v>
      </c>
      <c r="B2577" s="31" t="s">
        <v>8239</v>
      </c>
      <c r="C2577" t="s">
        <v>3257</v>
      </c>
    </row>
    <row r="2578" ht="15" spans="1:3">
      <c r="A2578" s="236" t="s">
        <v>8240</v>
      </c>
      <c r="B2578" s="31" t="s">
        <v>8241</v>
      </c>
      <c r="C2578" t="s">
        <v>3326</v>
      </c>
    </row>
    <row r="2579" ht="15" spans="1:3">
      <c r="A2579" s="236" t="s">
        <v>8242</v>
      </c>
      <c r="B2579" s="31" t="s">
        <v>8243</v>
      </c>
      <c r="C2579" t="s">
        <v>3257</v>
      </c>
    </row>
    <row r="2580" ht="15" spans="1:3">
      <c r="A2580" s="236" t="s">
        <v>8244</v>
      </c>
      <c r="B2580" s="31" t="s">
        <v>8245</v>
      </c>
      <c r="C2580" t="s">
        <v>3257</v>
      </c>
    </row>
    <row r="2581" ht="15" spans="1:3">
      <c r="A2581" s="236" t="s">
        <v>8246</v>
      </c>
      <c r="B2581" s="31" t="s">
        <v>8247</v>
      </c>
      <c r="C2581" t="s">
        <v>3257</v>
      </c>
    </row>
    <row r="2582" ht="15" spans="1:3">
      <c r="A2582" s="236" t="s">
        <v>8248</v>
      </c>
      <c r="B2582" s="31" t="s">
        <v>8249</v>
      </c>
      <c r="C2582" t="s">
        <v>3257</v>
      </c>
    </row>
    <row r="2583" ht="15" spans="1:3">
      <c r="A2583" s="236" t="s">
        <v>8250</v>
      </c>
      <c r="B2583" s="31" t="s">
        <v>8251</v>
      </c>
      <c r="C2583" t="s">
        <v>3257</v>
      </c>
    </row>
    <row r="2584" ht="15" spans="1:3">
      <c r="A2584" s="236" t="s">
        <v>8252</v>
      </c>
      <c r="B2584" s="31" t="s">
        <v>8253</v>
      </c>
      <c r="C2584" t="s">
        <v>3257</v>
      </c>
    </row>
    <row r="2585" ht="15" spans="1:3">
      <c r="A2585" s="236" t="s">
        <v>8254</v>
      </c>
      <c r="B2585" s="31" t="s">
        <v>8255</v>
      </c>
      <c r="C2585" t="s">
        <v>3257</v>
      </c>
    </row>
    <row r="2586" ht="15" spans="1:3">
      <c r="A2586" s="236" t="s">
        <v>8256</v>
      </c>
      <c r="B2586" s="31" t="s">
        <v>8257</v>
      </c>
      <c r="C2586" t="s">
        <v>3257</v>
      </c>
    </row>
    <row r="2587" ht="15" spans="1:3">
      <c r="A2587" s="236" t="s">
        <v>8258</v>
      </c>
      <c r="B2587" s="31" t="s">
        <v>8259</v>
      </c>
      <c r="C2587" t="s">
        <v>3257</v>
      </c>
    </row>
    <row r="2588" ht="15" spans="1:3">
      <c r="A2588" s="236" t="s">
        <v>8260</v>
      </c>
      <c r="B2588" s="31" t="s">
        <v>8261</v>
      </c>
      <c r="C2588" t="s">
        <v>3257</v>
      </c>
    </row>
    <row r="2589" ht="15" spans="1:3">
      <c r="A2589" s="236" t="s">
        <v>8262</v>
      </c>
      <c r="B2589" s="31" t="s">
        <v>8263</v>
      </c>
      <c r="C2589" t="s">
        <v>3326</v>
      </c>
    </row>
    <row r="2590" ht="15" spans="1:3">
      <c r="A2590" s="236" t="s">
        <v>8264</v>
      </c>
      <c r="B2590" s="31" t="s">
        <v>8265</v>
      </c>
      <c r="C2590" t="s">
        <v>3257</v>
      </c>
    </row>
    <row r="2591" ht="15" spans="1:3">
      <c r="A2591" s="236" t="s">
        <v>8266</v>
      </c>
      <c r="B2591" s="31" t="s">
        <v>8267</v>
      </c>
      <c r="C2591" t="s">
        <v>3257</v>
      </c>
    </row>
    <row r="2592" ht="15" spans="1:3">
      <c r="A2592" s="236" t="s">
        <v>8268</v>
      </c>
      <c r="B2592" s="31" t="s">
        <v>8269</v>
      </c>
      <c r="C2592" t="s">
        <v>3257</v>
      </c>
    </row>
    <row r="2593" ht="15" spans="1:3">
      <c r="A2593" s="236" t="s">
        <v>8270</v>
      </c>
      <c r="B2593" s="31" t="s">
        <v>8271</v>
      </c>
      <c r="C2593" t="s">
        <v>3257</v>
      </c>
    </row>
    <row r="2594" ht="15" spans="1:3">
      <c r="A2594" s="236" t="s">
        <v>8272</v>
      </c>
      <c r="B2594" s="31" t="s">
        <v>8273</v>
      </c>
      <c r="C2594" t="s">
        <v>3257</v>
      </c>
    </row>
    <row r="2595" ht="15" spans="1:3">
      <c r="A2595" s="236" t="s">
        <v>8274</v>
      </c>
      <c r="B2595" s="31" t="s">
        <v>8275</v>
      </c>
      <c r="C2595" t="s">
        <v>3257</v>
      </c>
    </row>
    <row r="2596" ht="15" spans="1:3">
      <c r="A2596" s="236" t="s">
        <v>8276</v>
      </c>
      <c r="B2596" s="31" t="s">
        <v>8277</v>
      </c>
      <c r="C2596" t="s">
        <v>3257</v>
      </c>
    </row>
    <row r="2597" ht="15" spans="1:3">
      <c r="A2597" s="236" t="s">
        <v>8278</v>
      </c>
      <c r="B2597" s="31" t="s">
        <v>8279</v>
      </c>
      <c r="C2597" t="s">
        <v>3257</v>
      </c>
    </row>
    <row r="2598" ht="15" spans="1:3">
      <c r="A2598" s="236" t="s">
        <v>8280</v>
      </c>
      <c r="B2598" s="31" t="s">
        <v>8281</v>
      </c>
      <c r="C2598" t="s">
        <v>3326</v>
      </c>
    </row>
    <row r="2599" ht="15" spans="1:3">
      <c r="A2599" s="236" t="s">
        <v>8282</v>
      </c>
      <c r="B2599" s="31" t="s">
        <v>8283</v>
      </c>
      <c r="C2599" t="s">
        <v>3257</v>
      </c>
    </row>
    <row r="2600" ht="15" spans="1:3">
      <c r="A2600" s="236" t="s">
        <v>8284</v>
      </c>
      <c r="B2600" s="31" t="s">
        <v>8285</v>
      </c>
      <c r="C2600" t="s">
        <v>3257</v>
      </c>
    </row>
    <row r="2601" ht="15" spans="1:3">
      <c r="A2601" s="236" t="s">
        <v>8286</v>
      </c>
      <c r="B2601" s="31" t="s">
        <v>8287</v>
      </c>
      <c r="C2601" t="s">
        <v>3257</v>
      </c>
    </row>
    <row r="2602" ht="15" spans="1:3">
      <c r="A2602" s="236" t="s">
        <v>8288</v>
      </c>
      <c r="B2602" s="31" t="s">
        <v>8289</v>
      </c>
      <c r="C2602" t="s">
        <v>3257</v>
      </c>
    </row>
    <row r="2603" ht="15" spans="1:3">
      <c r="A2603" s="236" t="s">
        <v>8290</v>
      </c>
      <c r="B2603" s="31" t="s">
        <v>8291</v>
      </c>
      <c r="C2603" t="s">
        <v>3257</v>
      </c>
    </row>
    <row r="2604" ht="15" spans="1:3">
      <c r="A2604" s="236" t="s">
        <v>8292</v>
      </c>
      <c r="B2604" s="31" t="s">
        <v>8293</v>
      </c>
      <c r="C2604" t="s">
        <v>3257</v>
      </c>
    </row>
    <row r="2605" ht="15" spans="1:3">
      <c r="A2605" s="236" t="s">
        <v>8294</v>
      </c>
      <c r="B2605" s="31" t="s">
        <v>8295</v>
      </c>
      <c r="C2605" t="s">
        <v>3257</v>
      </c>
    </row>
    <row r="2606" ht="15" spans="1:3">
      <c r="A2606" s="236" t="s">
        <v>8296</v>
      </c>
      <c r="B2606" s="31" t="s">
        <v>8297</v>
      </c>
      <c r="C2606" t="s">
        <v>3257</v>
      </c>
    </row>
    <row r="2607" ht="15" spans="1:3">
      <c r="A2607" s="236" t="s">
        <v>8298</v>
      </c>
      <c r="B2607" s="31" t="s">
        <v>8299</v>
      </c>
      <c r="C2607" t="s">
        <v>3257</v>
      </c>
    </row>
    <row r="2608" ht="15" spans="1:3">
      <c r="A2608" s="236" t="s">
        <v>8300</v>
      </c>
      <c r="B2608" s="31" t="s">
        <v>8301</v>
      </c>
      <c r="C2608" t="s">
        <v>3257</v>
      </c>
    </row>
    <row r="2609" ht="15" spans="1:3">
      <c r="A2609" s="236" t="s">
        <v>8302</v>
      </c>
      <c r="B2609" s="31" t="s">
        <v>8303</v>
      </c>
      <c r="C2609" t="s">
        <v>3257</v>
      </c>
    </row>
    <row r="2610" ht="15" spans="1:3">
      <c r="A2610" s="236" t="s">
        <v>8304</v>
      </c>
      <c r="B2610" s="31" t="s">
        <v>8305</v>
      </c>
      <c r="C2610" t="s">
        <v>3257</v>
      </c>
    </row>
    <row r="2611" ht="15" spans="1:3">
      <c r="A2611" s="236" t="s">
        <v>8306</v>
      </c>
      <c r="B2611" s="31" t="s">
        <v>8307</v>
      </c>
      <c r="C2611" t="s">
        <v>3257</v>
      </c>
    </row>
    <row r="2612" ht="15" spans="1:3">
      <c r="A2612" s="236" t="s">
        <v>8308</v>
      </c>
      <c r="B2612" s="31" t="s">
        <v>8309</v>
      </c>
      <c r="C2612" t="s">
        <v>3257</v>
      </c>
    </row>
    <row r="2613" ht="15" spans="1:3">
      <c r="A2613" s="236" t="s">
        <v>8310</v>
      </c>
      <c r="B2613" s="31" t="s">
        <v>8311</v>
      </c>
      <c r="C2613" t="s">
        <v>3257</v>
      </c>
    </row>
    <row r="2614" ht="15" spans="1:3">
      <c r="A2614" s="236" t="s">
        <v>8312</v>
      </c>
      <c r="B2614" s="31" t="s">
        <v>8313</v>
      </c>
      <c r="C2614" t="s">
        <v>3257</v>
      </c>
    </row>
    <row r="2615" ht="15" spans="1:3">
      <c r="A2615" s="236" t="s">
        <v>8314</v>
      </c>
      <c r="B2615" s="31" t="s">
        <v>8315</v>
      </c>
      <c r="C2615" t="s">
        <v>3326</v>
      </c>
    </row>
    <row r="2616" ht="15" spans="1:3">
      <c r="A2616" s="236" t="s">
        <v>8316</v>
      </c>
      <c r="B2616" s="31" t="s">
        <v>8317</v>
      </c>
      <c r="C2616" t="s">
        <v>3257</v>
      </c>
    </row>
    <row r="2617" ht="15" spans="1:3">
      <c r="A2617" s="236" t="s">
        <v>8318</v>
      </c>
      <c r="B2617" s="31" t="s">
        <v>8319</v>
      </c>
      <c r="C2617" t="s">
        <v>3257</v>
      </c>
    </row>
    <row r="2618" ht="15" spans="1:3">
      <c r="A2618" s="236" t="s">
        <v>8320</v>
      </c>
      <c r="B2618" s="31" t="s">
        <v>8321</v>
      </c>
      <c r="C2618" t="s">
        <v>3257</v>
      </c>
    </row>
    <row r="2619" ht="15" spans="1:3">
      <c r="A2619" s="236" t="s">
        <v>8322</v>
      </c>
      <c r="B2619" s="31" t="s">
        <v>8323</v>
      </c>
      <c r="C2619" t="s">
        <v>3257</v>
      </c>
    </row>
    <row r="2620" ht="15" spans="1:3">
      <c r="A2620" s="236" t="s">
        <v>8324</v>
      </c>
      <c r="B2620" s="31" t="s">
        <v>8325</v>
      </c>
      <c r="C2620" t="s">
        <v>3257</v>
      </c>
    </row>
    <row r="2621" ht="15" spans="1:3">
      <c r="A2621" s="236" t="s">
        <v>8326</v>
      </c>
      <c r="B2621" s="31" t="s">
        <v>8327</v>
      </c>
      <c r="C2621" t="s">
        <v>3257</v>
      </c>
    </row>
    <row r="2622" ht="15" spans="1:3">
      <c r="A2622" s="236" t="s">
        <v>8328</v>
      </c>
      <c r="B2622" s="31" t="s">
        <v>8329</v>
      </c>
      <c r="C2622" t="s">
        <v>3257</v>
      </c>
    </row>
    <row r="2623" ht="15" spans="1:3">
      <c r="A2623" s="236" t="s">
        <v>8330</v>
      </c>
      <c r="B2623" s="31" t="s">
        <v>8331</v>
      </c>
      <c r="C2623" t="s">
        <v>3257</v>
      </c>
    </row>
    <row r="2624" ht="15" spans="1:3">
      <c r="A2624" s="236" t="s">
        <v>8332</v>
      </c>
      <c r="B2624" s="31" t="s">
        <v>8333</v>
      </c>
      <c r="C2624" t="s">
        <v>3257</v>
      </c>
    </row>
    <row r="2625" ht="15" spans="1:3">
      <c r="A2625" s="236" t="s">
        <v>8334</v>
      </c>
      <c r="B2625" s="31" t="s">
        <v>8335</v>
      </c>
      <c r="C2625" t="s">
        <v>3257</v>
      </c>
    </row>
    <row r="2626" ht="15" spans="1:3">
      <c r="A2626" s="236" t="s">
        <v>8336</v>
      </c>
      <c r="B2626" s="31" t="s">
        <v>8337</v>
      </c>
      <c r="C2626" t="s">
        <v>3257</v>
      </c>
    </row>
    <row r="2627" ht="15" spans="1:3">
      <c r="A2627" s="236" t="s">
        <v>8338</v>
      </c>
      <c r="B2627" s="31" t="s">
        <v>8339</v>
      </c>
      <c r="C2627" t="s">
        <v>3257</v>
      </c>
    </row>
    <row r="2628" ht="15" spans="1:3">
      <c r="A2628" s="236" t="s">
        <v>8340</v>
      </c>
      <c r="B2628" s="31" t="s">
        <v>8341</v>
      </c>
      <c r="C2628" t="s">
        <v>8</v>
      </c>
    </row>
    <row r="2629" ht="15" spans="1:3">
      <c r="A2629" s="236" t="s">
        <v>8342</v>
      </c>
      <c r="B2629" s="31" t="s">
        <v>8343</v>
      </c>
      <c r="C2629" t="s">
        <v>3326</v>
      </c>
    </row>
    <row r="2630" ht="15" spans="1:3">
      <c r="A2630" s="236" t="s">
        <v>8344</v>
      </c>
      <c r="B2630" s="31" t="s">
        <v>8345</v>
      </c>
      <c r="C2630" t="s">
        <v>3257</v>
      </c>
    </row>
    <row r="2631" ht="15" spans="1:3">
      <c r="A2631" s="236" t="s">
        <v>8346</v>
      </c>
      <c r="B2631" s="31" t="s">
        <v>8347</v>
      </c>
      <c r="C2631" t="s">
        <v>3257</v>
      </c>
    </row>
    <row r="2632" ht="15" spans="1:3">
      <c r="A2632" s="236" t="s">
        <v>8348</v>
      </c>
      <c r="B2632" s="31" t="s">
        <v>8349</v>
      </c>
      <c r="C2632" t="s">
        <v>3257</v>
      </c>
    </row>
    <row r="2633" ht="15" spans="1:3">
      <c r="A2633" s="236" t="s">
        <v>8350</v>
      </c>
      <c r="B2633" s="31" t="s">
        <v>8351</v>
      </c>
      <c r="C2633" t="s">
        <v>3257</v>
      </c>
    </row>
    <row r="2634" ht="15" spans="1:3">
      <c r="A2634" s="236" t="s">
        <v>8352</v>
      </c>
      <c r="B2634" s="31" t="s">
        <v>8353</v>
      </c>
      <c r="C2634" t="s">
        <v>3257</v>
      </c>
    </row>
    <row r="2635" ht="15" spans="1:3">
      <c r="A2635" s="236" t="s">
        <v>8354</v>
      </c>
      <c r="B2635" s="31" t="s">
        <v>8355</v>
      </c>
      <c r="C2635" t="s">
        <v>3257</v>
      </c>
    </row>
    <row r="2636" ht="15" spans="1:3">
      <c r="A2636" s="236" t="s">
        <v>8356</v>
      </c>
      <c r="B2636" s="31" t="s">
        <v>8357</v>
      </c>
      <c r="C2636" t="s">
        <v>3257</v>
      </c>
    </row>
    <row r="2637" ht="15" spans="1:3">
      <c r="A2637" s="236" t="s">
        <v>8358</v>
      </c>
      <c r="B2637" s="31" t="s">
        <v>8359</v>
      </c>
      <c r="C2637" t="s">
        <v>3257</v>
      </c>
    </row>
    <row r="2638" ht="15" spans="1:3">
      <c r="A2638" s="236" t="s">
        <v>8360</v>
      </c>
      <c r="B2638" s="31" t="s">
        <v>8361</v>
      </c>
      <c r="C2638" t="s">
        <v>3257</v>
      </c>
    </row>
    <row r="2639" ht="15" spans="1:3">
      <c r="A2639" s="236" t="s">
        <v>8362</v>
      </c>
      <c r="B2639" s="31" t="s">
        <v>8363</v>
      </c>
      <c r="C2639" t="s">
        <v>3257</v>
      </c>
    </row>
    <row r="2640" ht="15" spans="1:3">
      <c r="A2640" s="236" t="s">
        <v>8364</v>
      </c>
      <c r="B2640" s="31" t="s">
        <v>8365</v>
      </c>
      <c r="C2640" t="s">
        <v>3257</v>
      </c>
    </row>
    <row r="2641" ht="15" spans="1:3">
      <c r="A2641" s="236" t="s">
        <v>8366</v>
      </c>
      <c r="B2641" s="31" t="s">
        <v>8367</v>
      </c>
      <c r="C2641" t="s">
        <v>3257</v>
      </c>
    </row>
    <row r="2642" ht="15" spans="1:3">
      <c r="A2642" s="236" t="s">
        <v>8368</v>
      </c>
      <c r="B2642" s="31" t="s">
        <v>8369</v>
      </c>
      <c r="C2642" t="s">
        <v>3257</v>
      </c>
    </row>
    <row r="2643" ht="15" spans="1:3">
      <c r="A2643" s="236" t="s">
        <v>8370</v>
      </c>
      <c r="B2643" s="31" t="s">
        <v>8371</v>
      </c>
      <c r="C2643" t="s">
        <v>3257</v>
      </c>
    </row>
    <row r="2644" ht="15" spans="1:3">
      <c r="A2644" s="236" t="s">
        <v>8372</v>
      </c>
      <c r="B2644" s="31" t="s">
        <v>8373</v>
      </c>
      <c r="C2644" t="s">
        <v>3326</v>
      </c>
    </row>
    <row r="2645" ht="15" spans="1:3">
      <c r="A2645" s="236" t="s">
        <v>8374</v>
      </c>
      <c r="B2645" s="31" t="s">
        <v>8375</v>
      </c>
      <c r="C2645" t="s">
        <v>3257</v>
      </c>
    </row>
    <row r="2646" ht="15" spans="1:3">
      <c r="A2646" s="236" t="s">
        <v>8376</v>
      </c>
      <c r="B2646" s="31" t="s">
        <v>8377</v>
      </c>
      <c r="C2646" t="s">
        <v>3257</v>
      </c>
    </row>
    <row r="2647" ht="15" spans="1:3">
      <c r="A2647" s="236" t="s">
        <v>8378</v>
      </c>
      <c r="B2647" s="31" t="s">
        <v>8379</v>
      </c>
      <c r="C2647" t="s">
        <v>3257</v>
      </c>
    </row>
    <row r="2648" ht="15" spans="1:3">
      <c r="A2648" s="236" t="s">
        <v>8380</v>
      </c>
      <c r="B2648" s="31" t="s">
        <v>8381</v>
      </c>
      <c r="C2648" t="s">
        <v>3257</v>
      </c>
    </row>
    <row r="2649" ht="15" spans="1:3">
      <c r="A2649" s="236" t="s">
        <v>8382</v>
      </c>
      <c r="B2649" s="31" t="s">
        <v>8383</v>
      </c>
      <c r="C2649" t="s">
        <v>3257</v>
      </c>
    </row>
    <row r="2650" ht="15" spans="1:3">
      <c r="A2650" s="236" t="s">
        <v>8384</v>
      </c>
      <c r="B2650" s="31" t="s">
        <v>8385</v>
      </c>
      <c r="C2650" t="s">
        <v>3257</v>
      </c>
    </row>
    <row r="2651" ht="15" spans="1:3">
      <c r="A2651" s="236" t="s">
        <v>8386</v>
      </c>
      <c r="B2651" s="31" t="s">
        <v>8387</v>
      </c>
      <c r="C2651" t="s">
        <v>3257</v>
      </c>
    </row>
    <row r="2652" ht="15" spans="1:3">
      <c r="A2652" s="236" t="s">
        <v>8388</v>
      </c>
      <c r="B2652" s="31" t="s">
        <v>8389</v>
      </c>
      <c r="C2652" t="s">
        <v>3257</v>
      </c>
    </row>
    <row r="2653" ht="15" spans="1:3">
      <c r="A2653" s="236" t="s">
        <v>8390</v>
      </c>
      <c r="B2653" s="31" t="s">
        <v>8391</v>
      </c>
      <c r="C2653" t="s">
        <v>3257</v>
      </c>
    </row>
    <row r="2654" ht="15" spans="1:3">
      <c r="A2654" s="236" t="s">
        <v>8392</v>
      </c>
      <c r="B2654" s="31" t="s">
        <v>8393</v>
      </c>
      <c r="C2654" t="s">
        <v>3326</v>
      </c>
    </row>
    <row r="2655" ht="15" spans="1:3">
      <c r="A2655" s="236" t="s">
        <v>8394</v>
      </c>
      <c r="B2655" s="31" t="s">
        <v>8395</v>
      </c>
      <c r="C2655" t="s">
        <v>3257</v>
      </c>
    </row>
    <row r="2656" ht="15" spans="1:3">
      <c r="A2656" s="236" t="s">
        <v>8396</v>
      </c>
      <c r="B2656" s="31" t="s">
        <v>8397</v>
      </c>
      <c r="C2656" t="s">
        <v>3257</v>
      </c>
    </row>
    <row r="2657" ht="15" spans="1:3">
      <c r="A2657" s="236" t="s">
        <v>8398</v>
      </c>
      <c r="B2657" s="31" t="s">
        <v>8399</v>
      </c>
      <c r="C2657" t="s">
        <v>3257</v>
      </c>
    </row>
    <row r="2658" ht="15" spans="1:3">
      <c r="A2658" s="236" t="s">
        <v>8400</v>
      </c>
      <c r="B2658" s="31" t="s">
        <v>8401</v>
      </c>
      <c r="C2658" t="s">
        <v>3257</v>
      </c>
    </row>
    <row r="2659" ht="15" spans="1:3">
      <c r="A2659" s="236" t="s">
        <v>8402</v>
      </c>
      <c r="B2659" s="31" t="s">
        <v>8403</v>
      </c>
      <c r="C2659" t="s">
        <v>3257</v>
      </c>
    </row>
    <row r="2660" ht="15" spans="1:3">
      <c r="A2660" s="236" t="s">
        <v>8404</v>
      </c>
      <c r="B2660" s="31" t="s">
        <v>8405</v>
      </c>
      <c r="C2660" t="s">
        <v>3257</v>
      </c>
    </row>
    <row r="2661" ht="15" spans="1:3">
      <c r="A2661" s="236" t="s">
        <v>8406</v>
      </c>
      <c r="B2661" s="31" t="s">
        <v>8407</v>
      </c>
      <c r="C2661" t="s">
        <v>3257</v>
      </c>
    </row>
    <row r="2662" ht="15" spans="1:3">
      <c r="A2662" s="236" t="s">
        <v>8408</v>
      </c>
      <c r="B2662" s="31" t="s">
        <v>8409</v>
      </c>
      <c r="C2662" t="s">
        <v>3257</v>
      </c>
    </row>
    <row r="2663" ht="15" spans="1:3">
      <c r="A2663" s="236" t="s">
        <v>8410</v>
      </c>
      <c r="B2663" s="31" t="s">
        <v>8411</v>
      </c>
      <c r="C2663" t="s">
        <v>3257</v>
      </c>
    </row>
    <row r="2664" ht="15" spans="1:3">
      <c r="A2664" s="236" t="s">
        <v>8412</v>
      </c>
      <c r="B2664" s="31" t="s">
        <v>8413</v>
      </c>
      <c r="C2664" t="s">
        <v>3326</v>
      </c>
    </row>
    <row r="2665" ht="15" spans="1:3">
      <c r="A2665" s="236" t="s">
        <v>8414</v>
      </c>
      <c r="B2665" s="31" t="s">
        <v>8415</v>
      </c>
      <c r="C2665" t="s">
        <v>3257</v>
      </c>
    </row>
    <row r="2666" ht="15" spans="1:3">
      <c r="A2666" s="236" t="s">
        <v>8416</v>
      </c>
      <c r="B2666" s="31" t="s">
        <v>8417</v>
      </c>
      <c r="C2666" t="s">
        <v>3257</v>
      </c>
    </row>
    <row r="2667" ht="15" spans="1:3">
      <c r="A2667" s="236" t="s">
        <v>8418</v>
      </c>
      <c r="B2667" s="31" t="s">
        <v>8419</v>
      </c>
      <c r="C2667" t="s">
        <v>3257</v>
      </c>
    </row>
    <row r="2668" ht="15" spans="1:3">
      <c r="A2668" s="236" t="s">
        <v>8420</v>
      </c>
      <c r="B2668" s="31" t="s">
        <v>8421</v>
      </c>
      <c r="C2668" t="s">
        <v>3257</v>
      </c>
    </row>
    <row r="2669" ht="15" spans="1:3">
      <c r="A2669" s="236" t="s">
        <v>8422</v>
      </c>
      <c r="B2669" s="31" t="s">
        <v>8423</v>
      </c>
      <c r="C2669" t="s">
        <v>3257</v>
      </c>
    </row>
    <row r="2670" ht="15" spans="1:3">
      <c r="A2670" s="236" t="s">
        <v>8424</v>
      </c>
      <c r="B2670" s="31" t="s">
        <v>8425</v>
      </c>
      <c r="C2670" t="s">
        <v>3326</v>
      </c>
    </row>
    <row r="2671" ht="15" spans="1:3">
      <c r="A2671" s="236" t="s">
        <v>8426</v>
      </c>
      <c r="B2671" s="31" t="s">
        <v>8427</v>
      </c>
      <c r="C2671" t="s">
        <v>3257</v>
      </c>
    </row>
    <row r="2672" ht="15" spans="1:3">
      <c r="A2672" s="236" t="s">
        <v>8428</v>
      </c>
      <c r="B2672" s="31" t="s">
        <v>8429</v>
      </c>
      <c r="C2672" t="s">
        <v>3257</v>
      </c>
    </row>
    <row r="2673" ht="15" spans="1:3">
      <c r="A2673" s="236" t="s">
        <v>8430</v>
      </c>
      <c r="B2673" s="31" t="s">
        <v>8431</v>
      </c>
      <c r="C2673" t="s">
        <v>3257</v>
      </c>
    </row>
    <row r="2674" ht="15" spans="1:3">
      <c r="A2674" s="236" t="s">
        <v>8432</v>
      </c>
      <c r="B2674" s="31" t="s">
        <v>8433</v>
      </c>
      <c r="C2674" t="s">
        <v>3257</v>
      </c>
    </row>
    <row r="2675" ht="15" spans="1:3">
      <c r="A2675" s="236" t="s">
        <v>8434</v>
      </c>
      <c r="B2675" s="31" t="s">
        <v>8435</v>
      </c>
      <c r="C2675" t="s">
        <v>3257</v>
      </c>
    </row>
    <row r="2676" ht="15" spans="1:3">
      <c r="A2676" s="236" t="s">
        <v>8436</v>
      </c>
      <c r="B2676" s="31" t="s">
        <v>8437</v>
      </c>
      <c r="C2676" t="s">
        <v>3257</v>
      </c>
    </row>
    <row r="2677" ht="15" spans="1:3">
      <c r="A2677" s="236" t="s">
        <v>8438</v>
      </c>
      <c r="B2677" s="31" t="s">
        <v>8439</v>
      </c>
      <c r="C2677" t="s">
        <v>3257</v>
      </c>
    </row>
    <row r="2678" ht="15" spans="1:3">
      <c r="A2678" s="236" t="s">
        <v>8440</v>
      </c>
      <c r="B2678" s="31" t="s">
        <v>8441</v>
      </c>
      <c r="C2678" t="s">
        <v>3257</v>
      </c>
    </row>
    <row r="2679" ht="15" spans="1:3">
      <c r="A2679" s="236" t="s">
        <v>8442</v>
      </c>
      <c r="B2679" s="31" t="s">
        <v>8443</v>
      </c>
      <c r="C2679" t="s">
        <v>3257</v>
      </c>
    </row>
    <row r="2680" ht="15" spans="1:3">
      <c r="A2680" s="236" t="s">
        <v>8444</v>
      </c>
      <c r="B2680" s="31" t="s">
        <v>8445</v>
      </c>
      <c r="C2680" t="s">
        <v>3257</v>
      </c>
    </row>
    <row r="2681" ht="15" spans="1:3">
      <c r="A2681" s="236" t="s">
        <v>8446</v>
      </c>
      <c r="B2681" s="31" t="s">
        <v>8447</v>
      </c>
      <c r="C2681" t="s">
        <v>3257</v>
      </c>
    </row>
    <row r="2682" ht="15" spans="1:3">
      <c r="A2682" s="236" t="s">
        <v>8448</v>
      </c>
      <c r="B2682" s="31" t="s">
        <v>8449</v>
      </c>
      <c r="C2682" t="s">
        <v>3326</v>
      </c>
    </row>
    <row r="2683" ht="15" spans="1:3">
      <c r="A2683" s="236" t="s">
        <v>8450</v>
      </c>
      <c r="B2683" s="31" t="s">
        <v>8451</v>
      </c>
      <c r="C2683" t="s">
        <v>3257</v>
      </c>
    </row>
    <row r="2684" ht="15" spans="1:3">
      <c r="A2684" s="236" t="s">
        <v>8452</v>
      </c>
      <c r="B2684" s="31" t="s">
        <v>8453</v>
      </c>
      <c r="C2684" t="s">
        <v>3257</v>
      </c>
    </row>
    <row r="2685" ht="15" spans="1:3">
      <c r="A2685" s="236" t="s">
        <v>8454</v>
      </c>
      <c r="B2685" s="31" t="s">
        <v>8455</v>
      </c>
      <c r="C2685" t="s">
        <v>3257</v>
      </c>
    </row>
    <row r="2686" ht="15" spans="1:3">
      <c r="A2686" s="236" t="s">
        <v>8456</v>
      </c>
      <c r="B2686" s="31" t="s">
        <v>8457</v>
      </c>
      <c r="C2686" t="s">
        <v>3257</v>
      </c>
    </row>
    <row r="2687" ht="15" spans="1:3">
      <c r="A2687" s="236" t="s">
        <v>8458</v>
      </c>
      <c r="B2687" s="31" t="s">
        <v>8459</v>
      </c>
      <c r="C2687" t="s">
        <v>3257</v>
      </c>
    </row>
    <row r="2688" ht="15" spans="1:3">
      <c r="A2688" s="236" t="s">
        <v>8460</v>
      </c>
      <c r="B2688" s="31" t="s">
        <v>8461</v>
      </c>
      <c r="C2688" t="s">
        <v>3326</v>
      </c>
    </row>
    <row r="2689" ht="15" spans="1:3">
      <c r="A2689" s="236" t="s">
        <v>8462</v>
      </c>
      <c r="B2689" s="31" t="s">
        <v>8463</v>
      </c>
      <c r="C2689" t="s">
        <v>3257</v>
      </c>
    </row>
    <row r="2690" ht="15" spans="1:3">
      <c r="A2690" s="236" t="s">
        <v>8464</v>
      </c>
      <c r="B2690" s="31" t="s">
        <v>8465</v>
      </c>
      <c r="C2690" t="s">
        <v>3257</v>
      </c>
    </row>
    <row r="2691" ht="15" spans="1:3">
      <c r="A2691" s="236" t="s">
        <v>8466</v>
      </c>
      <c r="B2691" s="31" t="s">
        <v>8467</v>
      </c>
      <c r="C2691" t="s">
        <v>3257</v>
      </c>
    </row>
    <row r="2692" ht="15" spans="1:3">
      <c r="A2692" s="236" t="s">
        <v>8468</v>
      </c>
      <c r="B2692" s="31" t="s">
        <v>8469</v>
      </c>
      <c r="C2692" t="s">
        <v>3257</v>
      </c>
    </row>
    <row r="2693" ht="15" spans="1:3">
      <c r="A2693" s="236" t="s">
        <v>8470</v>
      </c>
      <c r="B2693" s="31" t="s">
        <v>8471</v>
      </c>
      <c r="C2693" t="s">
        <v>3257</v>
      </c>
    </row>
    <row r="2694" ht="15" spans="1:3">
      <c r="A2694" s="236" t="s">
        <v>8472</v>
      </c>
      <c r="B2694" s="31" t="s">
        <v>8473</v>
      </c>
      <c r="C2694" t="s">
        <v>3257</v>
      </c>
    </row>
    <row r="2695" ht="15" spans="1:3">
      <c r="A2695" s="236" t="s">
        <v>8474</v>
      </c>
      <c r="B2695" s="31" t="s">
        <v>8475</v>
      </c>
      <c r="C2695" t="s">
        <v>3257</v>
      </c>
    </row>
    <row r="2696" ht="15" spans="1:3">
      <c r="A2696" s="236" t="s">
        <v>8476</v>
      </c>
      <c r="B2696" s="31" t="s">
        <v>8477</v>
      </c>
      <c r="C2696" t="s">
        <v>3257</v>
      </c>
    </row>
    <row r="2697" ht="15" spans="1:3">
      <c r="A2697" s="236" t="s">
        <v>8478</v>
      </c>
      <c r="B2697" s="31" t="s">
        <v>8479</v>
      </c>
      <c r="C2697" t="s">
        <v>3257</v>
      </c>
    </row>
    <row r="2698" ht="15" spans="1:3">
      <c r="A2698" s="236" t="s">
        <v>8480</v>
      </c>
      <c r="B2698" s="31" t="s">
        <v>8481</v>
      </c>
      <c r="C2698" t="s">
        <v>3257</v>
      </c>
    </row>
    <row r="2699" ht="15" spans="1:3">
      <c r="A2699" s="236" t="s">
        <v>8482</v>
      </c>
      <c r="B2699" s="31" t="s">
        <v>8483</v>
      </c>
      <c r="C2699" t="s">
        <v>3326</v>
      </c>
    </row>
    <row r="2700" ht="15" spans="1:3">
      <c r="A2700" s="236" t="s">
        <v>8484</v>
      </c>
      <c r="B2700" s="31" t="s">
        <v>8485</v>
      </c>
      <c r="C2700" t="s">
        <v>3257</v>
      </c>
    </row>
    <row r="2701" ht="15" spans="1:3">
      <c r="A2701" s="236" t="s">
        <v>8486</v>
      </c>
      <c r="B2701" s="31" t="s">
        <v>8487</v>
      </c>
      <c r="C2701" t="s">
        <v>3257</v>
      </c>
    </row>
    <row r="2702" ht="15" spans="1:3">
      <c r="A2702" s="236" t="s">
        <v>8488</v>
      </c>
      <c r="B2702" s="31" t="s">
        <v>8489</v>
      </c>
      <c r="C2702" t="s">
        <v>3257</v>
      </c>
    </row>
    <row r="2703" ht="15" spans="1:3">
      <c r="A2703" s="236" t="s">
        <v>8490</v>
      </c>
      <c r="B2703" s="31" t="s">
        <v>8491</v>
      </c>
      <c r="C2703" t="s">
        <v>3257</v>
      </c>
    </row>
    <row r="2704" ht="15" spans="1:3">
      <c r="A2704" s="236" t="s">
        <v>8492</v>
      </c>
      <c r="B2704" s="31" t="s">
        <v>8493</v>
      </c>
      <c r="C2704" t="s">
        <v>3257</v>
      </c>
    </row>
    <row r="2705" ht="15" spans="1:3">
      <c r="A2705" s="236" t="s">
        <v>8494</v>
      </c>
      <c r="B2705" s="31" t="s">
        <v>8495</v>
      </c>
      <c r="C2705" t="s">
        <v>3257</v>
      </c>
    </row>
    <row r="2706" ht="15" spans="1:3">
      <c r="A2706" s="236" t="s">
        <v>8496</v>
      </c>
      <c r="B2706" s="31" t="s">
        <v>8497</v>
      </c>
      <c r="C2706" t="s">
        <v>3257</v>
      </c>
    </row>
    <row r="2707" ht="15" spans="1:3">
      <c r="A2707" s="236" t="s">
        <v>8498</v>
      </c>
      <c r="B2707" s="31" t="s">
        <v>8499</v>
      </c>
      <c r="C2707" t="s">
        <v>3257</v>
      </c>
    </row>
    <row r="2708" ht="15" spans="1:3">
      <c r="A2708" s="236" t="s">
        <v>8500</v>
      </c>
      <c r="B2708" s="31" t="s">
        <v>8501</v>
      </c>
      <c r="C2708" t="s">
        <v>3326</v>
      </c>
    </row>
    <row r="2709" ht="15" spans="1:3">
      <c r="A2709" s="236" t="s">
        <v>8502</v>
      </c>
      <c r="B2709" s="31" t="s">
        <v>8503</v>
      </c>
      <c r="C2709" t="s">
        <v>3257</v>
      </c>
    </row>
    <row r="2710" ht="15" spans="1:3">
      <c r="A2710" s="236" t="s">
        <v>8504</v>
      </c>
      <c r="B2710" s="31" t="s">
        <v>8505</v>
      </c>
      <c r="C2710" t="s">
        <v>3257</v>
      </c>
    </row>
    <row r="2711" ht="15" spans="1:3">
      <c r="A2711" s="236" t="s">
        <v>8506</v>
      </c>
      <c r="B2711" s="31" t="s">
        <v>8507</v>
      </c>
      <c r="C2711" t="s">
        <v>3257</v>
      </c>
    </row>
    <row r="2712" ht="15" spans="1:3">
      <c r="A2712" s="236" t="s">
        <v>8508</v>
      </c>
      <c r="B2712" s="31" t="s">
        <v>8509</v>
      </c>
      <c r="C2712" t="s">
        <v>3257</v>
      </c>
    </row>
    <row r="2713" ht="15" spans="1:3">
      <c r="A2713" s="236" t="s">
        <v>8510</v>
      </c>
      <c r="B2713" s="31" t="s">
        <v>8511</v>
      </c>
      <c r="C2713" t="s">
        <v>3257</v>
      </c>
    </row>
    <row r="2714" ht="15" spans="1:3">
      <c r="A2714" s="236" t="s">
        <v>8512</v>
      </c>
      <c r="B2714" s="31" t="s">
        <v>8513</v>
      </c>
      <c r="C2714" t="s">
        <v>3257</v>
      </c>
    </row>
    <row r="2715" ht="15" spans="1:3">
      <c r="A2715" s="236" t="s">
        <v>8514</v>
      </c>
      <c r="B2715" s="31" t="s">
        <v>8515</v>
      </c>
      <c r="C2715" t="s">
        <v>3257</v>
      </c>
    </row>
    <row r="2716" ht="15" spans="1:3">
      <c r="A2716" s="236" t="s">
        <v>8516</v>
      </c>
      <c r="B2716" s="31" t="s">
        <v>8517</v>
      </c>
      <c r="C2716" t="s">
        <v>3257</v>
      </c>
    </row>
    <row r="2717" ht="15" spans="1:3">
      <c r="A2717" s="236" t="s">
        <v>8518</v>
      </c>
      <c r="B2717" s="31" t="s">
        <v>8519</v>
      </c>
      <c r="C2717" t="s">
        <v>3257</v>
      </c>
    </row>
    <row r="2718" ht="15" spans="1:3">
      <c r="A2718" s="236" t="s">
        <v>8520</v>
      </c>
      <c r="B2718" s="31" t="s">
        <v>8521</v>
      </c>
      <c r="C2718" t="s">
        <v>3257</v>
      </c>
    </row>
    <row r="2719" ht="15" spans="1:3">
      <c r="A2719" s="236" t="s">
        <v>8522</v>
      </c>
      <c r="B2719" s="31" t="s">
        <v>8523</v>
      </c>
      <c r="C2719" t="s">
        <v>3326</v>
      </c>
    </row>
    <row r="2720" ht="15" spans="1:3">
      <c r="A2720" s="236" t="s">
        <v>8524</v>
      </c>
      <c r="B2720" s="31" t="s">
        <v>8525</v>
      </c>
      <c r="C2720" t="s">
        <v>3257</v>
      </c>
    </row>
    <row r="2721" ht="15" spans="1:3">
      <c r="A2721" s="236" t="s">
        <v>8526</v>
      </c>
      <c r="B2721" s="31" t="s">
        <v>8527</v>
      </c>
      <c r="C2721" t="s">
        <v>3257</v>
      </c>
    </row>
    <row r="2722" ht="15" spans="1:3">
      <c r="A2722" s="236" t="s">
        <v>8528</v>
      </c>
      <c r="B2722" s="31" t="s">
        <v>8529</v>
      </c>
      <c r="C2722" t="s">
        <v>3257</v>
      </c>
    </row>
    <row r="2723" ht="15" spans="1:3">
      <c r="A2723" s="236" t="s">
        <v>8530</v>
      </c>
      <c r="B2723" s="31" t="s">
        <v>8531</v>
      </c>
      <c r="C2723" t="s">
        <v>3257</v>
      </c>
    </row>
    <row r="2724" ht="15" spans="1:3">
      <c r="A2724" s="236" t="s">
        <v>8532</v>
      </c>
      <c r="B2724" s="31" t="s">
        <v>8533</v>
      </c>
      <c r="C2724" t="s">
        <v>3257</v>
      </c>
    </row>
    <row r="2725" ht="15" spans="1:3">
      <c r="A2725" s="236" t="s">
        <v>8534</v>
      </c>
      <c r="B2725" s="31" t="s">
        <v>8535</v>
      </c>
      <c r="C2725" t="s">
        <v>3257</v>
      </c>
    </row>
    <row r="2726" ht="15" spans="1:3">
      <c r="A2726" s="236" t="s">
        <v>8536</v>
      </c>
      <c r="B2726" s="31" t="s">
        <v>8537</v>
      </c>
      <c r="C2726" t="s">
        <v>3257</v>
      </c>
    </row>
    <row r="2727" ht="15" spans="1:3">
      <c r="A2727" s="236" t="s">
        <v>8538</v>
      </c>
      <c r="B2727" s="31" t="s">
        <v>8539</v>
      </c>
      <c r="C2727" t="s">
        <v>3257</v>
      </c>
    </row>
    <row r="2728" ht="15" spans="1:3">
      <c r="A2728" s="236" t="s">
        <v>8540</v>
      </c>
      <c r="B2728" s="31" t="s">
        <v>8541</v>
      </c>
      <c r="C2728" t="s">
        <v>3257</v>
      </c>
    </row>
    <row r="2729" ht="15" spans="1:3">
      <c r="A2729" s="236" t="s">
        <v>8542</v>
      </c>
      <c r="B2729" s="31" t="s">
        <v>8543</v>
      </c>
      <c r="C2729" t="s">
        <v>3257</v>
      </c>
    </row>
    <row r="2730" ht="15" spans="1:3">
      <c r="A2730" s="236" t="s">
        <v>8544</v>
      </c>
      <c r="B2730" s="31" t="s">
        <v>8545</v>
      </c>
      <c r="C2730" t="s">
        <v>3257</v>
      </c>
    </row>
    <row r="2731" ht="15" spans="1:3">
      <c r="A2731" s="236" t="s">
        <v>8546</v>
      </c>
      <c r="B2731" s="31" t="s">
        <v>8547</v>
      </c>
      <c r="C2731" t="s">
        <v>3257</v>
      </c>
    </row>
    <row r="2732" ht="15" spans="1:3">
      <c r="A2732" s="236" t="s">
        <v>8548</v>
      </c>
      <c r="B2732" s="31" t="s">
        <v>8549</v>
      </c>
      <c r="C2732" t="s">
        <v>3257</v>
      </c>
    </row>
    <row r="2733" ht="15" spans="1:3">
      <c r="A2733" s="236" t="s">
        <v>8550</v>
      </c>
      <c r="B2733" s="31" t="s">
        <v>8551</v>
      </c>
      <c r="C2733" t="s">
        <v>3326</v>
      </c>
    </row>
    <row r="2734" ht="15" spans="1:3">
      <c r="A2734" s="236" t="s">
        <v>8552</v>
      </c>
      <c r="B2734" s="31" t="s">
        <v>8553</v>
      </c>
      <c r="C2734" t="s">
        <v>3257</v>
      </c>
    </row>
    <row r="2735" ht="15" spans="1:3">
      <c r="A2735" s="236" t="s">
        <v>8554</v>
      </c>
      <c r="B2735" s="31" t="s">
        <v>8555</v>
      </c>
      <c r="C2735" t="s">
        <v>3257</v>
      </c>
    </row>
    <row r="2736" ht="15" spans="1:3">
      <c r="A2736" s="236" t="s">
        <v>8556</v>
      </c>
      <c r="B2736" s="31" t="s">
        <v>8557</v>
      </c>
      <c r="C2736" t="s">
        <v>3257</v>
      </c>
    </row>
    <row r="2737" ht="15" spans="1:3">
      <c r="A2737" s="236" t="s">
        <v>8558</v>
      </c>
      <c r="B2737" s="31" t="s">
        <v>8559</v>
      </c>
      <c r="C2737" t="s">
        <v>3257</v>
      </c>
    </row>
    <row r="2738" ht="15" spans="1:3">
      <c r="A2738" s="236" t="s">
        <v>8560</v>
      </c>
      <c r="B2738" s="31" t="s">
        <v>8561</v>
      </c>
      <c r="C2738" t="s">
        <v>3257</v>
      </c>
    </row>
    <row r="2739" ht="15" spans="1:3">
      <c r="A2739" s="236" t="s">
        <v>8562</v>
      </c>
      <c r="B2739" s="31" t="s">
        <v>8563</v>
      </c>
      <c r="C2739" t="s">
        <v>3257</v>
      </c>
    </row>
    <row r="2740" ht="15" spans="1:3">
      <c r="A2740" s="236" t="s">
        <v>8564</v>
      </c>
      <c r="B2740" s="31" t="s">
        <v>8565</v>
      </c>
      <c r="C2740" t="s">
        <v>3257</v>
      </c>
    </row>
    <row r="2741" ht="15" spans="1:3">
      <c r="A2741" s="236" t="s">
        <v>8566</v>
      </c>
      <c r="B2741" s="31" t="s">
        <v>8567</v>
      </c>
      <c r="C2741" t="s">
        <v>3257</v>
      </c>
    </row>
    <row r="2742" ht="15" spans="1:3">
      <c r="A2742" s="236" t="s">
        <v>8568</v>
      </c>
      <c r="B2742" s="31" t="s">
        <v>8569</v>
      </c>
      <c r="C2742" t="s">
        <v>3326</v>
      </c>
    </row>
    <row r="2743" ht="15" spans="1:3">
      <c r="A2743" s="236" t="s">
        <v>8570</v>
      </c>
      <c r="B2743" s="31" t="s">
        <v>8571</v>
      </c>
      <c r="C2743" t="s">
        <v>3257</v>
      </c>
    </row>
    <row r="2744" ht="15" spans="1:3">
      <c r="A2744" s="236" t="s">
        <v>8572</v>
      </c>
      <c r="B2744" s="31" t="s">
        <v>8573</v>
      </c>
      <c r="C2744" t="s">
        <v>3257</v>
      </c>
    </row>
    <row r="2745" ht="15" spans="1:3">
      <c r="A2745" s="236" t="s">
        <v>8574</v>
      </c>
      <c r="B2745" s="31" t="s">
        <v>8575</v>
      </c>
      <c r="C2745" t="s">
        <v>3257</v>
      </c>
    </row>
    <row r="2746" ht="15" spans="1:3">
      <c r="A2746" s="236" t="s">
        <v>8576</v>
      </c>
      <c r="B2746" s="31" t="s">
        <v>8577</v>
      </c>
      <c r="C2746" t="s">
        <v>3326</v>
      </c>
    </row>
    <row r="2747" ht="15" spans="1:3">
      <c r="A2747" s="236" t="s">
        <v>8578</v>
      </c>
      <c r="B2747" s="31" t="s">
        <v>8579</v>
      </c>
      <c r="C2747" t="s">
        <v>3257</v>
      </c>
    </row>
    <row r="2748" ht="15" spans="1:3">
      <c r="A2748" s="236" t="s">
        <v>8580</v>
      </c>
      <c r="B2748" s="31" t="s">
        <v>8581</v>
      </c>
      <c r="C2748" t="s">
        <v>3257</v>
      </c>
    </row>
    <row r="2749" ht="15" spans="1:3">
      <c r="A2749" s="236" t="s">
        <v>8582</v>
      </c>
      <c r="B2749" s="31" t="s">
        <v>8583</v>
      </c>
      <c r="C2749" t="s">
        <v>3257</v>
      </c>
    </row>
    <row r="2750" ht="15" spans="1:3">
      <c r="A2750" s="236" t="s">
        <v>8584</v>
      </c>
      <c r="B2750" s="31" t="s">
        <v>8585</v>
      </c>
      <c r="C2750" t="s">
        <v>3257</v>
      </c>
    </row>
    <row r="2751" ht="15" spans="1:3">
      <c r="A2751" s="236" t="s">
        <v>8586</v>
      </c>
      <c r="B2751" s="31" t="s">
        <v>8587</v>
      </c>
      <c r="C2751" t="s">
        <v>3257</v>
      </c>
    </row>
    <row r="2752" ht="15" spans="1:3">
      <c r="A2752" s="236" t="s">
        <v>8588</v>
      </c>
      <c r="B2752" s="31" t="s">
        <v>8589</v>
      </c>
      <c r="C2752" t="s">
        <v>3257</v>
      </c>
    </row>
    <row r="2753" ht="15" spans="1:3">
      <c r="A2753" s="236" t="s">
        <v>8590</v>
      </c>
      <c r="B2753" s="31" t="s">
        <v>8591</v>
      </c>
      <c r="C2753" t="s">
        <v>3257</v>
      </c>
    </row>
    <row r="2754" ht="15" spans="1:3">
      <c r="A2754" s="236" t="s">
        <v>8592</v>
      </c>
      <c r="B2754" s="31" t="s">
        <v>8593</v>
      </c>
      <c r="C2754" t="s">
        <v>3257</v>
      </c>
    </row>
    <row r="2755" ht="15" spans="1:3">
      <c r="A2755" s="236" t="s">
        <v>8594</v>
      </c>
      <c r="B2755" s="31" t="s">
        <v>8595</v>
      </c>
      <c r="C2755" t="s">
        <v>3257</v>
      </c>
    </row>
    <row r="2756" ht="15" spans="1:3">
      <c r="A2756" s="236" t="s">
        <v>8596</v>
      </c>
      <c r="B2756" s="31" t="s">
        <v>8597</v>
      </c>
      <c r="C2756" t="s">
        <v>3257</v>
      </c>
    </row>
    <row r="2757" ht="15" spans="1:3">
      <c r="A2757" s="236" t="s">
        <v>8598</v>
      </c>
      <c r="B2757" s="31" t="s">
        <v>8599</v>
      </c>
      <c r="C2757" t="s">
        <v>3257</v>
      </c>
    </row>
    <row r="2758" ht="15" spans="1:3">
      <c r="A2758" s="236" t="s">
        <v>8600</v>
      </c>
      <c r="B2758" s="31" t="s">
        <v>8601</v>
      </c>
      <c r="C2758" t="s">
        <v>3257</v>
      </c>
    </row>
    <row r="2759" ht="15" spans="1:3">
      <c r="A2759" s="236" t="s">
        <v>8602</v>
      </c>
      <c r="B2759" s="31" t="s">
        <v>8603</v>
      </c>
      <c r="C2759" t="s">
        <v>3326</v>
      </c>
    </row>
    <row r="2760" ht="15" spans="1:3">
      <c r="A2760" s="236" t="s">
        <v>8604</v>
      </c>
      <c r="B2760" s="31" t="s">
        <v>8605</v>
      </c>
      <c r="C2760" t="s">
        <v>3257</v>
      </c>
    </row>
    <row r="2761" ht="15" spans="1:3">
      <c r="A2761" s="236" t="s">
        <v>8606</v>
      </c>
      <c r="B2761" s="31" t="s">
        <v>8607</v>
      </c>
      <c r="C2761" t="s">
        <v>3257</v>
      </c>
    </row>
    <row r="2762" ht="15" spans="1:3">
      <c r="A2762" s="236" t="s">
        <v>8608</v>
      </c>
      <c r="B2762" s="31" t="s">
        <v>8609</v>
      </c>
      <c r="C2762" t="s">
        <v>3257</v>
      </c>
    </row>
    <row r="2763" ht="15" spans="1:3">
      <c r="A2763" s="236" t="s">
        <v>8610</v>
      </c>
      <c r="B2763" s="31" t="s">
        <v>8611</v>
      </c>
      <c r="C2763" t="s">
        <v>3257</v>
      </c>
    </row>
    <row r="2764" ht="15" spans="1:3">
      <c r="A2764" s="236" t="s">
        <v>8612</v>
      </c>
      <c r="B2764" s="31" t="s">
        <v>8613</v>
      </c>
      <c r="C2764" t="s">
        <v>3257</v>
      </c>
    </row>
    <row r="2765" ht="15" spans="1:3">
      <c r="A2765" s="236" t="s">
        <v>8614</v>
      </c>
      <c r="B2765" s="31" t="s">
        <v>8615</v>
      </c>
      <c r="C2765" t="s">
        <v>3326</v>
      </c>
    </row>
    <row r="2766" ht="15" spans="1:3">
      <c r="A2766" s="236" t="s">
        <v>8616</v>
      </c>
      <c r="B2766" s="31" t="s">
        <v>8617</v>
      </c>
      <c r="C2766" t="s">
        <v>3257</v>
      </c>
    </row>
    <row r="2767" ht="15" spans="1:3">
      <c r="A2767" s="236" t="s">
        <v>8618</v>
      </c>
      <c r="B2767" s="31" t="s">
        <v>8619</v>
      </c>
      <c r="C2767" t="s">
        <v>3257</v>
      </c>
    </row>
    <row r="2768" ht="15" spans="1:3">
      <c r="A2768" s="236" t="s">
        <v>8620</v>
      </c>
      <c r="B2768" s="31" t="s">
        <v>8621</v>
      </c>
      <c r="C2768" t="s">
        <v>3257</v>
      </c>
    </row>
    <row r="2769" ht="15" spans="1:3">
      <c r="A2769" s="236" t="s">
        <v>8622</v>
      </c>
      <c r="B2769" s="31" t="s">
        <v>8623</v>
      </c>
      <c r="C2769" t="s">
        <v>3257</v>
      </c>
    </row>
    <row r="2770" ht="15" spans="1:3">
      <c r="A2770" s="236" t="s">
        <v>8624</v>
      </c>
      <c r="B2770" s="31" t="s">
        <v>8625</v>
      </c>
      <c r="C2770" t="s">
        <v>3326</v>
      </c>
    </row>
    <row r="2771" ht="15" spans="1:3">
      <c r="A2771" s="236" t="s">
        <v>8626</v>
      </c>
      <c r="B2771" s="31" t="s">
        <v>8627</v>
      </c>
      <c r="C2771" t="s">
        <v>3257</v>
      </c>
    </row>
    <row r="2772" ht="15" spans="1:3">
      <c r="A2772" s="236" t="s">
        <v>8628</v>
      </c>
      <c r="B2772" s="31" t="s">
        <v>8629</v>
      </c>
      <c r="C2772" t="s">
        <v>3257</v>
      </c>
    </row>
    <row r="2773" ht="15" spans="1:3">
      <c r="A2773" s="236" t="s">
        <v>8630</v>
      </c>
      <c r="B2773" s="31" t="s">
        <v>8631</v>
      </c>
      <c r="C2773" t="s">
        <v>3257</v>
      </c>
    </row>
    <row r="2774" ht="15" spans="1:3">
      <c r="A2774" s="236" t="s">
        <v>8632</v>
      </c>
      <c r="B2774" s="31" t="s">
        <v>8633</v>
      </c>
      <c r="C2774" t="s">
        <v>8</v>
      </c>
    </row>
    <row r="2775" ht="15" spans="1:3">
      <c r="A2775" s="236" t="s">
        <v>8634</v>
      </c>
      <c r="B2775" s="31" t="s">
        <v>8635</v>
      </c>
      <c r="C2775" t="s">
        <v>3326</v>
      </c>
    </row>
    <row r="2776" ht="15" spans="1:3">
      <c r="A2776" s="236" t="s">
        <v>8636</v>
      </c>
      <c r="B2776" s="31" t="s">
        <v>8637</v>
      </c>
      <c r="C2776" t="s">
        <v>3257</v>
      </c>
    </row>
    <row r="2777" ht="15" spans="1:3">
      <c r="A2777" s="236" t="s">
        <v>8638</v>
      </c>
      <c r="B2777" s="31" t="s">
        <v>8639</v>
      </c>
      <c r="C2777" t="s">
        <v>3257</v>
      </c>
    </row>
    <row r="2778" ht="15" spans="1:3">
      <c r="A2778" s="236" t="s">
        <v>8640</v>
      </c>
      <c r="B2778" s="31" t="s">
        <v>8641</v>
      </c>
      <c r="C2778" t="s">
        <v>3257</v>
      </c>
    </row>
    <row r="2779" ht="15" spans="1:3">
      <c r="A2779" s="236" t="s">
        <v>8642</v>
      </c>
      <c r="B2779" s="31" t="s">
        <v>8643</v>
      </c>
      <c r="C2779" t="s">
        <v>3257</v>
      </c>
    </row>
    <row r="2780" ht="15" spans="1:3">
      <c r="A2780" s="236" t="s">
        <v>8644</v>
      </c>
      <c r="B2780" s="31" t="s">
        <v>8645</v>
      </c>
      <c r="C2780" t="s">
        <v>3257</v>
      </c>
    </row>
    <row r="2781" ht="15" spans="1:3">
      <c r="A2781" s="236" t="s">
        <v>8646</v>
      </c>
      <c r="B2781" s="31" t="s">
        <v>8647</v>
      </c>
      <c r="C2781" t="s">
        <v>3257</v>
      </c>
    </row>
    <row r="2782" ht="15" spans="1:3">
      <c r="A2782" s="236" t="s">
        <v>8648</v>
      </c>
      <c r="B2782" s="31" t="s">
        <v>8649</v>
      </c>
      <c r="C2782" t="s">
        <v>3257</v>
      </c>
    </row>
    <row r="2783" ht="15" spans="1:3">
      <c r="A2783" s="236" t="s">
        <v>8650</v>
      </c>
      <c r="B2783" s="31" t="s">
        <v>8651</v>
      </c>
      <c r="C2783" t="s">
        <v>3257</v>
      </c>
    </row>
    <row r="2784" ht="15" spans="1:3">
      <c r="A2784" s="236" t="s">
        <v>8652</v>
      </c>
      <c r="B2784" s="31" t="s">
        <v>8653</v>
      </c>
      <c r="C2784" t="s">
        <v>3326</v>
      </c>
    </row>
    <row r="2785" ht="15" spans="1:3">
      <c r="A2785" s="236" t="s">
        <v>8654</v>
      </c>
      <c r="B2785" s="31" t="s">
        <v>8655</v>
      </c>
      <c r="C2785" t="s">
        <v>3257</v>
      </c>
    </row>
    <row r="2786" ht="15" spans="1:3">
      <c r="A2786" s="236" t="s">
        <v>8656</v>
      </c>
      <c r="B2786" s="31" t="s">
        <v>8657</v>
      </c>
      <c r="C2786" t="s">
        <v>3257</v>
      </c>
    </row>
    <row r="2787" ht="15" spans="1:3">
      <c r="A2787" s="236" t="s">
        <v>8658</v>
      </c>
      <c r="B2787" s="31" t="s">
        <v>8659</v>
      </c>
      <c r="C2787" t="s">
        <v>3257</v>
      </c>
    </row>
    <row r="2788" ht="15" spans="1:3">
      <c r="A2788" s="236" t="s">
        <v>8660</v>
      </c>
      <c r="B2788" s="31" t="s">
        <v>8661</v>
      </c>
      <c r="C2788" t="s">
        <v>3257</v>
      </c>
    </row>
    <row r="2789" ht="15" spans="1:3">
      <c r="A2789" s="236" t="s">
        <v>8662</v>
      </c>
      <c r="B2789" s="31" t="s">
        <v>8663</v>
      </c>
      <c r="C2789" t="s">
        <v>3257</v>
      </c>
    </row>
    <row r="2790" ht="15" spans="1:3">
      <c r="A2790" s="236" t="s">
        <v>8664</v>
      </c>
      <c r="B2790" s="31" t="s">
        <v>8665</v>
      </c>
      <c r="C2790" t="s">
        <v>3257</v>
      </c>
    </row>
    <row r="2791" ht="15" spans="1:3">
      <c r="A2791" s="236" t="s">
        <v>8666</v>
      </c>
      <c r="B2791" s="31" t="s">
        <v>8667</v>
      </c>
      <c r="C2791" t="s">
        <v>3257</v>
      </c>
    </row>
    <row r="2792" ht="15" spans="1:3">
      <c r="A2792" s="236" t="s">
        <v>8668</v>
      </c>
      <c r="B2792" s="31" t="s">
        <v>8669</v>
      </c>
      <c r="C2792" t="s">
        <v>3257</v>
      </c>
    </row>
    <row r="2793" ht="15" spans="1:3">
      <c r="A2793" s="236" t="s">
        <v>8670</v>
      </c>
      <c r="B2793" s="31" t="s">
        <v>8671</v>
      </c>
      <c r="C2793" t="s">
        <v>3257</v>
      </c>
    </row>
    <row r="2794" ht="15" spans="1:3">
      <c r="A2794" s="236" t="s">
        <v>8672</v>
      </c>
      <c r="B2794" s="31" t="s">
        <v>8673</v>
      </c>
      <c r="C2794" t="s">
        <v>3257</v>
      </c>
    </row>
    <row r="2795" ht="15" spans="1:3">
      <c r="A2795" s="236" t="s">
        <v>8674</v>
      </c>
      <c r="B2795" s="31" t="s">
        <v>8675</v>
      </c>
      <c r="C2795" t="s">
        <v>3257</v>
      </c>
    </row>
    <row r="2796" ht="15" spans="1:3">
      <c r="A2796" s="236" t="s">
        <v>8676</v>
      </c>
      <c r="B2796" s="31" t="s">
        <v>8677</v>
      </c>
      <c r="C2796" t="s">
        <v>3257</v>
      </c>
    </row>
    <row r="2797" ht="15" spans="1:3">
      <c r="A2797" s="236" t="s">
        <v>8678</v>
      </c>
      <c r="B2797" s="31" t="s">
        <v>8679</v>
      </c>
      <c r="C2797" t="s">
        <v>3257</v>
      </c>
    </row>
    <row r="2798" ht="15" spans="1:3">
      <c r="A2798" s="236" t="s">
        <v>8680</v>
      </c>
      <c r="B2798" s="31" t="s">
        <v>8681</v>
      </c>
      <c r="C2798" t="s">
        <v>3257</v>
      </c>
    </row>
    <row r="2799" ht="15" spans="1:3">
      <c r="A2799" s="236" t="s">
        <v>8682</v>
      </c>
      <c r="B2799" s="31" t="s">
        <v>8683</v>
      </c>
      <c r="C2799" t="s">
        <v>3257</v>
      </c>
    </row>
    <row r="2800" ht="15" spans="1:3">
      <c r="A2800" s="236" t="s">
        <v>8684</v>
      </c>
      <c r="B2800" s="31" t="s">
        <v>8685</v>
      </c>
      <c r="C2800" t="s">
        <v>3257</v>
      </c>
    </row>
    <row r="2801" ht="15" spans="1:3">
      <c r="A2801" s="236" t="s">
        <v>8686</v>
      </c>
      <c r="B2801" s="31" t="s">
        <v>8687</v>
      </c>
      <c r="C2801" t="s">
        <v>3257</v>
      </c>
    </row>
    <row r="2802" ht="15" spans="1:3">
      <c r="A2802" s="236" t="s">
        <v>8688</v>
      </c>
      <c r="B2802" s="31" t="s">
        <v>8689</v>
      </c>
      <c r="C2802" t="s">
        <v>3257</v>
      </c>
    </row>
    <row r="2803" ht="15" spans="1:3">
      <c r="A2803" s="236" t="s">
        <v>8690</v>
      </c>
      <c r="B2803" s="31" t="s">
        <v>8691</v>
      </c>
      <c r="C2803" t="s">
        <v>3326</v>
      </c>
    </row>
    <row r="2804" ht="15" spans="1:3">
      <c r="A2804" s="236" t="s">
        <v>8692</v>
      </c>
      <c r="B2804" s="31" t="s">
        <v>8693</v>
      </c>
      <c r="C2804" t="s">
        <v>3257</v>
      </c>
    </row>
    <row r="2805" ht="15" spans="1:3">
      <c r="A2805" s="236" t="s">
        <v>8694</v>
      </c>
      <c r="B2805" s="31" t="s">
        <v>8695</v>
      </c>
      <c r="C2805" t="s">
        <v>3257</v>
      </c>
    </row>
    <row r="2806" ht="15" spans="1:3">
      <c r="A2806" s="236" t="s">
        <v>8696</v>
      </c>
      <c r="B2806" s="31" t="s">
        <v>8697</v>
      </c>
      <c r="C2806" t="s">
        <v>3257</v>
      </c>
    </row>
    <row r="2807" ht="15" spans="1:3">
      <c r="A2807" s="236" t="s">
        <v>8698</v>
      </c>
      <c r="B2807" s="31" t="s">
        <v>8699</v>
      </c>
      <c r="C2807" t="s">
        <v>3257</v>
      </c>
    </row>
    <row r="2808" ht="15" spans="1:3">
      <c r="A2808" s="236" t="s">
        <v>8700</v>
      </c>
      <c r="B2808" s="31" t="s">
        <v>8701</v>
      </c>
      <c r="C2808" t="s">
        <v>3257</v>
      </c>
    </row>
    <row r="2809" ht="15" spans="1:3">
      <c r="A2809" s="236" t="s">
        <v>8702</v>
      </c>
      <c r="B2809" s="31" t="s">
        <v>8703</v>
      </c>
      <c r="C2809" t="s">
        <v>3257</v>
      </c>
    </row>
    <row r="2810" ht="15" spans="1:3">
      <c r="A2810" s="236" t="s">
        <v>8704</v>
      </c>
      <c r="B2810" s="31" t="s">
        <v>8705</v>
      </c>
      <c r="C2810" t="s">
        <v>3257</v>
      </c>
    </row>
    <row r="2811" ht="15" spans="1:3">
      <c r="A2811" s="236" t="s">
        <v>8706</v>
      </c>
      <c r="B2811" s="31" t="s">
        <v>8707</v>
      </c>
      <c r="C2811" t="s">
        <v>3257</v>
      </c>
    </row>
    <row r="2812" ht="15" spans="1:3">
      <c r="A2812" s="236" t="s">
        <v>8708</v>
      </c>
      <c r="B2812" s="31" t="s">
        <v>8709</v>
      </c>
      <c r="C2812" t="s">
        <v>3257</v>
      </c>
    </row>
    <row r="2813" ht="15" spans="1:3">
      <c r="A2813" s="236" t="s">
        <v>8710</v>
      </c>
      <c r="B2813" s="31" t="s">
        <v>8711</v>
      </c>
      <c r="C2813" t="s">
        <v>3257</v>
      </c>
    </row>
    <row r="2814" ht="15" spans="1:3">
      <c r="A2814" s="236" t="s">
        <v>8712</v>
      </c>
      <c r="B2814" s="31" t="s">
        <v>8713</v>
      </c>
      <c r="C2814" t="s">
        <v>3257</v>
      </c>
    </row>
    <row r="2815" ht="15" spans="1:3">
      <c r="A2815" s="236" t="s">
        <v>8714</v>
      </c>
      <c r="B2815" s="31" t="s">
        <v>8715</v>
      </c>
      <c r="C2815" t="s">
        <v>3326</v>
      </c>
    </row>
    <row r="2816" ht="15" spans="1:3">
      <c r="A2816" s="236" t="s">
        <v>8716</v>
      </c>
      <c r="B2816" s="31" t="s">
        <v>8717</v>
      </c>
      <c r="C2816" t="s">
        <v>3257</v>
      </c>
    </row>
    <row r="2817" ht="15" spans="1:3">
      <c r="A2817" s="236" t="s">
        <v>8718</v>
      </c>
      <c r="B2817" s="31" t="s">
        <v>8719</v>
      </c>
      <c r="C2817" t="s">
        <v>3257</v>
      </c>
    </row>
    <row r="2818" ht="15" spans="1:3">
      <c r="A2818" s="236" t="s">
        <v>8720</v>
      </c>
      <c r="B2818" s="31" t="s">
        <v>8721</v>
      </c>
      <c r="C2818" t="s">
        <v>3257</v>
      </c>
    </row>
    <row r="2819" ht="15" spans="1:3">
      <c r="A2819" s="236" t="s">
        <v>8722</v>
      </c>
      <c r="B2819" s="31" t="s">
        <v>8723</v>
      </c>
      <c r="C2819" t="s">
        <v>3257</v>
      </c>
    </row>
    <row r="2820" ht="15" spans="1:3">
      <c r="A2820" s="236" t="s">
        <v>8724</v>
      </c>
      <c r="B2820" s="31" t="s">
        <v>8725</v>
      </c>
      <c r="C2820" t="s">
        <v>3257</v>
      </c>
    </row>
    <row r="2821" ht="15" spans="1:3">
      <c r="A2821" s="236" t="s">
        <v>8726</v>
      </c>
      <c r="B2821" s="31" t="s">
        <v>8727</v>
      </c>
      <c r="C2821" t="s">
        <v>3257</v>
      </c>
    </row>
    <row r="2822" ht="15" spans="1:3">
      <c r="A2822" s="236" t="s">
        <v>8728</v>
      </c>
      <c r="B2822" s="31" t="s">
        <v>8729</v>
      </c>
      <c r="C2822" t="s">
        <v>3257</v>
      </c>
    </row>
    <row r="2823" ht="15" spans="1:3">
      <c r="A2823" s="236" t="s">
        <v>8730</v>
      </c>
      <c r="B2823" s="31" t="s">
        <v>8731</v>
      </c>
      <c r="C2823" t="s">
        <v>3326</v>
      </c>
    </row>
    <row r="2824" ht="15" spans="1:3">
      <c r="A2824" s="236" t="s">
        <v>8732</v>
      </c>
      <c r="B2824" s="31" t="s">
        <v>8733</v>
      </c>
      <c r="C2824" t="s">
        <v>3257</v>
      </c>
    </row>
    <row r="2825" ht="15" spans="1:3">
      <c r="A2825" s="236" t="s">
        <v>8734</v>
      </c>
      <c r="B2825" s="31" t="s">
        <v>8735</v>
      </c>
      <c r="C2825" t="s">
        <v>3257</v>
      </c>
    </row>
    <row r="2826" ht="15" spans="1:3">
      <c r="A2826" s="236" t="s">
        <v>8736</v>
      </c>
      <c r="B2826" s="31" t="s">
        <v>8737</v>
      </c>
      <c r="C2826" t="s">
        <v>3257</v>
      </c>
    </row>
    <row r="2827" ht="15" spans="1:3">
      <c r="A2827" s="236" t="s">
        <v>8738</v>
      </c>
      <c r="B2827" s="31" t="s">
        <v>8739</v>
      </c>
      <c r="C2827" t="s">
        <v>3257</v>
      </c>
    </row>
    <row r="2828" ht="15" spans="1:3">
      <c r="A2828" s="236" t="s">
        <v>8740</v>
      </c>
      <c r="B2828" s="31" t="s">
        <v>8741</v>
      </c>
      <c r="C2828" t="s">
        <v>3257</v>
      </c>
    </row>
    <row r="2829" ht="15" spans="1:3">
      <c r="A2829" s="236" t="s">
        <v>8742</v>
      </c>
      <c r="B2829" s="31" t="s">
        <v>8743</v>
      </c>
      <c r="C2829" t="s">
        <v>3257</v>
      </c>
    </row>
    <row r="2830" ht="15" spans="1:3">
      <c r="A2830" s="236" t="s">
        <v>8744</v>
      </c>
      <c r="B2830" s="31" t="s">
        <v>8745</v>
      </c>
      <c r="C2830" t="s">
        <v>3257</v>
      </c>
    </row>
    <row r="2831" ht="15" spans="1:3">
      <c r="A2831" s="236" t="s">
        <v>8746</v>
      </c>
      <c r="B2831" s="31" t="s">
        <v>8747</v>
      </c>
      <c r="C2831" t="s">
        <v>3257</v>
      </c>
    </row>
    <row r="2832" ht="15" spans="1:3">
      <c r="A2832" s="236" t="s">
        <v>8748</v>
      </c>
      <c r="B2832" s="31" t="s">
        <v>8749</v>
      </c>
      <c r="C2832" t="s">
        <v>3257</v>
      </c>
    </row>
    <row r="2833" ht="15" spans="1:3">
      <c r="A2833" s="236" t="s">
        <v>8750</v>
      </c>
      <c r="B2833" s="31" t="s">
        <v>8751</v>
      </c>
      <c r="C2833" t="s">
        <v>3257</v>
      </c>
    </row>
    <row r="2834" ht="15" spans="1:3">
      <c r="A2834" s="236" t="s">
        <v>8752</v>
      </c>
      <c r="B2834" s="31" t="s">
        <v>8753</v>
      </c>
      <c r="C2834" t="s">
        <v>3257</v>
      </c>
    </row>
    <row r="2835" ht="15" spans="1:3">
      <c r="A2835" s="236" t="s">
        <v>8754</v>
      </c>
      <c r="B2835" s="31" t="s">
        <v>8755</v>
      </c>
      <c r="C2835" t="s">
        <v>3257</v>
      </c>
    </row>
    <row r="2836" ht="15" spans="1:3">
      <c r="A2836" s="236" t="s">
        <v>8756</v>
      </c>
      <c r="B2836" s="31" t="s">
        <v>8757</v>
      </c>
      <c r="C2836" t="s">
        <v>3326</v>
      </c>
    </row>
    <row r="2837" ht="15" spans="1:3">
      <c r="A2837" s="236" t="s">
        <v>8758</v>
      </c>
      <c r="B2837" s="31" t="s">
        <v>8759</v>
      </c>
      <c r="C2837" t="s">
        <v>3257</v>
      </c>
    </row>
    <row r="2838" ht="15" spans="1:3">
      <c r="A2838" s="236" t="s">
        <v>8760</v>
      </c>
      <c r="B2838" s="31" t="s">
        <v>8761</v>
      </c>
      <c r="C2838" t="s">
        <v>3257</v>
      </c>
    </row>
    <row r="2839" ht="15" spans="1:3">
      <c r="A2839" s="236" t="s">
        <v>8762</v>
      </c>
      <c r="B2839" s="31" t="s">
        <v>8763</v>
      </c>
      <c r="C2839" t="s">
        <v>3257</v>
      </c>
    </row>
    <row r="2840" ht="15" spans="1:3">
      <c r="A2840" s="236" t="s">
        <v>8764</v>
      </c>
      <c r="B2840" s="31" t="s">
        <v>8765</v>
      </c>
      <c r="C2840" t="s">
        <v>3257</v>
      </c>
    </row>
    <row r="2841" ht="15" spans="1:3">
      <c r="A2841" s="236" t="s">
        <v>8766</v>
      </c>
      <c r="B2841" s="31" t="s">
        <v>8767</v>
      </c>
      <c r="C2841" t="s">
        <v>3257</v>
      </c>
    </row>
    <row r="2842" ht="15" spans="1:3">
      <c r="A2842" s="236" t="s">
        <v>8768</v>
      </c>
      <c r="B2842" s="31" t="s">
        <v>8769</v>
      </c>
      <c r="C2842" t="s">
        <v>3257</v>
      </c>
    </row>
    <row r="2843" ht="15" spans="1:3">
      <c r="A2843" s="236" t="s">
        <v>8770</v>
      </c>
      <c r="B2843" s="31" t="s">
        <v>8771</v>
      </c>
      <c r="C2843" t="s">
        <v>3257</v>
      </c>
    </row>
    <row r="2844" ht="15" spans="1:3">
      <c r="A2844" s="236" t="s">
        <v>8772</v>
      </c>
      <c r="B2844" s="31" t="s">
        <v>8773</v>
      </c>
      <c r="C2844" t="s">
        <v>3257</v>
      </c>
    </row>
    <row r="2845" ht="15" spans="1:3">
      <c r="A2845" s="236" t="s">
        <v>8774</v>
      </c>
      <c r="B2845" s="31" t="s">
        <v>8775</v>
      </c>
      <c r="C2845" t="s">
        <v>3257</v>
      </c>
    </row>
    <row r="2846" ht="15" spans="1:3">
      <c r="A2846" s="236" t="s">
        <v>8776</v>
      </c>
      <c r="B2846" s="31" t="s">
        <v>8777</v>
      </c>
      <c r="C2846" t="s">
        <v>3257</v>
      </c>
    </row>
    <row r="2847" ht="15" spans="1:3">
      <c r="A2847" s="236" t="s">
        <v>8778</v>
      </c>
      <c r="B2847" s="31" t="s">
        <v>8779</v>
      </c>
      <c r="C2847" t="s">
        <v>3257</v>
      </c>
    </row>
    <row r="2848" ht="15" spans="1:3">
      <c r="A2848" s="236" t="s">
        <v>8780</v>
      </c>
      <c r="B2848" s="31" t="s">
        <v>8781</v>
      </c>
      <c r="C2848" t="s">
        <v>3326</v>
      </c>
    </row>
    <row r="2849" ht="15" spans="1:3">
      <c r="A2849" s="236" t="s">
        <v>8782</v>
      </c>
      <c r="B2849" s="31" t="s">
        <v>8783</v>
      </c>
      <c r="C2849" t="s">
        <v>3257</v>
      </c>
    </row>
    <row r="2850" ht="15" spans="1:3">
      <c r="A2850" s="236" t="s">
        <v>8784</v>
      </c>
      <c r="B2850" s="31" t="s">
        <v>8785</v>
      </c>
      <c r="C2850" t="s">
        <v>3257</v>
      </c>
    </row>
    <row r="2851" ht="15" spans="1:3">
      <c r="A2851" s="236" t="s">
        <v>8786</v>
      </c>
      <c r="B2851" s="31" t="s">
        <v>8787</v>
      </c>
      <c r="C2851" t="s">
        <v>3257</v>
      </c>
    </row>
    <row r="2852" ht="15" spans="1:3">
      <c r="A2852" s="236" t="s">
        <v>8788</v>
      </c>
      <c r="B2852" s="31" t="s">
        <v>8789</v>
      </c>
      <c r="C2852" t="s">
        <v>3257</v>
      </c>
    </row>
    <row r="2853" ht="15" spans="1:3">
      <c r="A2853" s="236" t="s">
        <v>8790</v>
      </c>
      <c r="B2853" s="31" t="s">
        <v>8791</v>
      </c>
      <c r="C2853" t="s">
        <v>3257</v>
      </c>
    </row>
    <row r="2854" ht="15" spans="1:3">
      <c r="A2854" s="236" t="s">
        <v>8792</v>
      </c>
      <c r="B2854" s="31" t="s">
        <v>8793</v>
      </c>
      <c r="C2854" t="s">
        <v>3257</v>
      </c>
    </row>
    <row r="2855" ht="15" spans="1:3">
      <c r="A2855" s="236" t="s">
        <v>8794</v>
      </c>
      <c r="B2855" s="31" t="s">
        <v>8795</v>
      </c>
      <c r="C2855" t="s">
        <v>3257</v>
      </c>
    </row>
    <row r="2856" ht="15" spans="1:3">
      <c r="A2856" s="236" t="s">
        <v>8796</v>
      </c>
      <c r="B2856" s="31" t="s">
        <v>8797</v>
      </c>
      <c r="C2856" t="s">
        <v>8</v>
      </c>
    </row>
    <row r="2857" ht="15" spans="1:3">
      <c r="A2857" s="236" t="s">
        <v>8798</v>
      </c>
      <c r="B2857" s="31" t="s">
        <v>8799</v>
      </c>
      <c r="C2857" t="s">
        <v>3326</v>
      </c>
    </row>
    <row r="2858" ht="15" spans="1:3">
      <c r="A2858" s="236" t="s">
        <v>8800</v>
      </c>
      <c r="B2858" s="31" t="s">
        <v>3943</v>
      </c>
      <c r="C2858" t="s">
        <v>3257</v>
      </c>
    </row>
    <row r="2859" ht="15" spans="1:3">
      <c r="A2859" s="236" t="s">
        <v>8801</v>
      </c>
      <c r="B2859" s="31" t="s">
        <v>8802</v>
      </c>
      <c r="C2859" t="s">
        <v>3257</v>
      </c>
    </row>
    <row r="2860" ht="15" spans="1:3">
      <c r="A2860" s="236" t="s">
        <v>8803</v>
      </c>
      <c r="B2860" s="31" t="s">
        <v>8804</v>
      </c>
      <c r="C2860" t="s">
        <v>3257</v>
      </c>
    </row>
    <row r="2861" ht="15" spans="1:3">
      <c r="A2861" s="236" t="s">
        <v>8805</v>
      </c>
      <c r="B2861" s="31" t="s">
        <v>8806</v>
      </c>
      <c r="C2861" t="s">
        <v>3257</v>
      </c>
    </row>
    <row r="2862" ht="15" spans="1:3">
      <c r="A2862" s="236" t="s">
        <v>8807</v>
      </c>
      <c r="B2862" s="31" t="s">
        <v>8808</v>
      </c>
      <c r="C2862" t="s">
        <v>3257</v>
      </c>
    </row>
    <row r="2863" ht="15" spans="1:3">
      <c r="A2863" s="236" t="s">
        <v>8809</v>
      </c>
      <c r="B2863" s="31" t="s">
        <v>8810</v>
      </c>
      <c r="C2863" t="s">
        <v>3257</v>
      </c>
    </row>
    <row r="2864" ht="15" spans="1:3">
      <c r="A2864" s="236" t="s">
        <v>8811</v>
      </c>
      <c r="B2864" s="31" t="s">
        <v>8812</v>
      </c>
      <c r="C2864" t="s">
        <v>3257</v>
      </c>
    </row>
    <row r="2865" ht="15" spans="1:3">
      <c r="A2865" s="236" t="s">
        <v>8813</v>
      </c>
      <c r="B2865" s="31" t="s">
        <v>8814</v>
      </c>
      <c r="C2865" t="s">
        <v>3257</v>
      </c>
    </row>
    <row r="2866" ht="15" spans="1:3">
      <c r="A2866" s="236" t="s">
        <v>8815</v>
      </c>
      <c r="B2866" s="31" t="s">
        <v>3328</v>
      </c>
      <c r="C2866" t="s">
        <v>3257</v>
      </c>
    </row>
    <row r="2867" ht="15" spans="1:3">
      <c r="A2867" s="236" t="s">
        <v>8816</v>
      </c>
      <c r="B2867" s="31" t="s">
        <v>8817</v>
      </c>
      <c r="C2867" t="s">
        <v>3257</v>
      </c>
    </row>
    <row r="2868" ht="15" spans="1:3">
      <c r="A2868" s="236" t="s">
        <v>8818</v>
      </c>
      <c r="B2868" s="31" t="s">
        <v>8819</v>
      </c>
      <c r="C2868" t="s">
        <v>3257</v>
      </c>
    </row>
    <row r="2869" ht="15" spans="1:3">
      <c r="A2869" s="236" t="s">
        <v>8820</v>
      </c>
      <c r="B2869" s="31" t="s">
        <v>8821</v>
      </c>
      <c r="C2869" t="s">
        <v>3257</v>
      </c>
    </row>
    <row r="2870" ht="15" spans="1:3">
      <c r="A2870" s="236" t="s">
        <v>8822</v>
      </c>
      <c r="B2870" s="31" t="s">
        <v>8823</v>
      </c>
      <c r="C2870" t="s">
        <v>3257</v>
      </c>
    </row>
    <row r="2871" ht="15" spans="1:3">
      <c r="A2871" s="236" t="s">
        <v>8824</v>
      </c>
      <c r="B2871" s="31" t="s">
        <v>8825</v>
      </c>
      <c r="C2871" t="s">
        <v>3326</v>
      </c>
    </row>
    <row r="2872" ht="15" spans="1:3">
      <c r="A2872" s="236" t="s">
        <v>8826</v>
      </c>
      <c r="B2872" s="31" t="s">
        <v>8827</v>
      </c>
      <c r="C2872" t="s">
        <v>3257</v>
      </c>
    </row>
    <row r="2873" ht="15" spans="1:3">
      <c r="A2873" s="236" t="s">
        <v>8828</v>
      </c>
      <c r="B2873" s="31" t="s">
        <v>8829</v>
      </c>
      <c r="C2873" t="s">
        <v>3257</v>
      </c>
    </row>
    <row r="2874" ht="15" spans="1:3">
      <c r="A2874" s="236" t="s">
        <v>8830</v>
      </c>
      <c r="B2874" s="31" t="s">
        <v>8831</v>
      </c>
      <c r="C2874" t="s">
        <v>3257</v>
      </c>
    </row>
    <row r="2875" ht="15" spans="1:3">
      <c r="A2875" s="236" t="s">
        <v>8832</v>
      </c>
      <c r="B2875" s="31" t="s">
        <v>8833</v>
      </c>
      <c r="C2875" t="s">
        <v>3257</v>
      </c>
    </row>
    <row r="2876" ht="15" spans="1:3">
      <c r="A2876" s="236" t="s">
        <v>8834</v>
      </c>
      <c r="B2876" s="31" t="s">
        <v>8835</v>
      </c>
      <c r="C2876" t="s">
        <v>3326</v>
      </c>
    </row>
    <row r="2877" ht="15" spans="1:3">
      <c r="A2877" s="236" t="s">
        <v>8836</v>
      </c>
      <c r="B2877" s="31" t="s">
        <v>8837</v>
      </c>
      <c r="C2877" t="s">
        <v>3257</v>
      </c>
    </row>
    <row r="2878" ht="15" spans="1:3">
      <c r="A2878" s="236" t="s">
        <v>8838</v>
      </c>
      <c r="B2878" s="31" t="s">
        <v>8839</v>
      </c>
      <c r="C2878" t="s">
        <v>3257</v>
      </c>
    </row>
    <row r="2879" ht="15" spans="1:3">
      <c r="A2879" s="236" t="s">
        <v>8840</v>
      </c>
      <c r="B2879" s="31" t="s">
        <v>8841</v>
      </c>
      <c r="C2879" t="s">
        <v>3257</v>
      </c>
    </row>
    <row r="2880" ht="15" spans="1:3">
      <c r="A2880" s="236" t="s">
        <v>8842</v>
      </c>
      <c r="B2880" s="31" t="s">
        <v>8843</v>
      </c>
      <c r="C2880" t="s">
        <v>3257</v>
      </c>
    </row>
    <row r="2881" ht="15" spans="1:3">
      <c r="A2881" s="236" t="s">
        <v>8844</v>
      </c>
      <c r="B2881" s="31" t="s">
        <v>8845</v>
      </c>
      <c r="C2881" t="s">
        <v>3257</v>
      </c>
    </row>
    <row r="2882" ht="15" spans="1:3">
      <c r="A2882" s="236" t="s">
        <v>8846</v>
      </c>
      <c r="B2882" s="31" t="s">
        <v>8847</v>
      </c>
      <c r="C2882" t="s">
        <v>3257</v>
      </c>
    </row>
    <row r="2883" ht="15" spans="1:3">
      <c r="A2883" s="236" t="s">
        <v>8848</v>
      </c>
      <c r="B2883" s="31" t="s">
        <v>8849</v>
      </c>
      <c r="C2883" t="s">
        <v>3257</v>
      </c>
    </row>
    <row r="2884" ht="15" spans="1:3">
      <c r="A2884" s="236" t="s">
        <v>8850</v>
      </c>
      <c r="B2884" s="31" t="s">
        <v>8851</v>
      </c>
      <c r="C2884" t="s">
        <v>3257</v>
      </c>
    </row>
    <row r="2885" ht="15" spans="1:3">
      <c r="A2885" s="236" t="s">
        <v>8852</v>
      </c>
      <c r="B2885" s="31" t="s">
        <v>8853</v>
      </c>
      <c r="C2885" t="s">
        <v>3257</v>
      </c>
    </row>
    <row r="2886" ht="15" spans="1:3">
      <c r="A2886" s="236" t="s">
        <v>8854</v>
      </c>
      <c r="B2886" s="31" t="s">
        <v>8855</v>
      </c>
      <c r="C2886" t="s">
        <v>3257</v>
      </c>
    </row>
    <row r="2887" ht="15" spans="1:3">
      <c r="A2887" s="236" t="s">
        <v>8856</v>
      </c>
      <c r="B2887" s="31" t="s">
        <v>8857</v>
      </c>
      <c r="C2887" t="s">
        <v>3257</v>
      </c>
    </row>
    <row r="2888" ht="15" spans="1:3">
      <c r="A2888" s="236" t="s">
        <v>8858</v>
      </c>
      <c r="B2888" s="31" t="s">
        <v>8859</v>
      </c>
      <c r="C2888" t="s">
        <v>3257</v>
      </c>
    </row>
    <row r="2889" ht="15" spans="1:3">
      <c r="A2889" s="236" t="s">
        <v>8860</v>
      </c>
      <c r="B2889" s="31" t="s">
        <v>8861</v>
      </c>
      <c r="C2889" t="s">
        <v>3326</v>
      </c>
    </row>
    <row r="2890" ht="15" spans="1:3">
      <c r="A2890" s="236" t="s">
        <v>8862</v>
      </c>
      <c r="B2890" s="31" t="s">
        <v>8863</v>
      </c>
      <c r="C2890" t="s">
        <v>3257</v>
      </c>
    </row>
    <row r="2891" ht="15" spans="1:3">
      <c r="A2891" s="236" t="s">
        <v>8864</v>
      </c>
      <c r="B2891" s="31" t="s">
        <v>8865</v>
      </c>
      <c r="C2891" t="s">
        <v>3257</v>
      </c>
    </row>
    <row r="2892" ht="15" spans="1:3">
      <c r="A2892" s="236" t="s">
        <v>8866</v>
      </c>
      <c r="B2892" s="31" t="s">
        <v>8867</v>
      </c>
      <c r="C2892" t="s">
        <v>3257</v>
      </c>
    </row>
    <row r="2893" ht="15" spans="1:3">
      <c r="A2893" s="236" t="s">
        <v>8868</v>
      </c>
      <c r="B2893" s="31" t="s">
        <v>8869</v>
      </c>
      <c r="C2893" t="s">
        <v>3257</v>
      </c>
    </row>
    <row r="2894" ht="15" spans="1:3">
      <c r="A2894" s="236" t="s">
        <v>8870</v>
      </c>
      <c r="B2894" s="31" t="s">
        <v>8871</v>
      </c>
      <c r="C2894" t="s">
        <v>3257</v>
      </c>
    </row>
    <row r="2895" ht="15" spans="1:3">
      <c r="A2895" s="236" t="s">
        <v>8872</v>
      </c>
      <c r="B2895" s="31" t="s">
        <v>8873</v>
      </c>
      <c r="C2895" t="s">
        <v>3257</v>
      </c>
    </row>
    <row r="2896" ht="15" spans="1:3">
      <c r="A2896" s="236" t="s">
        <v>8874</v>
      </c>
      <c r="B2896" s="31" t="s">
        <v>8875</v>
      </c>
      <c r="C2896" t="s">
        <v>3257</v>
      </c>
    </row>
    <row r="2897" ht="15" spans="1:3">
      <c r="A2897" s="236" t="s">
        <v>8876</v>
      </c>
      <c r="B2897" s="31" t="s">
        <v>8877</v>
      </c>
      <c r="C2897" t="s">
        <v>3257</v>
      </c>
    </row>
    <row r="2898" ht="15" spans="1:3">
      <c r="A2898" s="236" t="s">
        <v>8878</v>
      </c>
      <c r="B2898" s="31" t="s">
        <v>8879</v>
      </c>
      <c r="C2898" t="s">
        <v>3257</v>
      </c>
    </row>
    <row r="2899" ht="15" spans="1:3">
      <c r="A2899" s="236" t="s">
        <v>8880</v>
      </c>
      <c r="B2899" s="31" t="s">
        <v>8881</v>
      </c>
      <c r="C2899" t="s">
        <v>3257</v>
      </c>
    </row>
    <row r="2900" ht="15" spans="1:3">
      <c r="A2900" s="236" t="s">
        <v>8882</v>
      </c>
      <c r="B2900" s="31" t="s">
        <v>8883</v>
      </c>
      <c r="C2900" t="s">
        <v>3257</v>
      </c>
    </row>
    <row r="2901" ht="15" spans="1:3">
      <c r="A2901" s="236" t="s">
        <v>8884</v>
      </c>
      <c r="B2901" s="31" t="s">
        <v>8885</v>
      </c>
      <c r="C2901" t="s">
        <v>3257</v>
      </c>
    </row>
    <row r="2902" ht="15" spans="1:3">
      <c r="A2902" s="236" t="s">
        <v>8886</v>
      </c>
      <c r="B2902" s="31" t="s">
        <v>8887</v>
      </c>
      <c r="C2902" t="s">
        <v>3257</v>
      </c>
    </row>
    <row r="2903" ht="15" spans="1:3">
      <c r="A2903" s="236" t="s">
        <v>8888</v>
      </c>
      <c r="B2903" s="31" t="s">
        <v>8889</v>
      </c>
      <c r="C2903" t="s">
        <v>3326</v>
      </c>
    </row>
    <row r="2904" ht="15" spans="1:3">
      <c r="A2904" s="236" t="s">
        <v>8890</v>
      </c>
      <c r="B2904" s="31" t="s">
        <v>8891</v>
      </c>
      <c r="C2904" t="s">
        <v>3257</v>
      </c>
    </row>
    <row r="2905" ht="15" spans="1:3">
      <c r="A2905" s="236" t="s">
        <v>8892</v>
      </c>
      <c r="B2905" s="31" t="s">
        <v>8893</v>
      </c>
      <c r="C2905" t="s">
        <v>3257</v>
      </c>
    </row>
    <row r="2906" ht="15" spans="1:3">
      <c r="A2906" s="236" t="s">
        <v>8894</v>
      </c>
      <c r="B2906" s="31" t="s">
        <v>8895</v>
      </c>
      <c r="C2906" t="s">
        <v>3257</v>
      </c>
    </row>
    <row r="2907" ht="15" spans="1:3">
      <c r="A2907" s="236" t="s">
        <v>8896</v>
      </c>
      <c r="B2907" s="31" t="s">
        <v>8897</v>
      </c>
      <c r="C2907" t="s">
        <v>3257</v>
      </c>
    </row>
    <row r="2908" ht="15" spans="1:3">
      <c r="A2908" s="236" t="s">
        <v>8898</v>
      </c>
      <c r="B2908" s="31" t="s">
        <v>8899</v>
      </c>
      <c r="C2908" t="s">
        <v>3257</v>
      </c>
    </row>
    <row r="2909" ht="15" spans="1:3">
      <c r="A2909" s="236" t="s">
        <v>8900</v>
      </c>
      <c r="B2909" s="31" t="s">
        <v>8901</v>
      </c>
      <c r="C2909" t="s">
        <v>3257</v>
      </c>
    </row>
    <row r="2910" ht="15" spans="1:3">
      <c r="A2910" s="236" t="s">
        <v>8902</v>
      </c>
      <c r="B2910" s="31" t="s">
        <v>8903</v>
      </c>
      <c r="C2910" t="s">
        <v>3257</v>
      </c>
    </row>
    <row r="2911" ht="15" spans="1:3">
      <c r="A2911" s="236" t="s">
        <v>8904</v>
      </c>
      <c r="B2911" s="31" t="s">
        <v>8905</v>
      </c>
      <c r="C2911" t="s">
        <v>3257</v>
      </c>
    </row>
    <row r="2912" ht="15" spans="1:3">
      <c r="A2912" s="236" t="s">
        <v>8906</v>
      </c>
      <c r="B2912" s="31" t="s">
        <v>8907</v>
      </c>
      <c r="C2912" t="s">
        <v>3257</v>
      </c>
    </row>
    <row r="2913" ht="15" spans="1:3">
      <c r="A2913" s="236" t="s">
        <v>8908</v>
      </c>
      <c r="B2913" s="31" t="s">
        <v>8909</v>
      </c>
      <c r="C2913" t="s">
        <v>3257</v>
      </c>
    </row>
    <row r="2914" ht="15" spans="1:3">
      <c r="A2914" s="236" t="s">
        <v>8910</v>
      </c>
      <c r="B2914" s="31" t="s">
        <v>8911</v>
      </c>
      <c r="C2914" t="s">
        <v>3257</v>
      </c>
    </row>
    <row r="2915" ht="15" spans="1:3">
      <c r="A2915" s="236" t="s">
        <v>8912</v>
      </c>
      <c r="B2915" s="31" t="s">
        <v>8913</v>
      </c>
      <c r="C2915" t="s">
        <v>3326</v>
      </c>
    </row>
    <row r="2916" ht="15" spans="1:3">
      <c r="A2916" s="236" t="s">
        <v>8914</v>
      </c>
      <c r="B2916" s="31" t="s">
        <v>8915</v>
      </c>
      <c r="C2916" t="s">
        <v>3257</v>
      </c>
    </row>
    <row r="2917" ht="15" spans="1:3">
      <c r="A2917" s="236" t="s">
        <v>8916</v>
      </c>
      <c r="B2917" s="31" t="s">
        <v>8917</v>
      </c>
      <c r="C2917" t="s">
        <v>3257</v>
      </c>
    </row>
    <row r="2918" ht="15" spans="1:3">
      <c r="A2918" s="236" t="s">
        <v>8918</v>
      </c>
      <c r="B2918" s="31" t="s">
        <v>8919</v>
      </c>
      <c r="C2918" t="s">
        <v>3257</v>
      </c>
    </row>
    <row r="2919" ht="15" spans="1:3">
      <c r="A2919" s="236" t="s">
        <v>8920</v>
      </c>
      <c r="B2919" s="31" t="s">
        <v>8921</v>
      </c>
      <c r="C2919" t="s">
        <v>3257</v>
      </c>
    </row>
    <row r="2920" ht="15" spans="1:3">
      <c r="A2920" s="236" t="s">
        <v>8922</v>
      </c>
      <c r="B2920" s="31" t="s">
        <v>8923</v>
      </c>
      <c r="C2920" t="s">
        <v>3257</v>
      </c>
    </row>
    <row r="2921" ht="15" spans="1:3">
      <c r="A2921" s="236" t="s">
        <v>8924</v>
      </c>
      <c r="B2921" s="31" t="s">
        <v>8925</v>
      </c>
      <c r="C2921" t="s">
        <v>3257</v>
      </c>
    </row>
    <row r="2922" ht="15" spans="1:3">
      <c r="A2922" s="236" t="s">
        <v>8926</v>
      </c>
      <c r="B2922" s="31" t="s">
        <v>8927</v>
      </c>
      <c r="C2922" t="s">
        <v>3257</v>
      </c>
    </row>
    <row r="2923" ht="15" spans="1:3">
      <c r="A2923" s="236" t="s">
        <v>8928</v>
      </c>
      <c r="B2923" s="31" t="s">
        <v>8929</v>
      </c>
      <c r="C2923" t="s">
        <v>3257</v>
      </c>
    </row>
    <row r="2924" ht="15" spans="1:3">
      <c r="A2924" s="236" t="s">
        <v>8930</v>
      </c>
      <c r="B2924" s="31" t="s">
        <v>8931</v>
      </c>
      <c r="C2924" t="s">
        <v>3257</v>
      </c>
    </row>
    <row r="2925" ht="15" spans="1:3">
      <c r="A2925" s="236" t="s">
        <v>8932</v>
      </c>
      <c r="B2925" s="31" t="s">
        <v>8933</v>
      </c>
      <c r="C2925" t="s">
        <v>3257</v>
      </c>
    </row>
    <row r="2926" ht="15" spans="1:3">
      <c r="A2926" s="236" t="s">
        <v>8934</v>
      </c>
      <c r="B2926" s="31" t="s">
        <v>8935</v>
      </c>
      <c r="C2926" t="s">
        <v>3257</v>
      </c>
    </row>
    <row r="2927" ht="15" spans="1:3">
      <c r="A2927" s="236" t="s">
        <v>8936</v>
      </c>
      <c r="B2927" s="31" t="s">
        <v>8937</v>
      </c>
      <c r="C2927" t="s">
        <v>3257</v>
      </c>
    </row>
    <row r="2928" ht="15" spans="1:3">
      <c r="A2928" s="236" t="s">
        <v>8938</v>
      </c>
      <c r="B2928" s="31" t="s">
        <v>8939</v>
      </c>
      <c r="C2928" t="s">
        <v>3257</v>
      </c>
    </row>
    <row r="2929" ht="15" spans="1:3">
      <c r="A2929" s="236" t="s">
        <v>8940</v>
      </c>
      <c r="B2929" s="31" t="s">
        <v>8941</v>
      </c>
      <c r="C2929" t="s">
        <v>3326</v>
      </c>
    </row>
    <row r="2930" ht="15" spans="1:3">
      <c r="A2930" s="236" t="s">
        <v>8942</v>
      </c>
      <c r="B2930" s="31" t="s">
        <v>8943</v>
      </c>
      <c r="C2930" t="s">
        <v>3257</v>
      </c>
    </row>
    <row r="2931" ht="15" spans="1:3">
      <c r="A2931" s="236" t="s">
        <v>8944</v>
      </c>
      <c r="B2931" s="31" t="s">
        <v>8945</v>
      </c>
      <c r="C2931" t="s">
        <v>3257</v>
      </c>
    </row>
    <row r="2932" ht="15" spans="1:3">
      <c r="A2932" s="236" t="s">
        <v>8946</v>
      </c>
      <c r="B2932" s="31" t="s">
        <v>8947</v>
      </c>
      <c r="C2932" t="s">
        <v>3257</v>
      </c>
    </row>
    <row r="2933" ht="15" spans="1:3">
      <c r="A2933" s="236" t="s">
        <v>8948</v>
      </c>
      <c r="B2933" s="31" t="s">
        <v>8949</v>
      </c>
      <c r="C2933" t="s">
        <v>3257</v>
      </c>
    </row>
    <row r="2934" ht="15" spans="1:3">
      <c r="A2934" s="236" t="s">
        <v>8950</v>
      </c>
      <c r="B2934" s="31" t="s">
        <v>8951</v>
      </c>
      <c r="C2934" t="s">
        <v>3257</v>
      </c>
    </row>
    <row r="2935" ht="15" spans="1:3">
      <c r="A2935" s="236" t="s">
        <v>8952</v>
      </c>
      <c r="B2935" s="31" t="s">
        <v>8953</v>
      </c>
      <c r="C2935" t="s">
        <v>3257</v>
      </c>
    </row>
    <row r="2936" ht="15" spans="1:3">
      <c r="A2936" s="236" t="s">
        <v>8954</v>
      </c>
      <c r="B2936" s="31" t="s">
        <v>8955</v>
      </c>
      <c r="C2936" t="s">
        <v>3257</v>
      </c>
    </row>
    <row r="2937" ht="15" spans="1:3">
      <c r="A2937" s="236" t="s">
        <v>8956</v>
      </c>
      <c r="B2937" s="31" t="s">
        <v>8957</v>
      </c>
      <c r="C2937" t="s">
        <v>3257</v>
      </c>
    </row>
    <row r="2938" ht="15" spans="1:3">
      <c r="A2938" s="236" t="s">
        <v>8958</v>
      </c>
      <c r="B2938" s="31" t="s">
        <v>8959</v>
      </c>
      <c r="C2938" t="s">
        <v>3257</v>
      </c>
    </row>
    <row r="2939" ht="15" spans="1:3">
      <c r="A2939" s="236" t="s">
        <v>8960</v>
      </c>
      <c r="B2939" s="31" t="s">
        <v>8961</v>
      </c>
      <c r="C2939" t="s">
        <v>3257</v>
      </c>
    </row>
    <row r="2940" ht="15" spans="1:3">
      <c r="A2940" s="236" t="s">
        <v>8962</v>
      </c>
      <c r="B2940" s="31" t="s">
        <v>8963</v>
      </c>
      <c r="C2940" t="s">
        <v>3257</v>
      </c>
    </row>
    <row r="2941" ht="15" spans="1:3">
      <c r="A2941" s="236" t="s">
        <v>8964</v>
      </c>
      <c r="B2941" s="31" t="s">
        <v>8965</v>
      </c>
      <c r="C2941" t="s">
        <v>3326</v>
      </c>
    </row>
    <row r="2942" ht="15" spans="1:3">
      <c r="A2942" s="236" t="s">
        <v>8966</v>
      </c>
      <c r="B2942" s="31" t="s">
        <v>8967</v>
      </c>
      <c r="C2942" t="s">
        <v>3257</v>
      </c>
    </row>
    <row r="2943" ht="15" spans="1:3">
      <c r="A2943" s="236" t="s">
        <v>8968</v>
      </c>
      <c r="B2943" s="31" t="s">
        <v>8969</v>
      </c>
      <c r="C2943" t="s">
        <v>3257</v>
      </c>
    </row>
    <row r="2944" ht="15" spans="1:3">
      <c r="A2944" s="236" t="s">
        <v>8970</v>
      </c>
      <c r="B2944" s="31" t="s">
        <v>8971</v>
      </c>
      <c r="C2944" t="s">
        <v>3257</v>
      </c>
    </row>
    <row r="2945" ht="15" spans="1:3">
      <c r="A2945" s="236" t="s">
        <v>8972</v>
      </c>
      <c r="B2945" s="31" t="s">
        <v>8973</v>
      </c>
      <c r="C2945" t="s">
        <v>3257</v>
      </c>
    </row>
    <row r="2946" ht="15" spans="1:3">
      <c r="A2946" s="236" t="s">
        <v>8974</v>
      </c>
      <c r="B2946" s="31" t="s">
        <v>8975</v>
      </c>
      <c r="C2946" t="s">
        <v>3257</v>
      </c>
    </row>
    <row r="2947" ht="15" spans="1:3">
      <c r="A2947" s="236" t="s">
        <v>8976</v>
      </c>
      <c r="B2947" s="31" t="s">
        <v>8977</v>
      </c>
      <c r="C2947" t="s">
        <v>3257</v>
      </c>
    </row>
    <row r="2948" ht="15" spans="1:3">
      <c r="A2948" s="236" t="s">
        <v>8978</v>
      </c>
      <c r="B2948" s="31" t="s">
        <v>8979</v>
      </c>
      <c r="C2948" t="s">
        <v>3257</v>
      </c>
    </row>
    <row r="2949" ht="15" spans="1:3">
      <c r="A2949" s="236" t="s">
        <v>8980</v>
      </c>
      <c r="B2949" s="31" t="s">
        <v>8981</v>
      </c>
      <c r="C2949" t="s">
        <v>3257</v>
      </c>
    </row>
    <row r="2950" ht="15" spans="1:3">
      <c r="A2950" s="236" t="s">
        <v>8982</v>
      </c>
      <c r="B2950" s="31" t="s">
        <v>8983</v>
      </c>
      <c r="C2950" t="s">
        <v>3257</v>
      </c>
    </row>
    <row r="2951" ht="15" spans="1:3">
      <c r="A2951" s="236" t="s">
        <v>8984</v>
      </c>
      <c r="B2951" s="31" t="s">
        <v>8985</v>
      </c>
      <c r="C2951" t="s">
        <v>3257</v>
      </c>
    </row>
    <row r="2952" ht="15" spans="1:3">
      <c r="A2952" s="236" t="s">
        <v>8986</v>
      </c>
      <c r="B2952" s="31" t="s">
        <v>8987</v>
      </c>
      <c r="C2952" t="s">
        <v>3257</v>
      </c>
    </row>
    <row r="2953" ht="15" spans="1:3">
      <c r="A2953" s="236" t="s">
        <v>8988</v>
      </c>
      <c r="B2953" s="31" t="s">
        <v>8989</v>
      </c>
      <c r="C2953" t="s">
        <v>3257</v>
      </c>
    </row>
    <row r="2954" ht="15" spans="1:3">
      <c r="A2954" s="236" t="s">
        <v>8990</v>
      </c>
      <c r="B2954" s="31" t="s">
        <v>8991</v>
      </c>
      <c r="C2954" t="s">
        <v>3326</v>
      </c>
    </row>
    <row r="2955" ht="15" spans="1:3">
      <c r="A2955" s="236" t="s">
        <v>8992</v>
      </c>
      <c r="B2955" s="31" t="s">
        <v>8993</v>
      </c>
      <c r="C2955" t="s">
        <v>3257</v>
      </c>
    </row>
    <row r="2956" ht="15" spans="1:3">
      <c r="A2956" s="236" t="s">
        <v>8994</v>
      </c>
      <c r="B2956" s="31" t="s">
        <v>8995</v>
      </c>
      <c r="C2956" t="s">
        <v>3257</v>
      </c>
    </row>
    <row r="2957" ht="15" spans="1:3">
      <c r="A2957" s="236" t="s">
        <v>8996</v>
      </c>
      <c r="B2957" s="31" t="s">
        <v>8997</v>
      </c>
      <c r="C2957" t="s">
        <v>3257</v>
      </c>
    </row>
    <row r="2958" ht="15" spans="1:3">
      <c r="A2958" s="236" t="s">
        <v>8998</v>
      </c>
      <c r="B2958" s="31" t="s">
        <v>8999</v>
      </c>
      <c r="C2958" t="s">
        <v>3257</v>
      </c>
    </row>
    <row r="2959" ht="15" spans="1:3">
      <c r="A2959" s="236" t="s">
        <v>9000</v>
      </c>
      <c r="B2959" s="31" t="s">
        <v>9001</v>
      </c>
      <c r="C2959" t="s">
        <v>3257</v>
      </c>
    </row>
    <row r="2960" ht="15" spans="1:3">
      <c r="A2960" s="236" t="s">
        <v>9002</v>
      </c>
      <c r="B2960" s="31" t="s">
        <v>9003</v>
      </c>
      <c r="C2960" t="s">
        <v>3257</v>
      </c>
    </row>
    <row r="2961" ht="15" spans="1:3">
      <c r="A2961" s="236" t="s">
        <v>9004</v>
      </c>
      <c r="B2961" s="31" t="s">
        <v>9005</v>
      </c>
      <c r="C2961" t="s">
        <v>3257</v>
      </c>
    </row>
    <row r="2962" ht="15" spans="1:3">
      <c r="A2962" s="236" t="s">
        <v>9006</v>
      </c>
      <c r="B2962" s="31" t="s">
        <v>9007</v>
      </c>
      <c r="C2962" t="s">
        <v>3257</v>
      </c>
    </row>
    <row r="2963" ht="15" spans="1:3">
      <c r="A2963" s="236" t="s">
        <v>9008</v>
      </c>
      <c r="B2963" s="31" t="s">
        <v>9009</v>
      </c>
      <c r="C2963" t="s">
        <v>3257</v>
      </c>
    </row>
    <row r="2964" ht="15" spans="1:3">
      <c r="A2964" s="236" t="s">
        <v>9010</v>
      </c>
      <c r="B2964" s="31" t="s">
        <v>9011</v>
      </c>
      <c r="C2964" t="s">
        <v>3257</v>
      </c>
    </row>
    <row r="2965" ht="15" spans="1:3">
      <c r="A2965" s="236" t="s">
        <v>9012</v>
      </c>
      <c r="B2965" s="31" t="s">
        <v>9013</v>
      </c>
      <c r="C2965" t="s">
        <v>3326</v>
      </c>
    </row>
    <row r="2966" ht="15" spans="1:3">
      <c r="A2966" s="236" t="s">
        <v>9014</v>
      </c>
      <c r="B2966" s="31" t="s">
        <v>9015</v>
      </c>
      <c r="C2966" t="s">
        <v>3257</v>
      </c>
    </row>
    <row r="2967" ht="15" spans="1:3">
      <c r="A2967" s="236" t="s">
        <v>9016</v>
      </c>
      <c r="B2967" s="31" t="s">
        <v>9017</v>
      </c>
      <c r="C2967" t="s">
        <v>3257</v>
      </c>
    </row>
    <row r="2968" ht="15" spans="1:3">
      <c r="A2968" s="236" t="s">
        <v>9018</v>
      </c>
      <c r="B2968" s="31" t="s">
        <v>9019</v>
      </c>
      <c r="C2968" t="s">
        <v>3257</v>
      </c>
    </row>
    <row r="2969" ht="15" spans="1:3">
      <c r="A2969" s="236" t="s">
        <v>9020</v>
      </c>
      <c r="B2969" s="31" t="s">
        <v>9021</v>
      </c>
      <c r="C2969" t="s">
        <v>3257</v>
      </c>
    </row>
    <row r="2970" ht="15" spans="1:3">
      <c r="A2970" s="236" t="s">
        <v>9022</v>
      </c>
      <c r="B2970" s="31" t="s">
        <v>9023</v>
      </c>
      <c r="C2970" t="s">
        <v>3257</v>
      </c>
    </row>
    <row r="2971" ht="15" spans="1:3">
      <c r="A2971" s="236" t="s">
        <v>9024</v>
      </c>
      <c r="B2971" s="31" t="s">
        <v>9025</v>
      </c>
      <c r="C2971" t="s">
        <v>3257</v>
      </c>
    </row>
    <row r="2972" ht="15" spans="1:3">
      <c r="A2972" s="236" t="s">
        <v>9026</v>
      </c>
      <c r="B2972" s="31" t="s">
        <v>9027</v>
      </c>
      <c r="C2972" t="s">
        <v>3257</v>
      </c>
    </row>
    <row r="2973" ht="15" spans="1:3">
      <c r="A2973" s="236" t="s">
        <v>9028</v>
      </c>
      <c r="B2973" s="31" t="s">
        <v>9029</v>
      </c>
      <c r="C2973" t="s">
        <v>3326</v>
      </c>
    </row>
    <row r="2974" ht="15" spans="1:3">
      <c r="A2974" s="236" t="s">
        <v>9030</v>
      </c>
      <c r="B2974" s="31" t="s">
        <v>9031</v>
      </c>
      <c r="C2974" t="s">
        <v>3257</v>
      </c>
    </row>
    <row r="2975" ht="15" spans="1:3">
      <c r="A2975" s="236" t="s">
        <v>9032</v>
      </c>
      <c r="B2975" s="31" t="s">
        <v>9033</v>
      </c>
      <c r="C2975" t="s">
        <v>8</v>
      </c>
    </row>
    <row r="2976" ht="15" spans="1:3">
      <c r="A2976" s="236" t="s">
        <v>9034</v>
      </c>
      <c r="B2976" s="31" t="s">
        <v>9035</v>
      </c>
      <c r="C2976" t="s">
        <v>3326</v>
      </c>
    </row>
    <row r="2977" ht="15" spans="1:3">
      <c r="A2977" s="236" t="s">
        <v>9036</v>
      </c>
      <c r="B2977" s="31" t="s">
        <v>8637</v>
      </c>
      <c r="C2977" t="s">
        <v>3257</v>
      </c>
    </row>
    <row r="2978" ht="15" spans="1:3">
      <c r="A2978" s="236" t="s">
        <v>9037</v>
      </c>
      <c r="B2978" s="31" t="s">
        <v>9038</v>
      </c>
      <c r="C2978" t="s">
        <v>3257</v>
      </c>
    </row>
    <row r="2979" ht="15" spans="1:3">
      <c r="A2979" s="236" t="s">
        <v>9039</v>
      </c>
      <c r="B2979" s="31" t="s">
        <v>9040</v>
      </c>
      <c r="C2979" t="s">
        <v>3257</v>
      </c>
    </row>
    <row r="2980" ht="15" spans="1:3">
      <c r="A2980" s="236" t="s">
        <v>9041</v>
      </c>
      <c r="B2980" s="31" t="s">
        <v>9042</v>
      </c>
      <c r="C2980" t="s">
        <v>3257</v>
      </c>
    </row>
    <row r="2981" ht="15" spans="1:3">
      <c r="A2981" s="236" t="s">
        <v>9043</v>
      </c>
      <c r="B2981" s="31" t="s">
        <v>9044</v>
      </c>
      <c r="C2981" t="s">
        <v>3257</v>
      </c>
    </row>
    <row r="2982" ht="15" spans="1:3">
      <c r="A2982" s="236" t="s">
        <v>9045</v>
      </c>
      <c r="B2982" s="31" t="s">
        <v>9046</v>
      </c>
      <c r="C2982" t="s">
        <v>3257</v>
      </c>
    </row>
    <row r="2983" ht="15" spans="1:3">
      <c r="A2983" s="236" t="s">
        <v>9047</v>
      </c>
      <c r="B2983" s="31" t="s">
        <v>9048</v>
      </c>
      <c r="C2983" t="s">
        <v>3257</v>
      </c>
    </row>
    <row r="2984" ht="15" spans="1:3">
      <c r="A2984" s="236" t="s">
        <v>9049</v>
      </c>
      <c r="B2984" s="31" t="s">
        <v>9050</v>
      </c>
      <c r="C2984" t="s">
        <v>3257</v>
      </c>
    </row>
    <row r="2985" ht="15" spans="1:3">
      <c r="A2985" s="236" t="s">
        <v>9051</v>
      </c>
      <c r="B2985" s="31" t="s">
        <v>9052</v>
      </c>
      <c r="C2985" t="s">
        <v>3326</v>
      </c>
    </row>
    <row r="2986" ht="15" spans="1:3">
      <c r="A2986" s="236" t="s">
        <v>9053</v>
      </c>
      <c r="B2986" s="31" t="s">
        <v>9054</v>
      </c>
      <c r="C2986" t="s">
        <v>3326</v>
      </c>
    </row>
    <row r="2987" ht="15" spans="1:3">
      <c r="A2987" s="236" t="s">
        <v>9055</v>
      </c>
      <c r="B2987" s="31" t="s">
        <v>9056</v>
      </c>
      <c r="C2987" t="s">
        <v>3257</v>
      </c>
    </row>
    <row r="2988" ht="15" spans="1:3">
      <c r="A2988" s="236" t="s">
        <v>9057</v>
      </c>
      <c r="B2988" s="31" t="s">
        <v>9058</v>
      </c>
      <c r="C2988" t="s">
        <v>3257</v>
      </c>
    </row>
    <row r="2989" ht="15" spans="1:3">
      <c r="A2989" s="236" t="s">
        <v>9059</v>
      </c>
      <c r="B2989" s="31" t="s">
        <v>9060</v>
      </c>
      <c r="C2989" t="s">
        <v>3326</v>
      </c>
    </row>
    <row r="2990" ht="15" spans="1:3">
      <c r="A2990" s="236" t="s">
        <v>9061</v>
      </c>
      <c r="B2990" s="31" t="s">
        <v>9062</v>
      </c>
      <c r="C2990" t="s">
        <v>3257</v>
      </c>
    </row>
    <row r="2991" ht="15" spans="1:3">
      <c r="A2991" s="236" t="s">
        <v>9063</v>
      </c>
      <c r="B2991" s="31" t="s">
        <v>9064</v>
      </c>
      <c r="C2991" t="s">
        <v>3257</v>
      </c>
    </row>
    <row r="2992" ht="15" spans="1:3">
      <c r="A2992" s="236" t="s">
        <v>9065</v>
      </c>
      <c r="B2992" s="31" t="s">
        <v>9066</v>
      </c>
      <c r="C2992" t="s">
        <v>3257</v>
      </c>
    </row>
    <row r="2993" ht="15" spans="1:3">
      <c r="A2993" s="236" t="s">
        <v>9067</v>
      </c>
      <c r="B2993" s="31" t="s">
        <v>9068</v>
      </c>
      <c r="C2993" t="s">
        <v>3257</v>
      </c>
    </row>
    <row r="2994" ht="15" spans="1:3">
      <c r="A2994" s="236" t="s">
        <v>9069</v>
      </c>
      <c r="B2994" s="31" t="s">
        <v>9070</v>
      </c>
      <c r="C2994" t="s">
        <v>3257</v>
      </c>
    </row>
    <row r="2995" ht="15" spans="1:3">
      <c r="A2995" s="236" t="s">
        <v>9071</v>
      </c>
      <c r="B2995" s="31" t="s">
        <v>9072</v>
      </c>
      <c r="C2995" t="s">
        <v>3326</v>
      </c>
    </row>
    <row r="2996" ht="15" spans="1:3">
      <c r="A2996" s="236" t="s">
        <v>9073</v>
      </c>
      <c r="B2996" s="31" t="s">
        <v>9074</v>
      </c>
      <c r="C2996" t="s">
        <v>3257</v>
      </c>
    </row>
    <row r="2997" ht="15" spans="1:3">
      <c r="A2997" s="236" t="s">
        <v>9075</v>
      </c>
      <c r="B2997" s="31" t="s">
        <v>9076</v>
      </c>
      <c r="C2997" t="s">
        <v>3257</v>
      </c>
    </row>
    <row r="2998" ht="15" spans="1:3">
      <c r="A2998" s="236" t="s">
        <v>9077</v>
      </c>
      <c r="B2998" s="31" t="s">
        <v>9078</v>
      </c>
      <c r="C2998" t="s">
        <v>3257</v>
      </c>
    </row>
    <row r="2999" ht="15" spans="1:3">
      <c r="A2999" s="236" t="s">
        <v>9079</v>
      </c>
      <c r="B2999" s="31" t="s">
        <v>9080</v>
      </c>
      <c r="C2999" t="s">
        <v>3257</v>
      </c>
    </row>
    <row r="3000" ht="15" spans="1:3">
      <c r="A3000" s="236" t="s">
        <v>9081</v>
      </c>
      <c r="B3000" s="31" t="s">
        <v>9082</v>
      </c>
      <c r="C3000" t="s">
        <v>3257</v>
      </c>
    </row>
    <row r="3001" ht="15" spans="1:3">
      <c r="A3001" s="236" t="s">
        <v>9083</v>
      </c>
      <c r="B3001" s="31" t="s">
        <v>9084</v>
      </c>
      <c r="C3001" t="s">
        <v>3257</v>
      </c>
    </row>
    <row r="3002" ht="15" spans="1:3">
      <c r="A3002" s="236" t="s">
        <v>9085</v>
      </c>
      <c r="B3002" s="31" t="s">
        <v>9086</v>
      </c>
      <c r="C3002" t="s">
        <v>3257</v>
      </c>
    </row>
    <row r="3003" ht="15" spans="1:3">
      <c r="A3003" s="236" t="s">
        <v>9087</v>
      </c>
      <c r="B3003" s="31" t="s">
        <v>9088</v>
      </c>
      <c r="C3003" t="s">
        <v>3326</v>
      </c>
    </row>
    <row r="3004" ht="15" spans="1:3">
      <c r="A3004" s="236" t="s">
        <v>9089</v>
      </c>
      <c r="B3004" s="31" t="s">
        <v>9090</v>
      </c>
      <c r="C3004" t="s">
        <v>3257</v>
      </c>
    </row>
    <row r="3005" ht="15" spans="1:3">
      <c r="A3005" s="236" t="s">
        <v>9091</v>
      </c>
      <c r="B3005" s="31" t="s">
        <v>9092</v>
      </c>
      <c r="C3005" t="s">
        <v>3257</v>
      </c>
    </row>
    <row r="3006" ht="15" spans="1:3">
      <c r="A3006" s="236" t="s">
        <v>9093</v>
      </c>
      <c r="B3006" s="31" t="s">
        <v>9094</v>
      </c>
      <c r="C3006" t="s">
        <v>3257</v>
      </c>
    </row>
    <row r="3007" ht="15" spans="1:3">
      <c r="A3007" s="236" t="s">
        <v>9095</v>
      </c>
      <c r="B3007" s="31" t="s">
        <v>9096</v>
      </c>
      <c r="C3007" t="s">
        <v>3257</v>
      </c>
    </row>
    <row r="3008" ht="15" spans="1:3">
      <c r="A3008" s="236" t="s">
        <v>9097</v>
      </c>
      <c r="B3008" s="31" t="s">
        <v>9098</v>
      </c>
      <c r="C3008" t="s">
        <v>3326</v>
      </c>
    </row>
    <row r="3009" ht="15" spans="1:3">
      <c r="A3009" s="236" t="s">
        <v>9099</v>
      </c>
      <c r="B3009" s="31" t="s">
        <v>9100</v>
      </c>
      <c r="C3009" t="s">
        <v>3257</v>
      </c>
    </row>
    <row r="3010" ht="15" spans="1:3">
      <c r="A3010" s="236" t="s">
        <v>9101</v>
      </c>
      <c r="B3010" s="31" t="s">
        <v>9102</v>
      </c>
      <c r="C3010" t="s">
        <v>3257</v>
      </c>
    </row>
    <row r="3011" ht="15" spans="1:3">
      <c r="A3011" s="236" t="s">
        <v>9103</v>
      </c>
      <c r="B3011" s="31" t="s">
        <v>9104</v>
      </c>
      <c r="C3011" t="s">
        <v>3257</v>
      </c>
    </row>
    <row r="3012" ht="15" spans="1:3">
      <c r="A3012" s="236" t="s">
        <v>9105</v>
      </c>
      <c r="B3012" s="31" t="s">
        <v>9106</v>
      </c>
      <c r="C3012" t="s">
        <v>3257</v>
      </c>
    </row>
    <row r="3013" ht="15" spans="1:3">
      <c r="A3013" s="236" t="s">
        <v>9107</v>
      </c>
      <c r="B3013" s="31" t="s">
        <v>9108</v>
      </c>
      <c r="C3013" t="s">
        <v>3257</v>
      </c>
    </row>
    <row r="3014" ht="15" spans="1:3">
      <c r="A3014" s="236" t="s">
        <v>9109</v>
      </c>
      <c r="B3014" s="31" t="s">
        <v>9110</v>
      </c>
      <c r="C3014" t="s">
        <v>3257</v>
      </c>
    </row>
    <row r="3015" ht="15" spans="1:3">
      <c r="A3015" s="236" t="s">
        <v>9111</v>
      </c>
      <c r="B3015" s="31" t="s">
        <v>9112</v>
      </c>
      <c r="C3015" t="s">
        <v>3326</v>
      </c>
    </row>
    <row r="3016" ht="15" spans="1:3">
      <c r="A3016" s="236" t="s">
        <v>9113</v>
      </c>
      <c r="B3016" s="31" t="s">
        <v>9114</v>
      </c>
      <c r="C3016" t="s">
        <v>3257</v>
      </c>
    </row>
    <row r="3017" ht="15" spans="1:3">
      <c r="A3017" s="236" t="s">
        <v>9115</v>
      </c>
      <c r="B3017" s="31" t="s">
        <v>9116</v>
      </c>
      <c r="C3017" t="s">
        <v>3257</v>
      </c>
    </row>
    <row r="3018" ht="15" spans="1:3">
      <c r="A3018" s="236" t="s">
        <v>9117</v>
      </c>
      <c r="B3018" s="31" t="s">
        <v>9118</v>
      </c>
      <c r="C3018" t="s">
        <v>3257</v>
      </c>
    </row>
    <row r="3019" ht="15" spans="1:3">
      <c r="A3019" s="236" t="s">
        <v>9119</v>
      </c>
      <c r="B3019" s="31" t="s">
        <v>9120</v>
      </c>
      <c r="C3019" t="s">
        <v>3257</v>
      </c>
    </row>
    <row r="3020" ht="15" spans="1:3">
      <c r="A3020" s="236" t="s">
        <v>9121</v>
      </c>
      <c r="B3020" s="31" t="s">
        <v>9122</v>
      </c>
      <c r="C3020" t="s">
        <v>3257</v>
      </c>
    </row>
    <row r="3021" ht="15" spans="1:3">
      <c r="A3021" s="236" t="s">
        <v>9123</v>
      </c>
      <c r="B3021" s="31" t="s">
        <v>9124</v>
      </c>
      <c r="C3021" t="s">
        <v>3257</v>
      </c>
    </row>
    <row r="3022" ht="15" spans="1:3">
      <c r="A3022" s="236" t="s">
        <v>9125</v>
      </c>
      <c r="B3022" s="31" t="s">
        <v>9126</v>
      </c>
      <c r="C3022" t="s">
        <v>3257</v>
      </c>
    </row>
    <row r="3023" ht="15" spans="1:3">
      <c r="A3023" s="236" t="s">
        <v>9127</v>
      </c>
      <c r="B3023" s="31" t="s">
        <v>9128</v>
      </c>
      <c r="C3023" t="s">
        <v>3326</v>
      </c>
    </row>
    <row r="3024" ht="15" spans="1:3">
      <c r="A3024" s="236" t="s">
        <v>9129</v>
      </c>
      <c r="B3024" s="31" t="s">
        <v>9130</v>
      </c>
      <c r="C3024" t="s">
        <v>3257</v>
      </c>
    </row>
    <row r="3025" ht="15" spans="1:3">
      <c r="A3025" s="236" t="s">
        <v>9131</v>
      </c>
      <c r="B3025" s="31" t="s">
        <v>9132</v>
      </c>
      <c r="C3025" t="s">
        <v>3257</v>
      </c>
    </row>
    <row r="3026" ht="15" spans="1:3">
      <c r="A3026" s="236" t="s">
        <v>9133</v>
      </c>
      <c r="B3026" s="31" t="s">
        <v>9134</v>
      </c>
      <c r="C3026" t="s">
        <v>3257</v>
      </c>
    </row>
    <row r="3027" ht="15" spans="1:3">
      <c r="A3027" s="236" t="s">
        <v>9135</v>
      </c>
      <c r="B3027" s="31" t="s">
        <v>9136</v>
      </c>
      <c r="C3027" t="s">
        <v>3257</v>
      </c>
    </row>
    <row r="3028" ht="15" spans="1:3">
      <c r="A3028" s="236" t="s">
        <v>9137</v>
      </c>
      <c r="B3028" s="31" t="s">
        <v>9138</v>
      </c>
      <c r="C3028" t="s">
        <v>3257</v>
      </c>
    </row>
    <row r="3029" ht="15" spans="1:3">
      <c r="A3029" s="236" t="s">
        <v>9139</v>
      </c>
      <c r="B3029" s="31" t="s">
        <v>9140</v>
      </c>
      <c r="C3029" t="s">
        <v>3257</v>
      </c>
    </row>
    <row r="3030" ht="15" spans="1:3">
      <c r="A3030" s="236" t="s">
        <v>9141</v>
      </c>
      <c r="B3030" s="31" t="s">
        <v>9142</v>
      </c>
      <c r="C3030" t="s">
        <v>3257</v>
      </c>
    </row>
    <row r="3031" ht="15" spans="1:3">
      <c r="A3031" s="236" t="s">
        <v>9143</v>
      </c>
      <c r="B3031" s="31" t="s">
        <v>9144</v>
      </c>
      <c r="C3031" t="s">
        <v>3326</v>
      </c>
    </row>
    <row r="3032" ht="15" spans="1:3">
      <c r="A3032" s="236" t="s">
        <v>9145</v>
      </c>
      <c r="B3032" s="31" t="s">
        <v>9146</v>
      </c>
      <c r="C3032" t="s">
        <v>3257</v>
      </c>
    </row>
    <row r="3033" ht="15" spans="1:3">
      <c r="A3033" s="236" t="s">
        <v>9147</v>
      </c>
      <c r="B3033" s="31" t="s">
        <v>9148</v>
      </c>
      <c r="C3033" t="s">
        <v>3257</v>
      </c>
    </row>
    <row r="3034" ht="15" spans="1:3">
      <c r="A3034" s="236" t="s">
        <v>9149</v>
      </c>
      <c r="B3034" s="31" t="s">
        <v>9150</v>
      </c>
      <c r="C3034" t="s">
        <v>3257</v>
      </c>
    </row>
    <row r="3035" ht="15" spans="1:3">
      <c r="A3035" s="236" t="s">
        <v>9151</v>
      </c>
      <c r="B3035" s="31" t="s">
        <v>9152</v>
      </c>
      <c r="C3035" t="s">
        <v>3257</v>
      </c>
    </row>
    <row r="3036" ht="15" spans="1:3">
      <c r="A3036" s="236" t="s">
        <v>9153</v>
      </c>
      <c r="B3036" s="31" t="s">
        <v>9154</v>
      </c>
      <c r="C3036" t="s">
        <v>3257</v>
      </c>
    </row>
    <row r="3037" ht="15" spans="1:3">
      <c r="A3037" s="236" t="s">
        <v>9155</v>
      </c>
      <c r="B3037" s="31" t="s">
        <v>9156</v>
      </c>
      <c r="C3037" t="s">
        <v>3257</v>
      </c>
    </row>
    <row r="3038" ht="15" spans="1:3">
      <c r="A3038" s="236" t="s">
        <v>9157</v>
      </c>
      <c r="B3038" s="31" t="s">
        <v>9158</v>
      </c>
      <c r="C3038" t="s">
        <v>3257</v>
      </c>
    </row>
    <row r="3039" ht="15" spans="1:3">
      <c r="A3039" s="236" t="s">
        <v>9159</v>
      </c>
      <c r="B3039" s="31" t="s">
        <v>9160</v>
      </c>
      <c r="C3039" t="s">
        <v>3257</v>
      </c>
    </row>
    <row r="3040" ht="15" spans="1:3">
      <c r="A3040" s="236" t="s">
        <v>9161</v>
      </c>
      <c r="B3040" s="31" t="s">
        <v>9162</v>
      </c>
      <c r="C3040" t="s">
        <v>3326</v>
      </c>
    </row>
    <row r="3041" ht="15" spans="1:3">
      <c r="A3041" s="236" t="s">
        <v>9163</v>
      </c>
      <c r="B3041" s="31" t="s">
        <v>9164</v>
      </c>
      <c r="C3041" t="s">
        <v>3257</v>
      </c>
    </row>
    <row r="3042" ht="15" spans="1:3">
      <c r="A3042" s="236" t="s">
        <v>9165</v>
      </c>
      <c r="B3042" s="31" t="s">
        <v>9166</v>
      </c>
      <c r="C3042" t="s">
        <v>3257</v>
      </c>
    </row>
    <row r="3043" ht="15" spans="1:3">
      <c r="A3043" s="236" t="s">
        <v>9167</v>
      </c>
      <c r="B3043" s="31" t="s">
        <v>9168</v>
      </c>
      <c r="C3043" t="s">
        <v>3257</v>
      </c>
    </row>
    <row r="3044" ht="15" spans="1:3">
      <c r="A3044" s="236" t="s">
        <v>9169</v>
      </c>
      <c r="B3044" s="31" t="s">
        <v>9170</v>
      </c>
      <c r="C3044" t="s">
        <v>3257</v>
      </c>
    </row>
    <row r="3045" ht="15" spans="1:3">
      <c r="A3045" s="236" t="s">
        <v>9171</v>
      </c>
      <c r="B3045" s="31" t="s">
        <v>9172</v>
      </c>
      <c r="C3045" t="s">
        <v>3257</v>
      </c>
    </row>
    <row r="3046" ht="15" spans="1:3">
      <c r="A3046" s="236" t="s">
        <v>9173</v>
      </c>
      <c r="B3046" s="31" t="s">
        <v>9174</v>
      </c>
      <c r="C3046" t="s">
        <v>3257</v>
      </c>
    </row>
    <row r="3047" ht="15" spans="1:3">
      <c r="A3047" s="236" t="s">
        <v>9175</v>
      </c>
      <c r="B3047" s="31" t="s">
        <v>9176</v>
      </c>
      <c r="C3047" t="s">
        <v>3257</v>
      </c>
    </row>
    <row r="3048" ht="15" spans="1:3">
      <c r="A3048" s="236" t="s">
        <v>9177</v>
      </c>
      <c r="B3048" s="31" t="s">
        <v>9178</v>
      </c>
      <c r="C3048" t="s">
        <v>3326</v>
      </c>
    </row>
    <row r="3049" ht="15" spans="1:3">
      <c r="A3049" s="236" t="s">
        <v>9179</v>
      </c>
      <c r="B3049" s="31" t="s">
        <v>9180</v>
      </c>
      <c r="C3049" t="s">
        <v>3257</v>
      </c>
    </row>
    <row r="3050" ht="15" spans="1:3">
      <c r="A3050" s="236" t="s">
        <v>9181</v>
      </c>
      <c r="B3050" s="31" t="s">
        <v>9182</v>
      </c>
      <c r="C3050" t="s">
        <v>3257</v>
      </c>
    </row>
    <row r="3051" ht="15" spans="1:3">
      <c r="A3051" s="236" t="s">
        <v>9183</v>
      </c>
      <c r="B3051" s="31" t="s">
        <v>9184</v>
      </c>
      <c r="C3051" t="s">
        <v>3257</v>
      </c>
    </row>
    <row r="3052" ht="15" spans="1:3">
      <c r="A3052" s="236" t="s">
        <v>9185</v>
      </c>
      <c r="B3052" s="31" t="s">
        <v>9186</v>
      </c>
      <c r="C3052" t="s">
        <v>3257</v>
      </c>
    </row>
    <row r="3053" ht="15" spans="1:3">
      <c r="A3053" s="236" t="s">
        <v>9187</v>
      </c>
      <c r="B3053" s="31" t="s">
        <v>9188</v>
      </c>
      <c r="C3053" t="s">
        <v>3257</v>
      </c>
    </row>
    <row r="3054" ht="15" spans="1:3">
      <c r="A3054" s="236" t="s">
        <v>9189</v>
      </c>
      <c r="B3054" s="31" t="s">
        <v>9190</v>
      </c>
      <c r="C3054" t="s">
        <v>3257</v>
      </c>
    </row>
    <row r="3055" ht="15" spans="1:3">
      <c r="A3055" s="236" t="s">
        <v>9191</v>
      </c>
      <c r="B3055" s="31" t="s">
        <v>9192</v>
      </c>
      <c r="C3055" t="s">
        <v>3257</v>
      </c>
    </row>
    <row r="3056" ht="15" spans="1:3">
      <c r="A3056" s="236" t="s">
        <v>9193</v>
      </c>
      <c r="B3056" s="31" t="s">
        <v>9194</v>
      </c>
      <c r="C3056" t="s">
        <v>3257</v>
      </c>
    </row>
    <row r="3057" ht="15" spans="1:3">
      <c r="A3057" s="236" t="s">
        <v>9195</v>
      </c>
      <c r="B3057" s="31" t="s">
        <v>9196</v>
      </c>
      <c r="C3057" t="s">
        <v>3257</v>
      </c>
    </row>
    <row r="3058" ht="15" spans="1:3">
      <c r="A3058" s="236" t="s">
        <v>9197</v>
      </c>
      <c r="B3058" s="31" t="s">
        <v>9198</v>
      </c>
      <c r="C3058" t="s">
        <v>3326</v>
      </c>
    </row>
    <row r="3059" ht="15" spans="1:3">
      <c r="A3059" s="236" t="s">
        <v>9199</v>
      </c>
      <c r="B3059" s="31" t="s">
        <v>9200</v>
      </c>
      <c r="C3059" t="s">
        <v>3257</v>
      </c>
    </row>
    <row r="3060" ht="15" spans="1:3">
      <c r="A3060" s="236" t="s">
        <v>9201</v>
      </c>
      <c r="B3060" s="31" t="s">
        <v>9202</v>
      </c>
      <c r="C3060" t="s">
        <v>3257</v>
      </c>
    </row>
    <row r="3061" ht="15" spans="1:3">
      <c r="A3061" s="236" t="s">
        <v>9203</v>
      </c>
      <c r="B3061" s="31" t="s">
        <v>9204</v>
      </c>
      <c r="C3061" t="s">
        <v>3257</v>
      </c>
    </row>
    <row r="3062" ht="15" spans="1:3">
      <c r="A3062" s="236" t="s">
        <v>9205</v>
      </c>
      <c r="B3062" s="31" t="s">
        <v>9206</v>
      </c>
      <c r="C3062" t="s">
        <v>3257</v>
      </c>
    </row>
    <row r="3063" ht="15" spans="1:3">
      <c r="A3063" s="236" t="s">
        <v>9207</v>
      </c>
      <c r="B3063" s="31" t="s">
        <v>9208</v>
      </c>
      <c r="C3063" t="s">
        <v>3257</v>
      </c>
    </row>
    <row r="3064" ht="15" spans="1:3">
      <c r="A3064" s="236" t="s">
        <v>9209</v>
      </c>
      <c r="B3064" s="31" t="s">
        <v>9210</v>
      </c>
      <c r="C3064" t="s">
        <v>3257</v>
      </c>
    </row>
    <row r="3065" ht="15" spans="1:3">
      <c r="A3065" s="236" t="s">
        <v>9211</v>
      </c>
      <c r="B3065" s="31" t="s">
        <v>9212</v>
      </c>
      <c r="C3065" t="s">
        <v>3257</v>
      </c>
    </row>
    <row r="3066" ht="15" spans="1:3">
      <c r="A3066" s="236" t="s">
        <v>9213</v>
      </c>
      <c r="B3066" s="31" t="s">
        <v>9214</v>
      </c>
      <c r="C3066" t="s">
        <v>3257</v>
      </c>
    </row>
    <row r="3067" ht="15" spans="1:3">
      <c r="A3067" s="236" t="s">
        <v>9215</v>
      </c>
      <c r="B3067" s="31" t="s">
        <v>9216</v>
      </c>
      <c r="C3067" t="s">
        <v>3326</v>
      </c>
    </row>
    <row r="3068" ht="15" spans="1:3">
      <c r="A3068" s="236" t="s">
        <v>9217</v>
      </c>
      <c r="B3068" s="31" t="s">
        <v>9218</v>
      </c>
      <c r="C3068" t="s">
        <v>3257</v>
      </c>
    </row>
    <row r="3069" ht="15" spans="1:3">
      <c r="A3069" s="236" t="s">
        <v>9219</v>
      </c>
      <c r="B3069" s="31" t="s">
        <v>9220</v>
      </c>
      <c r="C3069" t="s">
        <v>3257</v>
      </c>
    </row>
    <row r="3070" ht="15" spans="1:3">
      <c r="A3070" s="236" t="s">
        <v>9221</v>
      </c>
      <c r="B3070" s="31" t="s">
        <v>9222</v>
      </c>
      <c r="C3070" t="s">
        <v>3257</v>
      </c>
    </row>
    <row r="3071" ht="15" spans="1:3">
      <c r="A3071" s="236" t="s">
        <v>9223</v>
      </c>
      <c r="B3071" s="31" t="s">
        <v>9224</v>
      </c>
      <c r="C3071" t="s">
        <v>3257</v>
      </c>
    </row>
    <row r="3072" ht="15" spans="1:3">
      <c r="A3072" s="236" t="s">
        <v>9225</v>
      </c>
      <c r="B3072" s="31" t="s">
        <v>9226</v>
      </c>
      <c r="C3072" t="s">
        <v>3257</v>
      </c>
    </row>
    <row r="3073" ht="15" spans="1:3">
      <c r="A3073" s="236" t="s">
        <v>9227</v>
      </c>
      <c r="B3073" s="31" t="s">
        <v>9228</v>
      </c>
      <c r="C3073" t="s">
        <v>3257</v>
      </c>
    </row>
    <row r="3074" ht="15" spans="1:3">
      <c r="A3074" s="236" t="s">
        <v>9229</v>
      </c>
      <c r="B3074" s="31" t="s">
        <v>9230</v>
      </c>
      <c r="C3074" t="s">
        <v>3257</v>
      </c>
    </row>
    <row r="3075" ht="15" spans="1:3">
      <c r="A3075" s="236" t="s">
        <v>9231</v>
      </c>
      <c r="B3075" s="31" t="s">
        <v>9232</v>
      </c>
      <c r="C3075" t="s">
        <v>3257</v>
      </c>
    </row>
    <row r="3076" ht="15" spans="1:3">
      <c r="A3076" s="236" t="s">
        <v>9233</v>
      </c>
      <c r="B3076" s="31" t="s">
        <v>9234</v>
      </c>
      <c r="C3076" t="s">
        <v>8</v>
      </c>
    </row>
    <row r="3077" ht="15" spans="1:3">
      <c r="A3077" s="236" t="s">
        <v>9235</v>
      </c>
      <c r="B3077" s="31" t="s">
        <v>9236</v>
      </c>
      <c r="C3077" t="s">
        <v>3326</v>
      </c>
    </row>
    <row r="3078" ht="15" spans="1:3">
      <c r="A3078" s="236" t="s">
        <v>9237</v>
      </c>
      <c r="B3078" s="31" t="s">
        <v>9238</v>
      </c>
      <c r="C3078" t="s">
        <v>3257</v>
      </c>
    </row>
    <row r="3079" ht="15" spans="1:3">
      <c r="A3079" s="236" t="s">
        <v>9239</v>
      </c>
      <c r="B3079" s="31" t="s">
        <v>7381</v>
      </c>
      <c r="C3079" t="s">
        <v>3257</v>
      </c>
    </row>
    <row r="3080" ht="15" spans="1:3">
      <c r="A3080" s="236" t="s">
        <v>9240</v>
      </c>
      <c r="B3080" s="31" t="s">
        <v>9241</v>
      </c>
      <c r="C3080" t="s">
        <v>3257</v>
      </c>
    </row>
    <row r="3081" ht="15" spans="1:3">
      <c r="A3081" s="236" t="s">
        <v>9242</v>
      </c>
      <c r="B3081" s="31" t="s">
        <v>9243</v>
      </c>
      <c r="C3081" t="s">
        <v>3257</v>
      </c>
    </row>
    <row r="3082" ht="15" spans="1:3">
      <c r="A3082" s="236" t="s">
        <v>9244</v>
      </c>
      <c r="B3082" s="31" t="s">
        <v>9245</v>
      </c>
      <c r="C3082" t="s">
        <v>3257</v>
      </c>
    </row>
    <row r="3083" ht="15" spans="1:3">
      <c r="A3083" s="236" t="s">
        <v>9246</v>
      </c>
      <c r="B3083" s="31" t="s">
        <v>9247</v>
      </c>
      <c r="C3083" t="s">
        <v>3257</v>
      </c>
    </row>
    <row r="3084" ht="15" spans="1:3">
      <c r="A3084" s="236" t="s">
        <v>9248</v>
      </c>
      <c r="B3084" s="31" t="s">
        <v>9249</v>
      </c>
      <c r="C3084" t="s">
        <v>3257</v>
      </c>
    </row>
    <row r="3085" ht="15" spans="1:3">
      <c r="A3085" s="236" t="s">
        <v>9250</v>
      </c>
      <c r="B3085" s="31" t="s">
        <v>9251</v>
      </c>
      <c r="C3085" t="s">
        <v>3326</v>
      </c>
    </row>
    <row r="3086" ht="15" spans="1:3">
      <c r="A3086" s="236" t="s">
        <v>9252</v>
      </c>
      <c r="B3086" s="31" t="s">
        <v>9253</v>
      </c>
      <c r="C3086" t="s">
        <v>3257</v>
      </c>
    </row>
    <row r="3087" ht="15" spans="1:3">
      <c r="A3087" s="236" t="s">
        <v>9254</v>
      </c>
      <c r="B3087" s="31" t="s">
        <v>9255</v>
      </c>
      <c r="C3087" t="s">
        <v>3257</v>
      </c>
    </row>
    <row r="3088" ht="15" spans="1:3">
      <c r="A3088" s="236" t="s">
        <v>9256</v>
      </c>
      <c r="B3088" s="31" t="s">
        <v>9257</v>
      </c>
      <c r="C3088" t="s">
        <v>3257</v>
      </c>
    </row>
    <row r="3089" ht="15" spans="1:3">
      <c r="A3089" s="236" t="s">
        <v>9258</v>
      </c>
      <c r="B3089" s="31" t="s">
        <v>9259</v>
      </c>
      <c r="C3089" t="s">
        <v>3257</v>
      </c>
    </row>
    <row r="3090" ht="15" spans="1:3">
      <c r="A3090" s="236" t="s">
        <v>9260</v>
      </c>
      <c r="B3090" s="31" t="s">
        <v>9261</v>
      </c>
      <c r="C3090" t="s">
        <v>3257</v>
      </c>
    </row>
    <row r="3091" ht="15" spans="1:3">
      <c r="A3091" s="236" t="s">
        <v>9262</v>
      </c>
      <c r="B3091" s="31" t="s">
        <v>9263</v>
      </c>
      <c r="C3091" t="s">
        <v>3257</v>
      </c>
    </row>
    <row r="3092" ht="15" spans="1:3">
      <c r="A3092" s="236" t="s">
        <v>9264</v>
      </c>
      <c r="B3092" s="31" t="s">
        <v>9265</v>
      </c>
      <c r="C3092" t="s">
        <v>3326</v>
      </c>
    </row>
    <row r="3093" ht="15" spans="1:3">
      <c r="A3093" s="236" t="s">
        <v>9266</v>
      </c>
      <c r="B3093" s="31" t="s">
        <v>9267</v>
      </c>
      <c r="C3093" t="s">
        <v>3257</v>
      </c>
    </row>
    <row r="3094" ht="15" spans="1:3">
      <c r="A3094" s="236" t="s">
        <v>9268</v>
      </c>
      <c r="B3094" s="31" t="s">
        <v>9269</v>
      </c>
      <c r="C3094" t="s">
        <v>3257</v>
      </c>
    </row>
    <row r="3095" ht="15" spans="1:3">
      <c r="A3095" s="236" t="s">
        <v>9270</v>
      </c>
      <c r="B3095" s="31" t="s">
        <v>9271</v>
      </c>
      <c r="C3095" t="s">
        <v>3257</v>
      </c>
    </row>
    <row r="3096" ht="15" spans="1:3">
      <c r="A3096" s="236" t="s">
        <v>9272</v>
      </c>
      <c r="B3096" s="31" t="s">
        <v>9273</v>
      </c>
      <c r="C3096" t="s">
        <v>3257</v>
      </c>
    </row>
    <row r="3097" ht="15" spans="1:3">
      <c r="A3097" s="236" t="s">
        <v>9274</v>
      </c>
      <c r="B3097" s="31" t="s">
        <v>9275</v>
      </c>
      <c r="C3097" t="s">
        <v>3326</v>
      </c>
    </row>
    <row r="3098" ht="15" spans="1:3">
      <c r="A3098" s="236" t="s">
        <v>9276</v>
      </c>
      <c r="B3098" s="31" t="s">
        <v>9277</v>
      </c>
      <c r="C3098" t="s">
        <v>3257</v>
      </c>
    </row>
    <row r="3099" ht="15" spans="1:3">
      <c r="A3099" s="236" t="s">
        <v>9278</v>
      </c>
      <c r="B3099" s="31" t="s">
        <v>9279</v>
      </c>
      <c r="C3099" t="s">
        <v>3257</v>
      </c>
    </row>
    <row r="3100" ht="15" spans="1:3">
      <c r="A3100" s="236" t="s">
        <v>9280</v>
      </c>
      <c r="B3100" s="31" t="s">
        <v>9281</v>
      </c>
      <c r="C3100" t="s">
        <v>3257</v>
      </c>
    </row>
    <row r="3101" ht="15" spans="1:3">
      <c r="A3101" s="236" t="s">
        <v>9282</v>
      </c>
      <c r="B3101" s="31" t="s">
        <v>9283</v>
      </c>
      <c r="C3101" t="s">
        <v>3257</v>
      </c>
    </row>
    <row r="3102" ht="15" spans="1:3">
      <c r="A3102" s="236" t="s">
        <v>9284</v>
      </c>
      <c r="B3102" s="31" t="s">
        <v>9285</v>
      </c>
      <c r="C3102" t="s">
        <v>3326</v>
      </c>
    </row>
    <row r="3103" ht="15" spans="1:3">
      <c r="A3103" s="236" t="s">
        <v>9286</v>
      </c>
      <c r="B3103" s="31" t="s">
        <v>9287</v>
      </c>
      <c r="C3103" t="s">
        <v>3257</v>
      </c>
    </row>
    <row r="3104" ht="15" spans="1:3">
      <c r="A3104" s="236" t="s">
        <v>9288</v>
      </c>
      <c r="B3104" s="31" t="s">
        <v>9289</v>
      </c>
      <c r="C3104" t="s">
        <v>3257</v>
      </c>
    </row>
    <row r="3105" ht="15" spans="1:3">
      <c r="A3105" s="236" t="s">
        <v>9290</v>
      </c>
      <c r="B3105" s="31" t="s">
        <v>9291</v>
      </c>
      <c r="C3105" t="s">
        <v>3257</v>
      </c>
    </row>
    <row r="3106" ht="15" spans="1:3">
      <c r="A3106" s="236" t="s">
        <v>9292</v>
      </c>
      <c r="B3106" s="31" t="s">
        <v>9293</v>
      </c>
      <c r="C3106" t="s">
        <v>3257</v>
      </c>
    </row>
    <row r="3107" ht="15" spans="1:3">
      <c r="A3107" s="236" t="s">
        <v>9294</v>
      </c>
      <c r="B3107" s="31" t="s">
        <v>9295</v>
      </c>
      <c r="C3107" t="s">
        <v>3257</v>
      </c>
    </row>
    <row r="3108" ht="15" spans="1:3">
      <c r="A3108" s="236" t="s">
        <v>9296</v>
      </c>
      <c r="B3108" s="31" t="s">
        <v>9297</v>
      </c>
      <c r="C3108" t="s">
        <v>3326</v>
      </c>
    </row>
    <row r="3109" ht="15" spans="1:3">
      <c r="A3109" s="236" t="s">
        <v>9298</v>
      </c>
      <c r="B3109" s="31" t="s">
        <v>9299</v>
      </c>
      <c r="C3109" t="s">
        <v>3257</v>
      </c>
    </row>
    <row r="3110" ht="15" spans="1:3">
      <c r="A3110" s="236" t="s">
        <v>9300</v>
      </c>
      <c r="B3110" s="31" t="s">
        <v>9301</v>
      </c>
      <c r="C3110" t="s">
        <v>3257</v>
      </c>
    </row>
    <row r="3111" ht="15" spans="1:3">
      <c r="A3111" s="236" t="s">
        <v>9302</v>
      </c>
      <c r="B3111" s="31" t="s">
        <v>9303</v>
      </c>
      <c r="C3111" t="s">
        <v>3257</v>
      </c>
    </row>
    <row r="3112" ht="15" spans="1:3">
      <c r="A3112" s="236" t="s">
        <v>9304</v>
      </c>
      <c r="B3112" s="31" t="s">
        <v>9305</v>
      </c>
      <c r="C3112" t="s">
        <v>3257</v>
      </c>
    </row>
    <row r="3113" ht="15" spans="1:3">
      <c r="A3113" s="236" t="s">
        <v>9306</v>
      </c>
      <c r="B3113" s="31" t="s">
        <v>9307</v>
      </c>
      <c r="C3113" t="s">
        <v>3257</v>
      </c>
    </row>
    <row r="3114" ht="15" spans="1:3">
      <c r="A3114" s="236" t="s">
        <v>9308</v>
      </c>
      <c r="B3114" s="31" t="s">
        <v>9309</v>
      </c>
      <c r="C3114" t="s">
        <v>3257</v>
      </c>
    </row>
    <row r="3115" ht="15" spans="1:3">
      <c r="A3115" s="236" t="s">
        <v>9310</v>
      </c>
      <c r="B3115" s="31" t="s">
        <v>9311</v>
      </c>
      <c r="C3115" t="s">
        <v>3326</v>
      </c>
    </row>
    <row r="3116" ht="15" spans="1:3">
      <c r="A3116" s="236" t="s">
        <v>9312</v>
      </c>
      <c r="B3116" s="31" t="s">
        <v>9313</v>
      </c>
      <c r="C3116" t="s">
        <v>3257</v>
      </c>
    </row>
    <row r="3117" ht="15" spans="1:3">
      <c r="A3117" s="236" t="s">
        <v>9314</v>
      </c>
      <c r="B3117" s="31" t="s">
        <v>9315</v>
      </c>
      <c r="C3117" t="s">
        <v>3257</v>
      </c>
    </row>
    <row r="3118" ht="15" spans="1:3">
      <c r="A3118" s="236" t="s">
        <v>9316</v>
      </c>
      <c r="B3118" s="31" t="s">
        <v>9317</v>
      </c>
      <c r="C3118" t="s">
        <v>3257</v>
      </c>
    </row>
    <row r="3119" ht="15" spans="1:3">
      <c r="A3119" s="236" t="s">
        <v>9318</v>
      </c>
      <c r="B3119" s="31" t="s">
        <v>9319</v>
      </c>
      <c r="C3119" t="s">
        <v>3257</v>
      </c>
    </row>
    <row r="3120" ht="15" spans="1:3">
      <c r="A3120" s="236" t="s">
        <v>9320</v>
      </c>
      <c r="B3120" s="31" t="s">
        <v>9321</v>
      </c>
      <c r="C3120" t="s">
        <v>3257</v>
      </c>
    </row>
    <row r="3121" ht="15" spans="1:3">
      <c r="A3121" s="236" t="s">
        <v>9322</v>
      </c>
      <c r="B3121" s="31" t="s">
        <v>9323</v>
      </c>
      <c r="C3121" t="s">
        <v>3257</v>
      </c>
    </row>
    <row r="3122" ht="15" spans="1:3">
      <c r="A3122" s="236" t="s">
        <v>9324</v>
      </c>
      <c r="B3122" s="31" t="s">
        <v>9325</v>
      </c>
      <c r="C3122" t="s">
        <v>3326</v>
      </c>
    </row>
    <row r="3123" ht="15" spans="1:3">
      <c r="A3123" s="236" t="s">
        <v>9326</v>
      </c>
      <c r="B3123" s="31" t="s">
        <v>9327</v>
      </c>
      <c r="C3123" t="s">
        <v>3257</v>
      </c>
    </row>
    <row r="3124" ht="15" spans="1:3">
      <c r="A3124" s="236" t="s">
        <v>9328</v>
      </c>
      <c r="B3124" s="31" t="s">
        <v>9329</v>
      </c>
      <c r="C3124" t="s">
        <v>3257</v>
      </c>
    </row>
    <row r="3125" ht="15" spans="1:3">
      <c r="A3125" s="236" t="s">
        <v>9330</v>
      </c>
      <c r="B3125" s="31" t="s">
        <v>9331</v>
      </c>
      <c r="C3125" t="s">
        <v>3257</v>
      </c>
    </row>
    <row r="3126" ht="15" spans="1:3">
      <c r="A3126" s="236" t="s">
        <v>9332</v>
      </c>
      <c r="B3126" s="31" t="s">
        <v>9333</v>
      </c>
      <c r="C3126" t="s">
        <v>3257</v>
      </c>
    </row>
    <row r="3127" ht="15" spans="1:3">
      <c r="A3127" s="236" t="s">
        <v>9334</v>
      </c>
      <c r="B3127" s="31" t="s">
        <v>9335</v>
      </c>
      <c r="C3127" t="s">
        <v>3257</v>
      </c>
    </row>
    <row r="3128" ht="15" spans="1:3">
      <c r="A3128" s="236" t="s">
        <v>9336</v>
      </c>
      <c r="B3128" s="31" t="s">
        <v>9337</v>
      </c>
      <c r="C3128" t="s">
        <v>3257</v>
      </c>
    </row>
    <row r="3129" ht="15" spans="1:3">
      <c r="A3129" s="236" t="s">
        <v>9338</v>
      </c>
      <c r="B3129" s="31" t="s">
        <v>9339</v>
      </c>
      <c r="C3129" t="s">
        <v>3257</v>
      </c>
    </row>
    <row r="3130" ht="15" spans="1:3">
      <c r="A3130" s="236" t="s">
        <v>9340</v>
      </c>
      <c r="B3130" s="31" t="s">
        <v>9341</v>
      </c>
      <c r="C3130" t="s">
        <v>8</v>
      </c>
    </row>
    <row r="3131" ht="15" spans="1:3">
      <c r="A3131" s="236" t="s">
        <v>9342</v>
      </c>
      <c r="B3131" s="31" t="s">
        <v>9343</v>
      </c>
      <c r="C3131" t="s">
        <v>3326</v>
      </c>
    </row>
    <row r="3132" ht="15" spans="1:3">
      <c r="A3132" s="236" t="s">
        <v>9344</v>
      </c>
      <c r="B3132" s="31" t="s">
        <v>9345</v>
      </c>
      <c r="C3132" t="s">
        <v>3257</v>
      </c>
    </row>
    <row r="3133" ht="15" spans="1:3">
      <c r="A3133" s="236" t="s">
        <v>9346</v>
      </c>
      <c r="B3133" s="31" t="s">
        <v>9347</v>
      </c>
      <c r="C3133" t="s">
        <v>3257</v>
      </c>
    </row>
    <row r="3134" ht="15" spans="1:3">
      <c r="A3134" s="236" t="s">
        <v>9348</v>
      </c>
      <c r="B3134" s="31" t="s">
        <v>9349</v>
      </c>
      <c r="C3134" t="s">
        <v>3257</v>
      </c>
    </row>
    <row r="3135" ht="15" spans="1:3">
      <c r="A3135" s="236" t="s">
        <v>9350</v>
      </c>
      <c r="B3135" s="31" t="s">
        <v>9351</v>
      </c>
      <c r="C3135" t="s">
        <v>3257</v>
      </c>
    </row>
    <row r="3136" ht="15" spans="1:3">
      <c r="A3136" s="236" t="s">
        <v>9352</v>
      </c>
      <c r="B3136" s="31" t="s">
        <v>9353</v>
      </c>
      <c r="C3136" t="s">
        <v>3257</v>
      </c>
    </row>
    <row r="3137" ht="15" spans="1:3">
      <c r="A3137" s="236" t="s">
        <v>9354</v>
      </c>
      <c r="B3137" s="31" t="s">
        <v>9355</v>
      </c>
      <c r="C3137" t="s">
        <v>3257</v>
      </c>
    </row>
    <row r="3138" ht="15" spans="1:3">
      <c r="A3138" s="236" t="s">
        <v>9356</v>
      </c>
      <c r="B3138" s="31" t="s">
        <v>9357</v>
      </c>
      <c r="C3138" t="s">
        <v>3326</v>
      </c>
    </row>
    <row r="3139" ht="15" spans="1:3">
      <c r="A3139" s="236" t="s">
        <v>9358</v>
      </c>
      <c r="B3139" s="31" t="s">
        <v>9359</v>
      </c>
      <c r="C3139" t="s">
        <v>3257</v>
      </c>
    </row>
    <row r="3140" ht="15" spans="1:3">
      <c r="A3140" s="236" t="s">
        <v>9360</v>
      </c>
      <c r="B3140" s="31" t="s">
        <v>9361</v>
      </c>
      <c r="C3140" t="s">
        <v>3257</v>
      </c>
    </row>
    <row r="3141" ht="15" spans="1:3">
      <c r="A3141" s="236" t="s">
        <v>9362</v>
      </c>
      <c r="B3141" s="31" t="s">
        <v>9363</v>
      </c>
      <c r="C3141" t="s">
        <v>3257</v>
      </c>
    </row>
    <row r="3142" ht="15" spans="1:3">
      <c r="A3142" s="236" t="s">
        <v>9364</v>
      </c>
      <c r="B3142" s="31" t="s">
        <v>9365</v>
      </c>
      <c r="C3142" t="s">
        <v>3326</v>
      </c>
    </row>
    <row r="3143" ht="15" spans="1:3">
      <c r="A3143" s="236" t="s">
        <v>9366</v>
      </c>
      <c r="B3143" s="31" t="s">
        <v>9367</v>
      </c>
      <c r="C3143" t="s">
        <v>3257</v>
      </c>
    </row>
    <row r="3144" ht="15" spans="1:3">
      <c r="A3144" s="236" t="s">
        <v>9368</v>
      </c>
      <c r="B3144" s="31" t="s">
        <v>9369</v>
      </c>
      <c r="C3144" t="s">
        <v>3257</v>
      </c>
    </row>
    <row r="3145" ht="15" spans="1:3">
      <c r="A3145" s="236" t="s">
        <v>9370</v>
      </c>
      <c r="B3145" s="31" t="s">
        <v>9371</v>
      </c>
      <c r="C3145" t="s">
        <v>3257</v>
      </c>
    </row>
    <row r="3146" ht="15" spans="1:3">
      <c r="A3146" s="236" t="s">
        <v>9372</v>
      </c>
      <c r="B3146" s="31" t="s">
        <v>9373</v>
      </c>
      <c r="C3146" t="s">
        <v>3257</v>
      </c>
    </row>
    <row r="3147" ht="15" spans="1:3">
      <c r="A3147" s="236" t="s">
        <v>9374</v>
      </c>
      <c r="B3147" s="31" t="s">
        <v>9375</v>
      </c>
      <c r="C3147" t="s">
        <v>3257</v>
      </c>
    </row>
    <row r="3148" ht="15" spans="1:3">
      <c r="A3148" s="236" t="s">
        <v>9376</v>
      </c>
      <c r="B3148" s="31" t="s">
        <v>9377</v>
      </c>
      <c r="C3148" t="s">
        <v>3326</v>
      </c>
    </row>
    <row r="3149" ht="15" spans="1:3">
      <c r="A3149" s="236" t="s">
        <v>9378</v>
      </c>
      <c r="B3149" s="31" t="s">
        <v>9379</v>
      </c>
      <c r="C3149" t="s">
        <v>3257</v>
      </c>
    </row>
    <row r="3150" ht="15" spans="1:3">
      <c r="A3150" s="236" t="s">
        <v>9380</v>
      </c>
      <c r="B3150" s="31" t="s">
        <v>9381</v>
      </c>
      <c r="C3150" t="s">
        <v>3257</v>
      </c>
    </row>
    <row r="3151" ht="15" spans="1:3">
      <c r="A3151" s="236" t="s">
        <v>9382</v>
      </c>
      <c r="B3151" s="31" t="s">
        <v>9383</v>
      </c>
      <c r="C3151" t="s">
        <v>3257</v>
      </c>
    </row>
    <row r="3152" ht="15" spans="1:3">
      <c r="A3152" s="236" t="s">
        <v>9384</v>
      </c>
      <c r="B3152" s="31" t="s">
        <v>9385</v>
      </c>
      <c r="C3152" t="s">
        <v>3257</v>
      </c>
    </row>
    <row r="3153" ht="15" spans="1:3">
      <c r="A3153" s="236" t="s">
        <v>9386</v>
      </c>
      <c r="B3153" s="31" t="s">
        <v>9387</v>
      </c>
      <c r="C3153" t="s">
        <v>3257</v>
      </c>
    </row>
    <row r="3154" ht="15" spans="1:3">
      <c r="A3154" s="236" t="s">
        <v>9388</v>
      </c>
      <c r="B3154" s="31" t="s">
        <v>9389</v>
      </c>
      <c r="C3154" t="s">
        <v>3326</v>
      </c>
    </row>
    <row r="3155" ht="15" spans="1:3">
      <c r="A3155" s="236" t="s">
        <v>9390</v>
      </c>
      <c r="B3155" s="31" t="s">
        <v>9391</v>
      </c>
      <c r="C3155" t="s">
        <v>3257</v>
      </c>
    </row>
    <row r="3156" ht="15" spans="1:3">
      <c r="A3156" s="236" t="s">
        <v>9392</v>
      </c>
      <c r="B3156" s="31" t="s">
        <v>9393</v>
      </c>
      <c r="C3156" t="s">
        <v>3257</v>
      </c>
    </row>
    <row r="3157" ht="15" spans="1:3">
      <c r="A3157" s="236" t="s">
        <v>9394</v>
      </c>
      <c r="B3157" s="31" t="s">
        <v>9395</v>
      </c>
      <c r="C3157" t="s">
        <v>3257</v>
      </c>
    </row>
    <row r="3158" ht="15" spans="1:3">
      <c r="A3158" s="236" t="s">
        <v>9396</v>
      </c>
      <c r="B3158" s="31" t="s">
        <v>9397</v>
      </c>
      <c r="C3158" t="s">
        <v>8</v>
      </c>
    </row>
    <row r="3159" ht="15" spans="1:3">
      <c r="A3159" s="236" t="s">
        <v>9398</v>
      </c>
      <c r="B3159" s="31" t="s">
        <v>9399</v>
      </c>
      <c r="C3159" t="s">
        <v>3326</v>
      </c>
    </row>
    <row r="3160" ht="15" spans="1:3">
      <c r="A3160" s="236" t="s">
        <v>9400</v>
      </c>
      <c r="B3160" s="31" t="s">
        <v>9401</v>
      </c>
      <c r="C3160" t="s">
        <v>3257</v>
      </c>
    </row>
    <row r="3161" ht="15" spans="1:3">
      <c r="A3161" s="236" t="s">
        <v>9402</v>
      </c>
      <c r="B3161" s="31" t="s">
        <v>9403</v>
      </c>
      <c r="C3161" t="s">
        <v>3257</v>
      </c>
    </row>
    <row r="3162" ht="15" spans="1:3">
      <c r="A3162" s="236" t="s">
        <v>9404</v>
      </c>
      <c r="B3162" s="31" t="s">
        <v>9405</v>
      </c>
      <c r="C3162" t="s">
        <v>3257</v>
      </c>
    </row>
    <row r="3163" ht="15" spans="1:3">
      <c r="A3163" s="236" t="s">
        <v>9406</v>
      </c>
      <c r="B3163" s="31" t="s">
        <v>9407</v>
      </c>
      <c r="C3163" t="s">
        <v>3257</v>
      </c>
    </row>
    <row r="3164" ht="15" spans="1:3">
      <c r="A3164" s="236" t="s">
        <v>9408</v>
      </c>
      <c r="B3164" s="31" t="s">
        <v>9409</v>
      </c>
      <c r="C3164" t="s">
        <v>3257</v>
      </c>
    </row>
    <row r="3165" ht="15" spans="1:3">
      <c r="A3165" s="236" t="s">
        <v>9410</v>
      </c>
      <c r="B3165" s="31" t="s">
        <v>9411</v>
      </c>
      <c r="C3165" t="s">
        <v>3257</v>
      </c>
    </row>
    <row r="3166" ht="15" spans="1:3">
      <c r="A3166" s="236" t="s">
        <v>9412</v>
      </c>
      <c r="B3166" s="31" t="s">
        <v>9413</v>
      </c>
      <c r="C3166" t="s">
        <v>3257</v>
      </c>
    </row>
    <row r="3167" ht="15" spans="1:3">
      <c r="A3167" s="236" t="s">
        <v>9414</v>
      </c>
      <c r="B3167" s="31" t="s">
        <v>9415</v>
      </c>
      <c r="C3167" t="s">
        <v>3257</v>
      </c>
    </row>
    <row r="3168" ht="15" spans="1:3">
      <c r="A3168" s="236" t="s">
        <v>9416</v>
      </c>
      <c r="B3168" s="31" t="s">
        <v>9417</v>
      </c>
      <c r="C3168" t="s">
        <v>3326</v>
      </c>
    </row>
    <row r="3169" ht="15" spans="1:3">
      <c r="A3169" s="236" t="s">
        <v>9418</v>
      </c>
      <c r="B3169" s="31" t="s">
        <v>9419</v>
      </c>
      <c r="C3169" t="s">
        <v>3257</v>
      </c>
    </row>
    <row r="3170" ht="15" spans="1:3">
      <c r="A3170" s="236" t="s">
        <v>9420</v>
      </c>
      <c r="B3170" s="31" t="s">
        <v>9421</v>
      </c>
      <c r="C3170" t="s">
        <v>3257</v>
      </c>
    </row>
    <row r="3171" ht="15" spans="1:3">
      <c r="A3171" s="236" t="s">
        <v>9422</v>
      </c>
      <c r="B3171" s="31" t="s">
        <v>9423</v>
      </c>
      <c r="C3171" t="s">
        <v>3257</v>
      </c>
    </row>
    <row r="3172" ht="15" spans="1:3">
      <c r="A3172" s="236" t="s">
        <v>9424</v>
      </c>
      <c r="B3172" s="31" t="s">
        <v>9425</v>
      </c>
      <c r="C3172" t="s">
        <v>3257</v>
      </c>
    </row>
    <row r="3173" ht="15" spans="1:3">
      <c r="A3173" s="236" t="s">
        <v>9426</v>
      </c>
      <c r="B3173" s="31" t="s">
        <v>9427</v>
      </c>
      <c r="C3173" t="s">
        <v>3326</v>
      </c>
    </row>
    <row r="3174" ht="15" spans="1:3">
      <c r="A3174" s="236" t="s">
        <v>9428</v>
      </c>
      <c r="B3174" s="31" t="s">
        <v>9429</v>
      </c>
      <c r="C3174" t="s">
        <v>3257</v>
      </c>
    </row>
    <row r="3175" ht="15" spans="1:3">
      <c r="A3175" s="236" t="s">
        <v>9430</v>
      </c>
      <c r="B3175" s="31" t="s">
        <v>9431</v>
      </c>
      <c r="C3175" t="s">
        <v>3257</v>
      </c>
    </row>
    <row r="3176" ht="15" spans="1:3">
      <c r="A3176" s="236" t="s">
        <v>9432</v>
      </c>
      <c r="B3176" s="31" t="s">
        <v>9433</v>
      </c>
      <c r="C3176" t="s">
        <v>3257</v>
      </c>
    </row>
    <row r="3177" ht="15" spans="1:3">
      <c r="A3177" s="236" t="s">
        <v>9434</v>
      </c>
      <c r="B3177" s="31" t="s">
        <v>9435</v>
      </c>
      <c r="C3177" t="s">
        <v>3326</v>
      </c>
    </row>
    <row r="3178" ht="15" spans="1:3">
      <c r="A3178" s="236" t="s">
        <v>9436</v>
      </c>
      <c r="B3178" s="31" t="s">
        <v>9437</v>
      </c>
      <c r="C3178" t="s">
        <v>3257</v>
      </c>
    </row>
    <row r="3179" ht="15" spans="1:3">
      <c r="A3179" s="236" t="s">
        <v>9438</v>
      </c>
      <c r="B3179" s="31" t="s">
        <v>9439</v>
      </c>
      <c r="C3179" t="s">
        <v>3257</v>
      </c>
    </row>
    <row r="3180" ht="15" spans="1:3">
      <c r="A3180" s="236" t="s">
        <v>9440</v>
      </c>
      <c r="B3180" s="31" t="s">
        <v>9441</v>
      </c>
      <c r="C3180" t="s">
        <v>3257</v>
      </c>
    </row>
    <row r="3181" ht="15" spans="1:3">
      <c r="A3181" s="236" t="s">
        <v>9442</v>
      </c>
      <c r="B3181" s="31" t="s">
        <v>9443</v>
      </c>
      <c r="C3181" t="s">
        <v>3326</v>
      </c>
    </row>
    <row r="3182" ht="15" spans="1:3">
      <c r="A3182" s="236" t="s">
        <v>9444</v>
      </c>
      <c r="B3182" s="31" t="s">
        <v>9445</v>
      </c>
      <c r="C3182" t="s">
        <v>3257</v>
      </c>
    </row>
    <row r="3183" ht="15" spans="1:3">
      <c r="A3183" s="236" t="s">
        <v>9446</v>
      </c>
      <c r="B3183" s="31" t="s">
        <v>9447</v>
      </c>
      <c r="C3183" t="s">
        <v>3257</v>
      </c>
    </row>
    <row r="3184" ht="15" spans="1:3">
      <c r="A3184" s="236" t="s">
        <v>9448</v>
      </c>
      <c r="B3184" s="31" t="s">
        <v>9449</v>
      </c>
      <c r="C3184" t="s">
        <v>3257</v>
      </c>
    </row>
    <row r="3185" ht="15" spans="1:3">
      <c r="A3185" s="236" t="s">
        <v>9450</v>
      </c>
      <c r="B3185" s="31" t="s">
        <v>9451</v>
      </c>
      <c r="C3185" t="s">
        <v>3257</v>
      </c>
    </row>
    <row r="3186" ht="15" spans="1:3">
      <c r="A3186" s="236" t="s">
        <v>9452</v>
      </c>
      <c r="B3186" s="31" t="s">
        <v>9453</v>
      </c>
      <c r="C3186" t="s">
        <v>3257</v>
      </c>
    </row>
    <row r="3187" ht="15" spans="1:3">
      <c r="A3187" s="236" t="s">
        <v>9454</v>
      </c>
      <c r="B3187" s="31" t="s">
        <v>9455</v>
      </c>
      <c r="C3187" t="s">
        <v>3257</v>
      </c>
    </row>
    <row r="3188" ht="15" spans="1:3">
      <c r="A3188" s="236" t="s">
        <v>9456</v>
      </c>
      <c r="B3188" s="31" t="s">
        <v>9457</v>
      </c>
      <c r="C3188" t="s">
        <v>3257</v>
      </c>
    </row>
    <row r="3189" ht="15" spans="1:3">
      <c r="A3189" s="236" t="s">
        <v>9458</v>
      </c>
      <c r="B3189" s="31" t="s">
        <v>9459</v>
      </c>
      <c r="C3189" t="s">
        <v>3326</v>
      </c>
    </row>
    <row r="3190" ht="15" spans="1:3">
      <c r="A3190" s="236" t="s">
        <v>9460</v>
      </c>
      <c r="B3190" s="31" t="s">
        <v>9461</v>
      </c>
      <c r="C3190" t="s">
        <v>3257</v>
      </c>
    </row>
    <row r="3191" ht="15" spans="1:3">
      <c r="A3191" s="236" t="s">
        <v>9462</v>
      </c>
      <c r="B3191" s="31" t="s">
        <v>9463</v>
      </c>
      <c r="C3191" t="s">
        <v>3257</v>
      </c>
    </row>
    <row r="3192" ht="15" spans="1:3">
      <c r="A3192" s="236" t="s">
        <v>9464</v>
      </c>
      <c r="B3192" s="31" t="s">
        <v>9465</v>
      </c>
      <c r="C3192" t="s">
        <v>3257</v>
      </c>
    </row>
    <row r="3193" ht="15" spans="1:3">
      <c r="A3193" s="236" t="s">
        <v>9466</v>
      </c>
      <c r="B3193" s="31" t="s">
        <v>9467</v>
      </c>
      <c r="C3193" t="s">
        <v>3257</v>
      </c>
    </row>
    <row r="3194" ht="15" spans="1:3">
      <c r="A3194" s="236" t="s">
        <v>9468</v>
      </c>
      <c r="B3194" s="31" t="s">
        <v>9469</v>
      </c>
      <c r="C3194" t="s">
        <v>3326</v>
      </c>
    </row>
    <row r="3195" ht="15" spans="1:3">
      <c r="A3195" s="236" t="s">
        <v>9470</v>
      </c>
      <c r="B3195" s="31" t="s">
        <v>9471</v>
      </c>
      <c r="C3195" t="s">
        <v>3257</v>
      </c>
    </row>
    <row r="3196" ht="15" spans="1:3">
      <c r="A3196" s="236" t="s">
        <v>9472</v>
      </c>
      <c r="B3196" s="31" t="s">
        <v>9473</v>
      </c>
      <c r="C3196" t="s">
        <v>3257</v>
      </c>
    </row>
    <row r="3197" ht="15" spans="1:3">
      <c r="A3197" s="236" t="s">
        <v>9474</v>
      </c>
      <c r="B3197" s="31" t="s">
        <v>9475</v>
      </c>
      <c r="C3197" t="s">
        <v>3257</v>
      </c>
    </row>
    <row r="3198" ht="15" spans="1:3">
      <c r="A3198" s="236" t="s">
        <v>9476</v>
      </c>
      <c r="B3198" s="31" t="s">
        <v>9477</v>
      </c>
      <c r="C3198" t="s">
        <v>3257</v>
      </c>
    </row>
    <row r="3199" ht="15" spans="1:3">
      <c r="A3199" s="236" t="s">
        <v>9478</v>
      </c>
      <c r="B3199" s="31" t="s">
        <v>9479</v>
      </c>
      <c r="C3199" t="s">
        <v>3257</v>
      </c>
    </row>
    <row r="3200" ht="15" spans="1:3">
      <c r="A3200" s="236" t="s">
        <v>9480</v>
      </c>
      <c r="B3200" s="31" t="s">
        <v>9481</v>
      </c>
      <c r="C3200" t="s">
        <v>3257</v>
      </c>
    </row>
    <row r="3201" ht="15" spans="1:3">
      <c r="A3201" s="236" t="s">
        <v>9482</v>
      </c>
      <c r="B3201" s="31" t="s">
        <v>9483</v>
      </c>
      <c r="C3201" t="s">
        <v>3257</v>
      </c>
    </row>
    <row r="3202" ht="15" spans="1:3">
      <c r="A3202" s="236" t="s">
        <v>9484</v>
      </c>
      <c r="B3202" s="31" t="s">
        <v>9485</v>
      </c>
      <c r="C3202" t="s">
        <v>3257</v>
      </c>
    </row>
    <row r="3203" ht="15" spans="1:3">
      <c r="A3203" s="236" t="s">
        <v>9486</v>
      </c>
      <c r="B3203" s="31" t="s">
        <v>9487</v>
      </c>
      <c r="C3203" t="s">
        <v>3257</v>
      </c>
    </row>
    <row r="3204" ht="15" spans="1:3">
      <c r="A3204" s="236" t="s">
        <v>9488</v>
      </c>
      <c r="B3204" s="31" t="s">
        <v>9489</v>
      </c>
      <c r="C3204" t="s">
        <v>3326</v>
      </c>
    </row>
    <row r="3205" ht="15" spans="1:3">
      <c r="A3205" s="236" t="s">
        <v>9490</v>
      </c>
      <c r="B3205" s="31" t="s">
        <v>9491</v>
      </c>
      <c r="C3205" t="s">
        <v>3257</v>
      </c>
    </row>
    <row r="3206" ht="15" spans="1:3">
      <c r="A3206" s="236" t="s">
        <v>9492</v>
      </c>
      <c r="B3206" s="31" t="s">
        <v>9493</v>
      </c>
      <c r="C3206" t="s">
        <v>3257</v>
      </c>
    </row>
    <row r="3207" ht="15" spans="1:3">
      <c r="A3207" s="236" t="s">
        <v>9494</v>
      </c>
      <c r="B3207" s="31" t="s">
        <v>9495</v>
      </c>
      <c r="C3207" t="s">
        <v>3257</v>
      </c>
    </row>
    <row r="3208" ht="15" spans="1:3">
      <c r="A3208" s="236" t="s">
        <v>9496</v>
      </c>
      <c r="B3208" s="31" t="s">
        <v>9497</v>
      </c>
      <c r="C3208" t="s">
        <v>3257</v>
      </c>
    </row>
    <row r="3209" ht="15" spans="1:3">
      <c r="A3209" s="236" t="s">
        <v>9498</v>
      </c>
      <c r="B3209" s="31" t="s">
        <v>9499</v>
      </c>
      <c r="C3209" t="s">
        <v>3257</v>
      </c>
    </row>
    <row r="3210" ht="15" spans="1:3">
      <c r="A3210" s="236" t="s">
        <v>9500</v>
      </c>
      <c r="B3210" s="31" t="s">
        <v>9501</v>
      </c>
      <c r="C3210" t="s">
        <v>3257</v>
      </c>
    </row>
    <row r="3211" ht="15" spans="1:3">
      <c r="A3211" s="236" t="s">
        <v>9502</v>
      </c>
      <c r="B3211" s="31" t="s">
        <v>9503</v>
      </c>
      <c r="C3211" t="s">
        <v>3257</v>
      </c>
    </row>
    <row r="3212" ht="15" spans="1:3">
      <c r="A3212" s="236" t="s">
        <v>9504</v>
      </c>
      <c r="B3212" s="31" t="s">
        <v>9505</v>
      </c>
      <c r="C3212" t="s">
        <v>3257</v>
      </c>
    </row>
    <row r="3213" ht="15" spans="1:3">
      <c r="A3213" s="236" t="s">
        <v>9506</v>
      </c>
      <c r="B3213" s="31" t="s">
        <v>9507</v>
      </c>
      <c r="C3213" t="s">
        <v>3257</v>
      </c>
    </row>
    <row r="3214" ht="15" spans="1:3">
      <c r="A3214" s="236" t="s">
        <v>9508</v>
      </c>
      <c r="B3214" s="31" t="s">
        <v>9509</v>
      </c>
      <c r="C3214" t="s">
        <v>3326</v>
      </c>
    </row>
    <row r="3215" ht="15" spans="1:3">
      <c r="A3215" s="236" t="s">
        <v>9510</v>
      </c>
      <c r="B3215" s="31" t="s">
        <v>9511</v>
      </c>
      <c r="C3215" t="s">
        <v>3257</v>
      </c>
    </row>
    <row r="3216" ht="15" spans="1:3">
      <c r="A3216" s="236" t="s">
        <v>9512</v>
      </c>
      <c r="B3216" s="31" t="s">
        <v>9513</v>
      </c>
      <c r="C3216" t="s">
        <v>3257</v>
      </c>
    </row>
    <row r="3217" ht="15" spans="1:3">
      <c r="A3217" s="236" t="s">
        <v>9514</v>
      </c>
      <c r="B3217" s="31" t="s">
        <v>9515</v>
      </c>
      <c r="C3217" t="s">
        <v>3257</v>
      </c>
    </row>
    <row r="3218" ht="15" spans="1:3">
      <c r="A3218" s="236" t="s">
        <v>9516</v>
      </c>
      <c r="B3218" s="31" t="s">
        <v>9517</v>
      </c>
      <c r="C3218" t="s">
        <v>3257</v>
      </c>
    </row>
    <row r="3219" ht="15" spans="1:3">
      <c r="A3219" s="236" t="s">
        <v>9518</v>
      </c>
      <c r="B3219" s="31" t="s">
        <v>9519</v>
      </c>
      <c r="C3219" t="s">
        <v>3326</v>
      </c>
    </row>
    <row r="3220" ht="15" spans="1:3">
      <c r="A3220" s="236" t="s">
        <v>9520</v>
      </c>
      <c r="B3220" s="31" t="s">
        <v>9521</v>
      </c>
      <c r="C3220" t="s">
        <v>3257</v>
      </c>
    </row>
    <row r="3221" ht="15" spans="1:3">
      <c r="A3221" s="236" t="s">
        <v>9522</v>
      </c>
      <c r="B3221" s="31" t="s">
        <v>9523</v>
      </c>
      <c r="C3221" t="s">
        <v>3257</v>
      </c>
    </row>
    <row r="3222" ht="15" spans="1:3">
      <c r="A3222" s="236" t="s">
        <v>9524</v>
      </c>
      <c r="B3222" s="31" t="s">
        <v>9525</v>
      </c>
      <c r="C3222" t="s">
        <v>3257</v>
      </c>
    </row>
    <row r="3223" ht="15" spans="1:3">
      <c r="A3223" s="236" t="s">
        <v>9526</v>
      </c>
      <c r="B3223" s="31" t="s">
        <v>9527</v>
      </c>
      <c r="C3223" t="s">
        <v>3257</v>
      </c>
    </row>
    <row r="3224" ht="15" spans="1:3">
      <c r="A3224" s="236" t="s">
        <v>9528</v>
      </c>
      <c r="B3224" s="31" t="s">
        <v>9529</v>
      </c>
      <c r="C3224" t="s">
        <v>3257</v>
      </c>
    </row>
    <row r="3225" ht="15" spans="1:3">
      <c r="A3225" s="236" t="s">
        <v>9530</v>
      </c>
      <c r="B3225" s="31" t="s">
        <v>9531</v>
      </c>
      <c r="C3225" t="s">
        <v>3257</v>
      </c>
    </row>
    <row r="3226" ht="15" spans="1:3">
      <c r="A3226" s="236" t="s">
        <v>9532</v>
      </c>
      <c r="B3226" s="31" t="s">
        <v>9533</v>
      </c>
      <c r="C3226" t="s">
        <v>3257</v>
      </c>
    </row>
    <row r="3227" ht="15" spans="1:3">
      <c r="A3227" s="236" t="s">
        <v>9534</v>
      </c>
      <c r="B3227" s="31" t="s">
        <v>9535</v>
      </c>
      <c r="C3227" t="s">
        <v>3257</v>
      </c>
    </row>
    <row r="3228" ht="15" spans="1:3">
      <c r="A3228" s="236" t="s">
        <v>9536</v>
      </c>
      <c r="B3228" s="31" t="s">
        <v>9537</v>
      </c>
      <c r="C3228" t="s">
        <v>3257</v>
      </c>
    </row>
    <row r="3229" ht="15" spans="1:3">
      <c r="A3229" s="236" t="s">
        <v>9538</v>
      </c>
      <c r="B3229" s="31" t="s">
        <v>9539</v>
      </c>
      <c r="C3229" t="s">
        <v>3257</v>
      </c>
    </row>
    <row r="3230" ht="15" spans="1:3">
      <c r="A3230" s="236" t="s">
        <v>9540</v>
      </c>
      <c r="B3230" s="31" t="s">
        <v>9541</v>
      </c>
      <c r="C3230" t="s">
        <v>3257</v>
      </c>
    </row>
    <row r="3231" ht="15" spans="1:3">
      <c r="A3231" s="236" t="s">
        <v>9542</v>
      </c>
      <c r="B3231" s="31" t="s">
        <v>9543</v>
      </c>
      <c r="C3231" t="s">
        <v>3257</v>
      </c>
    </row>
    <row r="3232" ht="15" spans="1:3">
      <c r="A3232" s="236" t="s">
        <v>9544</v>
      </c>
      <c r="B3232" s="31" t="s">
        <v>9545</v>
      </c>
      <c r="C3232" t="s">
        <v>3326</v>
      </c>
    </row>
    <row r="3233" ht="15" spans="1:3">
      <c r="A3233" s="236" t="s">
        <v>9546</v>
      </c>
      <c r="B3233" s="31" t="s">
        <v>9547</v>
      </c>
      <c r="C3233" t="s">
        <v>3257</v>
      </c>
    </row>
    <row r="3234" ht="15" spans="1:3">
      <c r="A3234" s="236" t="s">
        <v>9548</v>
      </c>
      <c r="B3234" s="31" t="s">
        <v>9549</v>
      </c>
      <c r="C3234" t="s">
        <v>3257</v>
      </c>
    </row>
    <row r="3235" ht="15" spans="1:3">
      <c r="A3235" s="236" t="s">
        <v>9550</v>
      </c>
      <c r="B3235" s="31" t="s">
        <v>9551</v>
      </c>
      <c r="C3235" t="s">
        <v>3257</v>
      </c>
    </row>
    <row r="3236" ht="15" spans="1:3">
      <c r="A3236" s="236" t="s">
        <v>9552</v>
      </c>
      <c r="B3236" s="31" t="s">
        <v>9553</v>
      </c>
      <c r="C3236" t="s">
        <v>3257</v>
      </c>
    </row>
    <row r="3237" ht="15" spans="1:3">
      <c r="A3237" s="236" t="s">
        <v>9554</v>
      </c>
      <c r="B3237" s="31" t="s">
        <v>9555</v>
      </c>
      <c r="C3237" t="s">
        <v>3257</v>
      </c>
    </row>
    <row r="3238" ht="15" spans="1:3">
      <c r="A3238" s="236" t="s">
        <v>9556</v>
      </c>
      <c r="B3238" s="31" t="s">
        <v>9557</v>
      </c>
      <c r="C3238" t="s">
        <v>3257</v>
      </c>
    </row>
    <row r="3239" ht="15" spans="1:3">
      <c r="A3239" s="236" t="s">
        <v>9558</v>
      </c>
      <c r="B3239" s="31" t="s">
        <v>9559</v>
      </c>
      <c r="C3239" t="s">
        <v>3257</v>
      </c>
    </row>
    <row r="3240" ht="15" spans="1:3">
      <c r="A3240" s="236" t="s">
        <v>9560</v>
      </c>
      <c r="B3240" s="31" t="s">
        <v>9561</v>
      </c>
      <c r="C3240" t="s">
        <v>3257</v>
      </c>
    </row>
    <row r="3241" ht="15" spans="1:3">
      <c r="A3241" s="236" t="s">
        <v>9562</v>
      </c>
      <c r="B3241" s="31" t="s">
        <v>9563</v>
      </c>
      <c r="C3241" t="s">
        <v>3326</v>
      </c>
    </row>
    <row r="3242" ht="15" spans="1:3">
      <c r="A3242" s="236" t="s">
        <v>9564</v>
      </c>
      <c r="B3242" s="31" t="s">
        <v>9565</v>
      </c>
      <c r="C3242" t="s">
        <v>3257</v>
      </c>
    </row>
    <row r="3243" ht="15" spans="1:3">
      <c r="A3243" s="236" t="s">
        <v>9566</v>
      </c>
      <c r="B3243" s="31" t="s">
        <v>9567</v>
      </c>
      <c r="C3243" t="s">
        <v>3257</v>
      </c>
    </row>
    <row r="3244" ht="15" spans="1:3">
      <c r="A3244" s="236" t="s">
        <v>9568</v>
      </c>
      <c r="B3244" s="31" t="s">
        <v>9569</v>
      </c>
      <c r="C3244" t="s">
        <v>3257</v>
      </c>
    </row>
    <row r="3245" ht="15" spans="1:3">
      <c r="A3245" s="236" t="s">
        <v>9570</v>
      </c>
      <c r="B3245" s="31" t="s">
        <v>9571</v>
      </c>
      <c r="C3245" t="s">
        <v>3257</v>
      </c>
    </row>
    <row r="3246" ht="15" spans="1:3">
      <c r="A3246" s="236" t="s">
        <v>9572</v>
      </c>
      <c r="B3246" s="31" t="s">
        <v>9573</v>
      </c>
      <c r="C3246" t="s">
        <v>3257</v>
      </c>
    </row>
    <row r="3247" ht="15" spans="1:3">
      <c r="A3247" s="236" t="s">
        <v>9574</v>
      </c>
      <c r="B3247" s="31" t="s">
        <v>9575</v>
      </c>
      <c r="C3247" t="s">
        <v>3257</v>
      </c>
    </row>
    <row r="3248" ht="15" spans="1:3">
      <c r="A3248" s="236" t="s">
        <v>9576</v>
      </c>
      <c r="B3248" s="31" t="s">
        <v>9577</v>
      </c>
      <c r="C3248" t="s">
        <v>3257</v>
      </c>
    </row>
    <row r="3249" ht="15" spans="1:3">
      <c r="A3249" s="236" t="s">
        <v>9578</v>
      </c>
      <c r="B3249" s="31" t="s">
        <v>9579</v>
      </c>
      <c r="C3249" t="s">
        <v>3257</v>
      </c>
    </row>
    <row r="3250" ht="15" spans="1:3">
      <c r="A3250" s="236" t="s">
        <v>9580</v>
      </c>
      <c r="B3250" s="31" t="s">
        <v>9581</v>
      </c>
      <c r="C3250" t="s">
        <v>3257</v>
      </c>
    </row>
    <row r="3251" ht="15" spans="1:3">
      <c r="A3251" s="236" t="s">
        <v>9582</v>
      </c>
      <c r="B3251" s="31" t="s">
        <v>9583</v>
      </c>
      <c r="C3251" t="s">
        <v>3257</v>
      </c>
    </row>
    <row r="3252" ht="15" spans="1:3">
      <c r="A3252" s="236" t="s">
        <v>9584</v>
      </c>
      <c r="B3252" s="31" t="s">
        <v>9585</v>
      </c>
      <c r="C3252" t="s">
        <v>3257</v>
      </c>
    </row>
    <row r="3253" ht="15" spans="1:3">
      <c r="A3253" s="236" t="s">
        <v>9586</v>
      </c>
      <c r="B3253" s="31" t="s">
        <v>9587</v>
      </c>
      <c r="C3253" t="s">
        <v>3326</v>
      </c>
    </row>
    <row r="3254" ht="15" spans="1:3">
      <c r="A3254" s="236" t="s">
        <v>9588</v>
      </c>
      <c r="B3254" s="31" t="s">
        <v>9589</v>
      </c>
      <c r="C3254" t="s">
        <v>3257</v>
      </c>
    </row>
    <row r="3255" ht="15" spans="1:3">
      <c r="A3255" s="236" t="s">
        <v>9590</v>
      </c>
      <c r="B3255" s="31" t="s">
        <v>9591</v>
      </c>
      <c r="C3255" t="s">
        <v>3257</v>
      </c>
    </row>
    <row r="3256" ht="15" spans="1:3">
      <c r="A3256" s="236" t="s">
        <v>9592</v>
      </c>
      <c r="B3256" s="31" t="s">
        <v>9593</v>
      </c>
      <c r="C3256" t="s">
        <v>3257</v>
      </c>
    </row>
    <row r="3257" ht="15" spans="1:3">
      <c r="A3257" s="236" t="s">
        <v>9594</v>
      </c>
      <c r="B3257" s="31" t="s">
        <v>9595</v>
      </c>
      <c r="C3257" t="s">
        <v>3257</v>
      </c>
    </row>
    <row r="3258" ht="15" spans="1:3">
      <c r="A3258" s="236" t="s">
        <v>9596</v>
      </c>
      <c r="B3258" s="31" t="s">
        <v>9597</v>
      </c>
      <c r="C3258" t="s">
        <v>3257</v>
      </c>
    </row>
    <row r="3259" ht="15" spans="1:3">
      <c r="A3259" s="236" t="s">
        <v>9598</v>
      </c>
      <c r="B3259" s="31" t="s">
        <v>9599</v>
      </c>
      <c r="C3259" t="s">
        <v>3257</v>
      </c>
    </row>
    <row r="3260" ht="15" spans="1:3">
      <c r="A3260" s="236" t="s">
        <v>9600</v>
      </c>
      <c r="B3260" s="31" t="s">
        <v>9601</v>
      </c>
      <c r="C3260" t="s">
        <v>3257</v>
      </c>
    </row>
    <row r="3261" ht="15" spans="1:3">
      <c r="A3261" s="236" t="s">
        <v>9602</v>
      </c>
      <c r="B3261" s="31" t="s">
        <v>9603</v>
      </c>
      <c r="C3261" t="s">
        <v>3326</v>
      </c>
    </row>
    <row r="3262" ht="15" spans="1:3">
      <c r="A3262" s="236" t="s">
        <v>9604</v>
      </c>
      <c r="B3262" s="31" t="s">
        <v>9605</v>
      </c>
      <c r="C3262" t="s">
        <v>3257</v>
      </c>
    </row>
    <row r="3263" ht="15" spans="1:3">
      <c r="A3263" s="236" t="s">
        <v>9606</v>
      </c>
      <c r="B3263" s="31" t="s">
        <v>9607</v>
      </c>
      <c r="C3263" t="s">
        <v>3257</v>
      </c>
    </row>
    <row r="3264" ht="15" spans="1:3">
      <c r="A3264" s="236" t="s">
        <v>9608</v>
      </c>
      <c r="B3264" s="31" t="s">
        <v>9609</v>
      </c>
      <c r="C3264" t="s">
        <v>3257</v>
      </c>
    </row>
    <row r="3265" ht="15" spans="1:3">
      <c r="A3265" s="236" t="s">
        <v>9610</v>
      </c>
      <c r="B3265" s="31" t="s">
        <v>9611</v>
      </c>
      <c r="C3265" t="s">
        <v>3257</v>
      </c>
    </row>
    <row r="3266" ht="15" spans="1:3">
      <c r="A3266" s="236" t="s">
        <v>9612</v>
      </c>
      <c r="B3266" s="31" t="s">
        <v>9613</v>
      </c>
      <c r="C3266" t="s">
        <v>3257</v>
      </c>
    </row>
    <row r="3267" ht="15" spans="1:3">
      <c r="A3267" s="236" t="s">
        <v>9614</v>
      </c>
      <c r="B3267" s="31" t="s">
        <v>9615</v>
      </c>
      <c r="C3267" t="s">
        <v>3257</v>
      </c>
    </row>
    <row r="3268" ht="15" spans="1:3">
      <c r="A3268" s="236" t="s">
        <v>9616</v>
      </c>
      <c r="B3268" s="31" t="s">
        <v>9617</v>
      </c>
      <c r="C3268" t="s">
        <v>3257</v>
      </c>
    </row>
    <row r="3269" ht="15" spans="1:3">
      <c r="A3269" s="236" t="s">
        <v>9618</v>
      </c>
      <c r="B3269" s="31" t="s">
        <v>9619</v>
      </c>
      <c r="C3269" t="s">
        <v>8</v>
      </c>
    </row>
    <row r="3270" ht="15" spans="1:3">
      <c r="A3270" s="236" t="s">
        <v>9620</v>
      </c>
      <c r="B3270" s="31" t="s">
        <v>9621</v>
      </c>
      <c r="C3270" t="s">
        <v>3257</v>
      </c>
    </row>
    <row r="3271" ht="15" spans="1:3">
      <c r="A3271" s="236" t="s">
        <v>9622</v>
      </c>
      <c r="B3271" s="31" t="s">
        <v>9623</v>
      </c>
      <c r="C3271" t="s">
        <v>3257</v>
      </c>
    </row>
    <row r="3272" ht="15" spans="1:3">
      <c r="A3272" s="236" t="s">
        <v>9624</v>
      </c>
      <c r="B3272" s="31" t="s">
        <v>9625</v>
      </c>
      <c r="C3272" t="s">
        <v>3257</v>
      </c>
    </row>
    <row r="3273" ht="15" spans="1:3">
      <c r="A3273" s="236" t="s">
        <v>9626</v>
      </c>
      <c r="B3273" s="31" t="s">
        <v>9627</v>
      </c>
      <c r="C3273" t="s">
        <v>3257</v>
      </c>
    </row>
    <row r="3274" ht="15" spans="1:3">
      <c r="A3274" s="236" t="s">
        <v>9628</v>
      </c>
      <c r="B3274" s="31" t="s">
        <v>9629</v>
      </c>
      <c r="C3274" t="s">
        <v>3257</v>
      </c>
    </row>
    <row r="3275" ht="15" spans="1:3">
      <c r="A3275" s="236" t="s">
        <v>9630</v>
      </c>
      <c r="B3275" s="31" t="s">
        <v>9631</v>
      </c>
      <c r="C3275" t="s">
        <v>3257</v>
      </c>
    </row>
    <row r="3276" ht="15" spans="1:3">
      <c r="A3276" s="236" t="s">
        <v>9632</v>
      </c>
      <c r="B3276" s="31" t="s">
        <v>9633</v>
      </c>
      <c r="C3276" t="s">
        <v>3257</v>
      </c>
    </row>
    <row r="3277" ht="15" spans="1:3">
      <c r="A3277" s="236" t="s">
        <v>9634</v>
      </c>
      <c r="B3277" s="31" t="s">
        <v>9635</v>
      </c>
      <c r="C3277" t="s">
        <v>3257</v>
      </c>
    </row>
    <row r="3278" ht="15" spans="1:3">
      <c r="A3278" s="236" t="s">
        <v>9636</v>
      </c>
      <c r="B3278" s="31" t="s">
        <v>9637</v>
      </c>
      <c r="C3278" t="s">
        <v>3257</v>
      </c>
    </row>
    <row r="3279" ht="15" spans="1:3">
      <c r="A3279" s="236" t="s">
        <v>9638</v>
      </c>
      <c r="B3279" s="31" t="s">
        <v>9639</v>
      </c>
      <c r="C3279" t="s">
        <v>3257</v>
      </c>
    </row>
    <row r="3280" ht="15" spans="1:3">
      <c r="A3280" s="236" t="s">
        <v>9640</v>
      </c>
      <c r="B3280" s="31" t="s">
        <v>9641</v>
      </c>
      <c r="C3280" t="s">
        <v>3257</v>
      </c>
    </row>
    <row r="3281" ht="15" spans="1:3">
      <c r="A3281" s="236" t="s">
        <v>9642</v>
      </c>
      <c r="B3281" s="31" t="s">
        <v>9643</v>
      </c>
      <c r="C3281" t="s">
        <v>3257</v>
      </c>
    </row>
  </sheetData>
  <sheetProtection algorithmName="SHA-512" hashValue="xg0xewh4A90twQmXol7+R5kPueXb/mI6s9LVeuO/st7zmZQvjsPMPeGWQ6PNU78tc0XCbaGJvU4qWIug1HVcUw==" saltValue="xoqqePzSbkh8ujMYyXZbxA==" spinCount="100000" sheet="1" autoFilter="0" objects="1" scenarios="1"/>
  <sortState ref="NC2:NC8">
    <sortCondition ref="NC2:NC8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showGridLines="0" showZeros="0" workbookViewId="0">
      <selection activeCell="A6" sqref="A6"/>
    </sheetView>
  </sheetViews>
  <sheetFormatPr defaultColWidth="8.775" defaultRowHeight="14.25" outlineLevelRow="7"/>
  <cols>
    <col min="1" max="1" width="117.216666666667" style="230" customWidth="1"/>
    <col min="2" max="16384" width="8.775" style="230"/>
  </cols>
  <sheetData>
    <row r="1" ht="48.75" customHeight="1" spans="1:1">
      <c r="A1" s="231" t="s">
        <v>9644</v>
      </c>
    </row>
    <row r="2" ht="25.5" customHeight="1" spans="1:1">
      <c r="A2" s="231"/>
    </row>
    <row r="3" s="229" customFormat="1" ht="28.2" customHeight="1" spans="1:1">
      <c r="A3" s="232" t="s">
        <v>9645</v>
      </c>
    </row>
    <row r="4" s="229" customFormat="1" ht="28.2" customHeight="1" spans="1:1">
      <c r="A4" s="232" t="s">
        <v>9646</v>
      </c>
    </row>
    <row r="5" s="229" customFormat="1" ht="28.2" customHeight="1" spans="1:1">
      <c r="A5" s="232" t="s">
        <v>9647</v>
      </c>
    </row>
    <row r="6" s="229" customFormat="1" ht="28.2" customHeight="1" spans="1:1">
      <c r="A6" s="232" t="s">
        <v>9648</v>
      </c>
    </row>
    <row r="7" s="229" customFormat="1" ht="28.2" customHeight="1" spans="1:1">
      <c r="A7" s="232" t="s">
        <v>9649</v>
      </c>
    </row>
    <row r="8" s="229" customFormat="1" ht="28.2" customHeight="1" spans="1:1">
      <c r="A8" s="232" t="s">
        <v>9650</v>
      </c>
    </row>
  </sheetData>
  <sheetProtection autoFilter="0"/>
  <printOptions horizontalCentered="1"/>
  <pageMargins left="0.75" right="0.75" top="1.26" bottom="0.66" header="0.22" footer="0.51"/>
  <pageSetup paperSize="9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J15" sqref="J15"/>
    </sheetView>
  </sheetViews>
  <sheetFormatPr defaultColWidth="9" defaultRowHeight="14.25" outlineLevelCol="6"/>
  <cols>
    <col min="1" max="1" width="7.625" style="145" customWidth="1"/>
    <col min="2" max="2" width="28.4" style="145" customWidth="1"/>
    <col min="3" max="3" width="11.125" style="174" customWidth="1"/>
    <col min="4" max="4" width="10.875" style="174" customWidth="1"/>
    <col min="5" max="5" width="10.625" style="174" customWidth="1"/>
    <col min="6" max="6" width="11.5" style="174" customWidth="1"/>
    <col min="7" max="7" width="11" style="174" customWidth="1"/>
    <col min="8" max="16368" width="8.8" style="145"/>
    <col min="16369" max="16384" width="9" style="145"/>
  </cols>
  <sheetData>
    <row r="1" s="145" customFormat="1" ht="18" customHeight="1" spans="1:7">
      <c r="A1" s="115" t="s">
        <v>9651</v>
      </c>
      <c r="B1" s="207"/>
      <c r="C1" s="174"/>
      <c r="D1" s="221"/>
      <c r="E1" s="221"/>
      <c r="F1" s="221"/>
      <c r="G1" s="221"/>
    </row>
    <row r="2" s="146" customFormat="1" ht="23.25" spans="1:7">
      <c r="A2" s="149" t="s">
        <v>9652</v>
      </c>
      <c r="B2" s="149"/>
      <c r="C2" s="175"/>
      <c r="D2" s="175"/>
      <c r="E2" s="175"/>
      <c r="F2" s="175"/>
      <c r="G2" s="175"/>
    </row>
    <row r="3" s="145" customFormat="1" ht="20.25" customHeight="1" spans="1:7">
      <c r="A3" s="207"/>
      <c r="B3" s="116"/>
      <c r="C3" s="221"/>
      <c r="D3" s="221"/>
      <c r="E3" s="221"/>
      <c r="F3" s="222" t="s">
        <v>9653</v>
      </c>
      <c r="G3" s="222"/>
    </row>
    <row r="4" s="145" customFormat="1" ht="29.5" customHeight="1" spans="1:7">
      <c r="A4" s="151" t="s">
        <v>9654</v>
      </c>
      <c r="B4" s="152"/>
      <c r="C4" s="123" t="s">
        <v>9655</v>
      </c>
      <c r="D4" s="124" t="s">
        <v>9656</v>
      </c>
      <c r="E4" s="151" t="s">
        <v>9657</v>
      </c>
      <c r="F4" s="190"/>
      <c r="G4" s="152"/>
    </row>
    <row r="5" s="145" customFormat="1" ht="63" customHeight="1" spans="1:7">
      <c r="A5" s="155" t="s">
        <v>9658</v>
      </c>
      <c r="B5" s="156" t="s">
        <v>9659</v>
      </c>
      <c r="C5" s="130"/>
      <c r="D5" s="130"/>
      <c r="E5" s="153" t="s">
        <v>9660</v>
      </c>
      <c r="F5" s="191" t="s">
        <v>9661</v>
      </c>
      <c r="G5" s="191" t="s">
        <v>9662</v>
      </c>
    </row>
    <row r="6" s="145" customFormat="1" ht="22.9" customHeight="1" spans="1:7">
      <c r="A6" s="223" t="s">
        <v>9663</v>
      </c>
      <c r="B6" s="224" t="s">
        <v>9664</v>
      </c>
      <c r="C6" s="225">
        <f ca="1">SUM(OFFSET(C6,1,0,15,1))</f>
        <v>88000</v>
      </c>
      <c r="D6" s="225">
        <f ca="1">SUM(OFFSET(D6,1,0,15,1))</f>
        <v>82371</v>
      </c>
      <c r="E6" s="225">
        <f ca="1">SUM(OFFSET(E6,1,0,15,1))</f>
        <v>92000</v>
      </c>
      <c r="F6" s="215">
        <f ca="1">IFERROR(OFFSET(F6,0,-1)/OFFSET(F6,0,-3),)</f>
        <v>1.04545454545455</v>
      </c>
      <c r="G6" s="215">
        <f ca="1" t="shared" ref="G6:G21" si="0">IFERROR(OFFSET(F6,0,-1)/OFFSET(F6,0,-2),)</f>
        <v>1.11689793738087</v>
      </c>
    </row>
    <row r="7" s="145" customFormat="1" ht="22.9" customHeight="1" spans="1:7">
      <c r="A7" s="226" t="s">
        <v>9665</v>
      </c>
      <c r="B7" s="159" t="s">
        <v>9666</v>
      </c>
      <c r="C7" s="161">
        <v>37800</v>
      </c>
      <c r="D7" s="161">
        <v>37805</v>
      </c>
      <c r="E7" s="227">
        <v>43400</v>
      </c>
      <c r="F7" s="215">
        <f ca="1">IFERROR(OFFSET(F7,0,-1)/OFFSET(F7,0,-3),)</f>
        <v>1.14814814814815</v>
      </c>
      <c r="G7" s="215">
        <f ca="1" t="shared" si="0"/>
        <v>1.14799629678614</v>
      </c>
    </row>
    <row r="8" s="145" customFormat="1" ht="22.9" customHeight="1" spans="1:7">
      <c r="A8" s="226" t="s">
        <v>9667</v>
      </c>
      <c r="B8" s="159" t="s">
        <v>9668</v>
      </c>
      <c r="C8" s="161">
        <v>6400</v>
      </c>
      <c r="D8" s="161">
        <v>5652</v>
      </c>
      <c r="E8" s="227">
        <v>6300</v>
      </c>
      <c r="F8" s="215">
        <f ca="1">IFERROR(OFFSET(F8,0,-1)/OFFSET(F8,0,-3),)</f>
        <v>0.984375</v>
      </c>
      <c r="G8" s="215">
        <f ca="1" t="shared" si="0"/>
        <v>1.11464968152866</v>
      </c>
    </row>
    <row r="9" s="145" customFormat="1" ht="22.9" customHeight="1" spans="1:7">
      <c r="A9" s="226" t="s">
        <v>9669</v>
      </c>
      <c r="B9" s="159" t="s">
        <v>9670</v>
      </c>
      <c r="C9" s="161">
        <v>1300</v>
      </c>
      <c r="D9" s="161">
        <v>1606</v>
      </c>
      <c r="E9" s="227">
        <v>1700</v>
      </c>
      <c r="F9" s="215">
        <f ca="1">IFERROR(OFFSET(F9,0,-1)/OFFSET(F9,0,-3),)</f>
        <v>1.30769230769231</v>
      </c>
      <c r="G9" s="215">
        <f ca="1" t="shared" si="0"/>
        <v>1.05853051058531</v>
      </c>
    </row>
    <row r="10" s="145" customFormat="1" ht="22.9" customHeight="1" spans="1:7">
      <c r="A10" s="226" t="s">
        <v>9671</v>
      </c>
      <c r="B10" s="159" t="s">
        <v>9672</v>
      </c>
      <c r="C10" s="161">
        <v>3200</v>
      </c>
      <c r="D10" s="161">
        <v>9238</v>
      </c>
      <c r="E10" s="227">
        <v>10000</v>
      </c>
      <c r="F10" s="215">
        <f ca="1">IFERROR(OFFSET(F10,0,-1)/OFFSET(F10,0,-3),)</f>
        <v>3.125</v>
      </c>
      <c r="G10" s="215">
        <f ca="1" t="shared" si="0"/>
        <v>1.08248538644728</v>
      </c>
    </row>
    <row r="11" s="145" customFormat="1" ht="22.9" customHeight="1" spans="1:7">
      <c r="A11" s="226" t="s">
        <v>9673</v>
      </c>
      <c r="B11" s="159" t="s">
        <v>9674</v>
      </c>
      <c r="C11" s="161">
        <v>3000</v>
      </c>
      <c r="D11" s="161">
        <v>3364</v>
      </c>
      <c r="E11" s="227">
        <v>3900</v>
      </c>
      <c r="F11" s="215">
        <f ca="1" t="shared" ref="F11:F18" si="1">IFERROR(OFFSET(F11,0,-1)/OFFSET(F11,0,-3),)</f>
        <v>1.3</v>
      </c>
      <c r="G11" s="215">
        <f ca="1" t="shared" si="0"/>
        <v>1.15933412604043</v>
      </c>
    </row>
    <row r="12" s="145" customFormat="1" ht="22.9" customHeight="1" spans="1:7">
      <c r="A12" s="226" t="s">
        <v>9675</v>
      </c>
      <c r="B12" s="159" t="s">
        <v>9676</v>
      </c>
      <c r="C12" s="161">
        <v>3600</v>
      </c>
      <c r="D12" s="161">
        <v>2822</v>
      </c>
      <c r="E12" s="227">
        <v>3000</v>
      </c>
      <c r="F12" s="215">
        <f ca="1" t="shared" si="1"/>
        <v>0.833333333333333</v>
      </c>
      <c r="G12" s="215">
        <f ca="1" t="shared" si="0"/>
        <v>1.06307583274274</v>
      </c>
    </row>
    <row r="13" s="145" customFormat="1" ht="22.9" customHeight="1" spans="1:7">
      <c r="A13" s="226" t="s">
        <v>9677</v>
      </c>
      <c r="B13" s="159" t="s">
        <v>9678</v>
      </c>
      <c r="C13" s="161">
        <v>1600</v>
      </c>
      <c r="D13" s="161">
        <v>1299</v>
      </c>
      <c r="E13" s="227">
        <v>1400</v>
      </c>
      <c r="F13" s="215">
        <f ca="1" t="shared" si="1"/>
        <v>0.875</v>
      </c>
      <c r="G13" s="215">
        <f ca="1" t="shared" si="0"/>
        <v>1.07775211701309</v>
      </c>
    </row>
    <row r="14" s="145" customFormat="1" ht="22.9" customHeight="1" spans="1:7">
      <c r="A14" s="226" t="s">
        <v>9679</v>
      </c>
      <c r="B14" s="159" t="s">
        <v>9680</v>
      </c>
      <c r="C14" s="161">
        <v>5700</v>
      </c>
      <c r="D14" s="161">
        <v>7121</v>
      </c>
      <c r="E14" s="227">
        <v>7700</v>
      </c>
      <c r="F14" s="215">
        <f ca="1" t="shared" si="1"/>
        <v>1.35087719298246</v>
      </c>
      <c r="G14" s="215">
        <f ca="1" t="shared" si="0"/>
        <v>1.08130880494313</v>
      </c>
    </row>
    <row r="15" s="145" customFormat="1" ht="22.9" customHeight="1" spans="1:7">
      <c r="A15" s="226" t="s">
        <v>9681</v>
      </c>
      <c r="B15" s="159" t="s">
        <v>9682</v>
      </c>
      <c r="C15" s="161">
        <v>4700</v>
      </c>
      <c r="D15" s="161">
        <v>2257</v>
      </c>
      <c r="E15" s="227">
        <v>2400</v>
      </c>
      <c r="F15" s="215">
        <f ca="1" t="shared" si="1"/>
        <v>0.51063829787234</v>
      </c>
      <c r="G15" s="215">
        <f ca="1" t="shared" si="0"/>
        <v>1.06335844040762</v>
      </c>
    </row>
    <row r="16" s="145" customFormat="1" ht="22.9" customHeight="1" spans="1:7">
      <c r="A16" s="226" t="s">
        <v>9683</v>
      </c>
      <c r="B16" s="159" t="s">
        <v>9684</v>
      </c>
      <c r="C16" s="161">
        <v>5500</v>
      </c>
      <c r="D16" s="161">
        <v>3220</v>
      </c>
      <c r="E16" s="227">
        <v>3400</v>
      </c>
      <c r="F16" s="215">
        <f ca="1" t="shared" si="1"/>
        <v>0.618181818181818</v>
      </c>
      <c r="G16" s="215">
        <f ca="1" t="shared" si="0"/>
        <v>1.05590062111801</v>
      </c>
    </row>
    <row r="17" s="145" customFormat="1" ht="22.9" customHeight="1" spans="1:7">
      <c r="A17" s="226" t="s">
        <v>9685</v>
      </c>
      <c r="B17" s="159" t="s">
        <v>9686</v>
      </c>
      <c r="C17" s="161">
        <v>6500</v>
      </c>
      <c r="D17" s="161">
        <v>1813</v>
      </c>
      <c r="E17" s="227">
        <v>2000</v>
      </c>
      <c r="F17" s="215">
        <f ca="1" t="shared" si="1"/>
        <v>0.307692307692308</v>
      </c>
      <c r="G17" s="215">
        <f ca="1" t="shared" si="0"/>
        <v>1.10314396028682</v>
      </c>
    </row>
    <row r="18" s="145" customFormat="1" ht="22.9" customHeight="1" spans="1:7">
      <c r="A18" s="226" t="s">
        <v>9687</v>
      </c>
      <c r="B18" s="159" t="s">
        <v>9688</v>
      </c>
      <c r="C18" s="161">
        <v>8000</v>
      </c>
      <c r="D18" s="161">
        <v>5628</v>
      </c>
      <c r="E18" s="227">
        <v>6200</v>
      </c>
      <c r="F18" s="215">
        <f ca="1" t="shared" si="1"/>
        <v>0.775</v>
      </c>
      <c r="G18" s="215">
        <f ca="1" t="shared" si="0"/>
        <v>1.10163468372424</v>
      </c>
    </row>
    <row r="19" s="145" customFormat="1" ht="22.9" customHeight="1" spans="1:7">
      <c r="A19" s="226" t="s">
        <v>9689</v>
      </c>
      <c r="B19" s="159" t="s">
        <v>9690</v>
      </c>
      <c r="C19" s="161">
        <v>0</v>
      </c>
      <c r="D19" s="161">
        <v>0</v>
      </c>
      <c r="E19" s="227">
        <v>0</v>
      </c>
      <c r="F19" s="215">
        <f ca="1">IFERROR(OFFSET(F19,0,-1)/OFFSET(F19,0,-4),)</f>
        <v>0</v>
      </c>
      <c r="G19" s="215">
        <f ca="1" t="shared" si="0"/>
        <v>0</v>
      </c>
    </row>
    <row r="20" s="145" customFormat="1" ht="22.9" customHeight="1" spans="1:7">
      <c r="A20" s="226" t="s">
        <v>9691</v>
      </c>
      <c r="B20" s="159" t="s">
        <v>9692</v>
      </c>
      <c r="C20" s="161">
        <v>700</v>
      </c>
      <c r="D20" s="161">
        <v>545</v>
      </c>
      <c r="E20" s="227">
        <v>600</v>
      </c>
      <c r="F20" s="215">
        <f ca="1" t="shared" ref="F20:F26" si="2">IFERROR(OFFSET(F20,0,-1)/OFFSET(F20,0,-3),)</f>
        <v>0.857142857142857</v>
      </c>
      <c r="G20" s="215">
        <f ca="1" t="shared" si="0"/>
        <v>1.10091743119266</v>
      </c>
    </row>
    <row r="21" s="145" customFormat="1" ht="22.9" customHeight="1" spans="1:7">
      <c r="A21" s="226" t="s">
        <v>9693</v>
      </c>
      <c r="B21" s="159" t="s">
        <v>9694</v>
      </c>
      <c r="C21" s="161">
        <v>0</v>
      </c>
      <c r="D21" s="161">
        <v>1</v>
      </c>
      <c r="E21" s="227">
        <v>0</v>
      </c>
      <c r="F21" s="215">
        <f ca="1">IFERROR(OFFSET(F21,0,-1)/OFFSET(F21,0,-4),)</f>
        <v>0</v>
      </c>
      <c r="G21" s="215">
        <f ca="1" t="shared" si="0"/>
        <v>0</v>
      </c>
    </row>
    <row r="22" s="145" customFormat="1" ht="22.9" customHeight="1" spans="1:7">
      <c r="A22" s="226"/>
      <c r="B22" s="159"/>
      <c r="C22" s="180"/>
      <c r="D22" s="180"/>
      <c r="E22" s="180"/>
      <c r="F22" s="180"/>
      <c r="G22" s="228"/>
    </row>
    <row r="23" s="145" customFormat="1" ht="22.9" customHeight="1" spans="1:7">
      <c r="A23" s="223" t="s">
        <v>9695</v>
      </c>
      <c r="B23" s="224" t="s">
        <v>9696</v>
      </c>
      <c r="C23" s="225">
        <f>SUM(C24:C29)</f>
        <v>54200</v>
      </c>
      <c r="D23" s="225">
        <f>SUM(D24:D29)</f>
        <v>63678</v>
      </c>
      <c r="E23" s="225">
        <f>SUM(E24:E29)</f>
        <v>61300</v>
      </c>
      <c r="F23" s="215">
        <f ca="1">IFERROR(OFFSET(F23,0,-1)/OFFSET(F23,0,-3),)</f>
        <v>1.1309963099631</v>
      </c>
      <c r="G23" s="215">
        <f ca="1" t="shared" ref="G23:G31" si="3">IFERROR(OFFSET(F23,0,-1)/OFFSET(F23,0,-2),)</f>
        <v>0.962655862307233</v>
      </c>
    </row>
    <row r="24" s="145" customFormat="1" ht="22.9" customHeight="1" spans="1:7">
      <c r="A24" s="226" t="s">
        <v>9697</v>
      </c>
      <c r="B24" s="159" t="s">
        <v>9698</v>
      </c>
      <c r="C24" s="161">
        <v>2700</v>
      </c>
      <c r="D24" s="161">
        <v>3161</v>
      </c>
      <c r="E24" s="227">
        <v>1800</v>
      </c>
      <c r="F24" s="215">
        <f ca="1" t="shared" si="2"/>
        <v>0.666666666666667</v>
      </c>
      <c r="G24" s="215">
        <f ca="1" t="shared" si="3"/>
        <v>0.569440050616893</v>
      </c>
    </row>
    <row r="25" s="145" customFormat="1" ht="22.9" customHeight="1" spans="1:7">
      <c r="A25" s="226" t="s">
        <v>9699</v>
      </c>
      <c r="B25" s="159" t="s">
        <v>9700</v>
      </c>
      <c r="C25" s="161">
        <v>3200</v>
      </c>
      <c r="D25" s="161">
        <v>1577</v>
      </c>
      <c r="E25" s="227">
        <v>1600</v>
      </c>
      <c r="F25" s="215">
        <f ca="1" t="shared" si="2"/>
        <v>0.5</v>
      </c>
      <c r="G25" s="215">
        <f ca="1" t="shared" si="3"/>
        <v>1.0145846544071</v>
      </c>
    </row>
    <row r="26" s="145" customFormat="1" ht="22.9" customHeight="1" spans="1:7">
      <c r="A26" s="226" t="s">
        <v>9701</v>
      </c>
      <c r="B26" s="159" t="s">
        <v>9702</v>
      </c>
      <c r="C26" s="161">
        <v>12300</v>
      </c>
      <c r="D26" s="161">
        <v>5877</v>
      </c>
      <c r="E26" s="227">
        <v>6000</v>
      </c>
      <c r="F26" s="215">
        <f ca="1" t="shared" si="2"/>
        <v>0.48780487804878</v>
      </c>
      <c r="G26" s="215">
        <f ca="1" t="shared" si="3"/>
        <v>1.02092904543134</v>
      </c>
    </row>
    <row r="27" s="145" customFormat="1" ht="22.9" customHeight="1" spans="1:7">
      <c r="A27" s="226" t="s">
        <v>9703</v>
      </c>
      <c r="B27" s="159" t="s">
        <v>9704</v>
      </c>
      <c r="C27" s="161"/>
      <c r="D27" s="161">
        <v>0</v>
      </c>
      <c r="E27" s="227">
        <v>0</v>
      </c>
      <c r="F27" s="215">
        <f ca="1">IFERROR(OFFSET(F27,0,-1)/OFFSET(F27,0,-4),)</f>
        <v>0</v>
      </c>
      <c r="G27" s="215">
        <f ca="1" t="shared" si="3"/>
        <v>0</v>
      </c>
    </row>
    <row r="28" s="145" customFormat="1" ht="22.9" customHeight="1" spans="1:7">
      <c r="A28" s="226" t="s">
        <v>9705</v>
      </c>
      <c r="B28" s="159" t="s">
        <v>9706</v>
      </c>
      <c r="C28" s="161">
        <v>35800</v>
      </c>
      <c r="D28" s="161">
        <v>52894</v>
      </c>
      <c r="E28" s="227">
        <v>51740</v>
      </c>
      <c r="F28" s="215">
        <f ca="1" t="shared" ref="F28:F33" si="4">IFERROR(OFFSET(F28,0,-1)/OFFSET(F28,0,-3),)</f>
        <v>1.44525139664804</v>
      </c>
      <c r="G28" s="215">
        <f ca="1" t="shared" si="3"/>
        <v>0.978182780655651</v>
      </c>
    </row>
    <row r="29" s="145" customFormat="1" ht="22.9" customHeight="1" spans="1:7">
      <c r="A29" s="226" t="s">
        <v>9707</v>
      </c>
      <c r="B29" s="159" t="s">
        <v>9708</v>
      </c>
      <c r="C29" s="161">
        <v>200</v>
      </c>
      <c r="D29" s="161">
        <v>169</v>
      </c>
      <c r="E29" s="227">
        <v>160</v>
      </c>
      <c r="F29" s="215">
        <f ca="1" t="shared" si="4"/>
        <v>0.8</v>
      </c>
      <c r="G29" s="215">
        <f ca="1" t="shared" si="3"/>
        <v>0.946745562130177</v>
      </c>
    </row>
    <row r="30" s="145" customFormat="1" ht="22.9" customHeight="1" spans="1:7">
      <c r="A30" s="226" t="s">
        <v>9709</v>
      </c>
      <c r="B30" s="159" t="s">
        <v>9710</v>
      </c>
      <c r="C30" s="161">
        <f ca="1">IFERROR(IF(TRUE,tqsn_1,[1]!$A$1),0)</f>
        <v>0</v>
      </c>
      <c r="D30" s="161">
        <v>0</v>
      </c>
      <c r="E30" s="227">
        <v>0</v>
      </c>
      <c r="F30" s="215">
        <f ca="1">IFERROR(OFFSET(F30,0,-1)/OFFSET(F30,0,-4),)</f>
        <v>0</v>
      </c>
      <c r="G30" s="215">
        <f ca="1" t="shared" si="3"/>
        <v>0</v>
      </c>
    </row>
    <row r="31" s="220" customFormat="1" ht="22.9" customHeight="1" spans="1:7">
      <c r="A31" s="226" t="s">
        <v>9711</v>
      </c>
      <c r="B31" s="159" t="s">
        <v>9712</v>
      </c>
      <c r="C31" s="161">
        <f ca="1">IFERROR(IF(TRUE,tqsn_1,[1]!$A$1),0)</f>
        <v>0</v>
      </c>
      <c r="D31" s="161">
        <v>0</v>
      </c>
      <c r="E31" s="227"/>
      <c r="F31" s="215">
        <f ca="1">IFERROR(OFFSET(F31,0,-1)/OFFSET(F31,0,-4),)</f>
        <v>0</v>
      </c>
      <c r="G31" s="215">
        <f ca="1" t="shared" si="3"/>
        <v>0</v>
      </c>
    </row>
    <row r="32" s="220" customFormat="1" ht="22.9" customHeight="1" spans="1:7">
      <c r="A32" s="226"/>
      <c r="B32" s="226"/>
      <c r="C32" s="180"/>
      <c r="D32" s="180"/>
      <c r="E32" s="180"/>
      <c r="F32" s="226"/>
      <c r="G32" s="223"/>
    </row>
    <row r="33" s="145" customFormat="1" ht="22.9" customHeight="1" spans="1:7">
      <c r="A33" s="181" t="s">
        <v>9713</v>
      </c>
      <c r="B33" s="182"/>
      <c r="C33" s="225">
        <f ca="1">C6+C23</f>
        <v>142200</v>
      </c>
      <c r="D33" s="225">
        <f ca="1">D6+D23</f>
        <v>146049</v>
      </c>
      <c r="E33" s="225">
        <f ca="1">E6+E23</f>
        <v>153300</v>
      </c>
      <c r="F33" s="215">
        <f ca="1" t="shared" si="4"/>
        <v>1.07805907172996</v>
      </c>
      <c r="G33" s="215">
        <f ca="1">IFERROR(OFFSET(F33,0,-1)/OFFSET(F33,0,-2),)</f>
        <v>1.04964772097036</v>
      </c>
    </row>
  </sheetData>
  <mergeCells count="7">
    <mergeCell ref="A2:G2"/>
    <mergeCell ref="F3:G3"/>
    <mergeCell ref="A4:B4"/>
    <mergeCell ref="E4:G4"/>
    <mergeCell ref="A33:B33"/>
    <mergeCell ref="C4:C5"/>
    <mergeCell ref="D4:D5"/>
  </mergeCells>
  <conditionalFormatting sqref="E7:E21 E24:E31">
    <cfRule type="expression" dxfId="0" priority="1">
      <formula>SSWR=4</formula>
    </cfRule>
    <cfRule type="expression" dxfId="1" priority="2">
      <formula>SSWR=2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5"/>
  <sheetViews>
    <sheetView zoomScale="115" zoomScaleNormal="115" workbookViewId="0">
      <selection activeCell="K219" sqref="K219"/>
    </sheetView>
  </sheetViews>
  <sheetFormatPr defaultColWidth="9" defaultRowHeight="14.25" outlineLevelCol="7"/>
  <cols>
    <col min="1" max="1" width="5.65" style="205" customWidth="1"/>
    <col min="2" max="2" width="29.45" style="145" customWidth="1"/>
    <col min="3" max="5" width="9.75" style="145" customWidth="1"/>
    <col min="6" max="6" width="10.375" style="145" customWidth="1"/>
    <col min="7" max="7" width="10" style="145" customWidth="1"/>
    <col min="8" max="16383" width="8.8" style="145"/>
    <col min="16384" max="16384" width="9" style="145"/>
  </cols>
  <sheetData>
    <row r="1" s="183" customFormat="1" ht="15.75" spans="1:8">
      <c r="A1" s="206" t="s">
        <v>9714</v>
      </c>
      <c r="B1" s="207"/>
      <c r="F1" s="208" t="s">
        <v>9715</v>
      </c>
      <c r="G1" s="208"/>
      <c r="H1" s="209"/>
    </row>
    <row r="2" s="204" customFormat="1" ht="23.25" spans="1:8">
      <c r="A2" s="149" t="s">
        <v>9716</v>
      </c>
      <c r="B2" s="149"/>
      <c r="C2" s="149"/>
      <c r="D2" s="149"/>
      <c r="E2" s="149"/>
      <c r="F2" s="149"/>
      <c r="G2" s="149"/>
    </row>
    <row r="3" s="183" customFormat="1" ht="15.75" spans="1:8">
      <c r="A3" s="210"/>
      <c r="G3" s="211" t="s">
        <v>9717</v>
      </c>
    </row>
    <row r="4" s="183" customFormat="1" ht="20.5" customHeight="1" spans="1:8">
      <c r="A4" s="151" t="s">
        <v>9654</v>
      </c>
      <c r="B4" s="152"/>
      <c r="C4" s="123" t="s">
        <v>9655</v>
      </c>
      <c r="D4" s="124" t="s">
        <v>9656</v>
      </c>
      <c r="E4" s="151" t="s">
        <v>9657</v>
      </c>
      <c r="F4" s="190"/>
      <c r="G4" s="152"/>
    </row>
    <row r="5" s="183" customFormat="1" ht="46.9" customHeight="1" spans="1:8">
      <c r="A5" s="155" t="s">
        <v>9658</v>
      </c>
      <c r="B5" s="156" t="s">
        <v>9659</v>
      </c>
      <c r="C5" s="130"/>
      <c r="D5" s="130"/>
      <c r="E5" s="153" t="s">
        <v>9660</v>
      </c>
      <c r="F5" s="191" t="s">
        <v>9661</v>
      </c>
      <c r="G5" s="191" t="s">
        <v>9662</v>
      </c>
    </row>
    <row r="6" s="145" customFormat="1" ht="14.1" customHeight="1" spans="1:8">
      <c r="A6" s="212" t="s">
        <v>9718</v>
      </c>
      <c r="B6" s="213" t="s">
        <v>9719</v>
      </c>
      <c r="C6" s="214">
        <v>83977</v>
      </c>
      <c r="D6" s="214">
        <v>59945</v>
      </c>
      <c r="E6" s="214">
        <v>79268</v>
      </c>
      <c r="F6" s="215">
        <f ca="1">IFERROR(OFFSET(F6,0,-1)/OFFSET(F6,0,-3),)</f>
        <v>0.943925122354931</v>
      </c>
      <c r="G6" s="215">
        <f ca="1">IFERROR(OFFSET(F6,0,-1)/OFFSET(F6,0,-2),)</f>
        <v>1.32234548335975</v>
      </c>
    </row>
    <row r="7" s="145" customFormat="1" ht="14.1" customHeight="1" spans="1:8">
      <c r="A7" s="212" t="s">
        <v>9720</v>
      </c>
      <c r="B7" s="213" t="s">
        <v>9721</v>
      </c>
      <c r="C7" s="214">
        <v>514</v>
      </c>
      <c r="D7" s="214">
        <v>484</v>
      </c>
      <c r="E7" s="214">
        <v>525</v>
      </c>
      <c r="F7" s="215">
        <f ca="1">IFERROR(OFFSET(F7,0,-1)/OFFSET(F7,0,-3),)</f>
        <v>1.02140077821012</v>
      </c>
      <c r="G7" s="215">
        <f ca="1" t="shared" ref="G7:G70" si="0">IFERROR(OFFSET(F7,0,-1)/OFFSET(F7,0,-2),)</f>
        <v>1.08471074380165</v>
      </c>
    </row>
    <row r="8" s="145" customFormat="1" ht="14.1" customHeight="1" spans="1:8">
      <c r="A8" s="212" t="s">
        <v>9722</v>
      </c>
      <c r="B8" s="213" t="s">
        <v>9723</v>
      </c>
      <c r="C8" s="214">
        <v>452</v>
      </c>
      <c r="D8" s="214">
        <v>459</v>
      </c>
      <c r="E8" s="214">
        <v>483</v>
      </c>
      <c r="F8" s="215">
        <f ca="1">IFERROR(OFFSET(F8,0,-1)/OFFSET(F8,0,-3),)</f>
        <v>1.06858407079646</v>
      </c>
      <c r="G8" s="215">
        <f ca="1" t="shared" si="0"/>
        <v>1.05228758169935</v>
      </c>
    </row>
    <row r="9" s="145" customFormat="1" ht="14.1" customHeight="1" spans="1:8">
      <c r="A9" s="212" t="s">
        <v>9724</v>
      </c>
      <c r="B9" s="213" t="s">
        <v>9725</v>
      </c>
      <c r="C9" s="214">
        <v>60232</v>
      </c>
      <c r="D9" s="214">
        <v>39230</v>
      </c>
      <c r="E9" s="214">
        <v>55273</v>
      </c>
      <c r="F9" s="215">
        <f ca="1" t="shared" ref="F9:F33" si="1">IFERROR(OFFSET(F9,0,-1)/OFFSET(F9,0,-3),)</f>
        <v>0.917668349050339</v>
      </c>
      <c r="G9" s="215">
        <f ca="1" t="shared" si="0"/>
        <v>1.4089472342595</v>
      </c>
    </row>
    <row r="10" s="145" customFormat="1" ht="14.1" customHeight="1" spans="1:8">
      <c r="A10" s="212" t="s">
        <v>9726</v>
      </c>
      <c r="B10" s="213" t="s">
        <v>9727</v>
      </c>
      <c r="C10" s="214">
        <v>493</v>
      </c>
      <c r="D10" s="214">
        <v>714</v>
      </c>
      <c r="E10" s="214">
        <v>558</v>
      </c>
      <c r="F10" s="215">
        <f ca="1" t="shared" si="1"/>
        <v>1.13184584178499</v>
      </c>
      <c r="G10" s="215">
        <f ca="1" t="shared" si="0"/>
        <v>0.781512605042017</v>
      </c>
    </row>
    <row r="11" s="145" customFormat="1" ht="14.1" customHeight="1" spans="1:8">
      <c r="A11" s="212" t="s">
        <v>9728</v>
      </c>
      <c r="B11" s="213" t="s">
        <v>9729</v>
      </c>
      <c r="C11" s="214">
        <v>208</v>
      </c>
      <c r="D11" s="214">
        <v>332</v>
      </c>
      <c r="E11" s="214">
        <v>442</v>
      </c>
      <c r="F11" s="215">
        <f ca="1" t="shared" si="1"/>
        <v>2.125</v>
      </c>
      <c r="G11" s="215">
        <f ca="1" t="shared" si="0"/>
        <v>1.33132530120482</v>
      </c>
    </row>
    <row r="12" s="145" customFormat="1" ht="14.1" customHeight="1" spans="1:8">
      <c r="A12" s="212" t="s">
        <v>9730</v>
      </c>
      <c r="B12" s="213" t="s">
        <v>9731</v>
      </c>
      <c r="C12" s="214">
        <v>2614</v>
      </c>
      <c r="D12" s="214">
        <v>2590</v>
      </c>
      <c r="E12" s="214">
        <v>2578</v>
      </c>
      <c r="F12" s="215">
        <f ca="1" t="shared" si="1"/>
        <v>0.986228003060444</v>
      </c>
      <c r="G12" s="215">
        <f ca="1" t="shared" si="0"/>
        <v>0.995366795366795</v>
      </c>
    </row>
    <row r="13" s="145" customFormat="1" ht="14.1" customHeight="1" spans="1:8">
      <c r="A13" s="212" t="s">
        <v>9732</v>
      </c>
      <c r="B13" s="213" t="s">
        <v>9733</v>
      </c>
      <c r="C13" s="214">
        <v>0</v>
      </c>
      <c r="D13" s="214">
        <v>0</v>
      </c>
      <c r="E13" s="214">
        <v>0</v>
      </c>
      <c r="F13" s="215">
        <f ca="1" t="shared" si="1"/>
        <v>0</v>
      </c>
      <c r="G13" s="215">
        <f ca="1" t="shared" si="0"/>
        <v>0</v>
      </c>
    </row>
    <row r="14" s="145" customFormat="1" ht="14.1" customHeight="1" spans="1:8">
      <c r="A14" s="212" t="s">
        <v>9734</v>
      </c>
      <c r="B14" s="213" t="s">
        <v>9735</v>
      </c>
      <c r="C14" s="214">
        <v>704</v>
      </c>
      <c r="D14" s="214">
        <v>755</v>
      </c>
      <c r="E14" s="214">
        <v>747</v>
      </c>
      <c r="F14" s="215">
        <f ca="1" t="shared" si="1"/>
        <v>1.06107954545455</v>
      </c>
      <c r="G14" s="215">
        <f ca="1" t="shared" si="0"/>
        <v>0.989403973509934</v>
      </c>
    </row>
    <row r="15" s="145" customFormat="1" ht="14.1" customHeight="1" spans="1:8">
      <c r="A15" s="212" t="s">
        <v>9736</v>
      </c>
      <c r="B15" s="213" t="s">
        <v>9737</v>
      </c>
      <c r="C15" s="214">
        <v>0</v>
      </c>
      <c r="D15" s="214">
        <v>0</v>
      </c>
      <c r="E15" s="214">
        <v>0</v>
      </c>
      <c r="F15" s="215">
        <f ca="1" t="shared" si="1"/>
        <v>0</v>
      </c>
      <c r="G15" s="215">
        <f ca="1" t="shared" si="0"/>
        <v>0</v>
      </c>
    </row>
    <row r="16" s="145" customFormat="1" ht="14.1" customHeight="1" spans="1:8">
      <c r="A16" s="212" t="s">
        <v>9738</v>
      </c>
      <c r="B16" s="213" t="s">
        <v>9739</v>
      </c>
      <c r="C16" s="214">
        <v>6414</v>
      </c>
      <c r="D16" s="214">
        <v>3052</v>
      </c>
      <c r="E16" s="214">
        <v>6034</v>
      </c>
      <c r="F16" s="215">
        <f ca="1" t="shared" si="1"/>
        <v>0.940754599314001</v>
      </c>
      <c r="G16" s="215">
        <f ca="1" t="shared" si="0"/>
        <v>1.97706422018349</v>
      </c>
    </row>
    <row r="17" s="145" customFormat="1" ht="14.1" customHeight="1" spans="1:7">
      <c r="A17" s="212" t="s">
        <v>9740</v>
      </c>
      <c r="B17" s="213" t="s">
        <v>9741</v>
      </c>
      <c r="C17" s="214">
        <v>978</v>
      </c>
      <c r="D17" s="214">
        <v>1109</v>
      </c>
      <c r="E17" s="214">
        <v>920</v>
      </c>
      <c r="F17" s="215">
        <f ca="1" t="shared" si="1"/>
        <v>0.940695296523517</v>
      </c>
      <c r="G17" s="215">
        <f ca="1" t="shared" si="0"/>
        <v>0.829576194770063</v>
      </c>
    </row>
    <row r="18" s="145" customFormat="1" ht="14.1" customHeight="1" spans="1:7">
      <c r="A18" s="212" t="s">
        <v>9742</v>
      </c>
      <c r="B18" s="213" t="s">
        <v>9743</v>
      </c>
      <c r="C18" s="214">
        <v>5</v>
      </c>
      <c r="D18" s="214">
        <v>5</v>
      </c>
      <c r="E18" s="214">
        <v>5</v>
      </c>
      <c r="F18" s="215">
        <f ca="1" t="shared" si="1"/>
        <v>1</v>
      </c>
      <c r="G18" s="215">
        <f ca="1" t="shared" si="0"/>
        <v>1</v>
      </c>
    </row>
    <row r="19" s="145" customFormat="1" ht="14.1" customHeight="1" spans="1:7">
      <c r="A19" s="212" t="s">
        <v>9744</v>
      </c>
      <c r="B19" s="213" t="s">
        <v>9745</v>
      </c>
      <c r="C19" s="214">
        <v>11</v>
      </c>
      <c r="D19" s="214">
        <v>0</v>
      </c>
      <c r="E19" s="214">
        <v>0</v>
      </c>
      <c r="F19" s="215">
        <f ca="1" t="shared" si="1"/>
        <v>0</v>
      </c>
      <c r="G19" s="215">
        <f ca="1" t="shared" si="0"/>
        <v>0</v>
      </c>
    </row>
    <row r="20" s="145" customFormat="1" ht="14.1" customHeight="1" spans="1:7">
      <c r="A20" s="212" t="s">
        <v>9746</v>
      </c>
      <c r="B20" s="213" t="s">
        <v>9747</v>
      </c>
      <c r="C20" s="214">
        <v>0</v>
      </c>
      <c r="D20" s="214">
        <v>0</v>
      </c>
      <c r="E20" s="214">
        <v>0</v>
      </c>
      <c r="F20" s="215">
        <f ca="1" t="shared" si="1"/>
        <v>0</v>
      </c>
      <c r="G20" s="215">
        <f ca="1" t="shared" si="0"/>
        <v>0</v>
      </c>
    </row>
    <row r="21" s="145" customFormat="1" ht="14.1" customHeight="1" spans="1:7">
      <c r="A21" s="212" t="s">
        <v>9748</v>
      </c>
      <c r="B21" s="213" t="s">
        <v>9749</v>
      </c>
      <c r="C21" s="214">
        <v>98</v>
      </c>
      <c r="D21" s="214">
        <v>119</v>
      </c>
      <c r="E21" s="214">
        <v>115</v>
      </c>
      <c r="F21" s="215">
        <f ca="1" t="shared" si="1"/>
        <v>1.1734693877551</v>
      </c>
      <c r="G21" s="215">
        <f ca="1" t="shared" si="0"/>
        <v>0.966386554621849</v>
      </c>
    </row>
    <row r="22" s="145" customFormat="1" ht="14.1" customHeight="1" spans="1:7">
      <c r="A22" s="212" t="s">
        <v>9750</v>
      </c>
      <c r="B22" s="213" t="s">
        <v>9751</v>
      </c>
      <c r="C22" s="214">
        <v>34</v>
      </c>
      <c r="D22" s="214">
        <v>45</v>
      </c>
      <c r="E22" s="214">
        <v>38</v>
      </c>
      <c r="F22" s="215">
        <f ca="1" t="shared" si="1"/>
        <v>1.11764705882353</v>
      </c>
      <c r="G22" s="215">
        <f ca="1" t="shared" si="0"/>
        <v>0.844444444444444</v>
      </c>
    </row>
    <row r="23" s="145" customFormat="1" ht="14.1" customHeight="1" spans="1:7">
      <c r="A23" s="212" t="s">
        <v>9752</v>
      </c>
      <c r="B23" s="213" t="s">
        <v>9753</v>
      </c>
      <c r="C23" s="214">
        <v>254</v>
      </c>
      <c r="D23" s="214">
        <v>278</v>
      </c>
      <c r="E23" s="214">
        <v>258</v>
      </c>
      <c r="F23" s="215">
        <f ca="1" t="shared" si="1"/>
        <v>1.01574803149606</v>
      </c>
      <c r="G23" s="215">
        <f ca="1" t="shared" si="0"/>
        <v>0.928057553956835</v>
      </c>
    </row>
    <row r="24" s="145" customFormat="1" ht="14.1" customHeight="1" spans="1:7">
      <c r="A24" s="212" t="s">
        <v>9754</v>
      </c>
      <c r="B24" s="213" t="s">
        <v>9755</v>
      </c>
      <c r="C24" s="214">
        <v>1829</v>
      </c>
      <c r="D24" s="214">
        <v>2188</v>
      </c>
      <c r="E24" s="214">
        <v>1954</v>
      </c>
      <c r="F24" s="215">
        <f ca="1" t="shared" si="1"/>
        <v>1.0683433570257</v>
      </c>
      <c r="G24" s="215">
        <f ca="1" t="shared" si="0"/>
        <v>0.893053016453382</v>
      </c>
    </row>
    <row r="25" s="145" customFormat="1" ht="14.1" customHeight="1" spans="1:7">
      <c r="A25" s="212" t="s">
        <v>9756</v>
      </c>
      <c r="B25" s="213" t="s">
        <v>9757</v>
      </c>
      <c r="C25" s="214">
        <v>1084</v>
      </c>
      <c r="D25" s="214">
        <v>817</v>
      </c>
      <c r="E25" s="214">
        <v>992</v>
      </c>
      <c r="F25" s="215">
        <f ca="1" t="shared" si="1"/>
        <v>0.915129151291513</v>
      </c>
      <c r="G25" s="215">
        <f ca="1" t="shared" si="0"/>
        <v>1.21419828641371</v>
      </c>
    </row>
    <row r="26" s="145" customFormat="1" ht="14.1" customHeight="1" spans="1:7">
      <c r="A26" s="212" t="s">
        <v>9758</v>
      </c>
      <c r="B26" s="213" t="s">
        <v>9759</v>
      </c>
      <c r="C26" s="214">
        <v>2184</v>
      </c>
      <c r="D26" s="214">
        <v>2155</v>
      </c>
      <c r="E26" s="214">
        <v>2044</v>
      </c>
      <c r="F26" s="215">
        <f ca="1" t="shared" si="1"/>
        <v>0.935897435897436</v>
      </c>
      <c r="G26" s="215">
        <f ca="1" t="shared" si="0"/>
        <v>0.948491879350348</v>
      </c>
    </row>
    <row r="27" s="145" customFormat="1" ht="14.1" customHeight="1" spans="1:7">
      <c r="A27" s="212" t="s">
        <v>9760</v>
      </c>
      <c r="B27" s="213" t="s">
        <v>9761</v>
      </c>
      <c r="C27" s="214">
        <v>339</v>
      </c>
      <c r="D27" s="214">
        <v>352</v>
      </c>
      <c r="E27" s="214">
        <v>405</v>
      </c>
      <c r="F27" s="215">
        <f ca="1" t="shared" si="1"/>
        <v>1.19469026548673</v>
      </c>
      <c r="G27" s="215">
        <f ca="1" t="shared" si="0"/>
        <v>1.15056818181818</v>
      </c>
    </row>
    <row r="28" s="145" customFormat="1" ht="14.1" customHeight="1" spans="1:7">
      <c r="A28" s="212" t="s">
        <v>9762</v>
      </c>
      <c r="B28" s="213" t="s">
        <v>9763</v>
      </c>
      <c r="C28" s="214">
        <v>0</v>
      </c>
      <c r="D28" s="214">
        <v>0</v>
      </c>
      <c r="E28" s="214">
        <v>0</v>
      </c>
      <c r="F28" s="215">
        <f ca="1" t="shared" si="1"/>
        <v>0</v>
      </c>
      <c r="G28" s="215">
        <f ca="1" t="shared" si="0"/>
        <v>0</v>
      </c>
    </row>
    <row r="29" s="145" customFormat="1" ht="14.1" customHeight="1" spans="1:7">
      <c r="A29" s="212" t="s">
        <v>9764</v>
      </c>
      <c r="B29" s="213" t="s">
        <v>9765</v>
      </c>
      <c r="C29" s="214">
        <v>1709</v>
      </c>
      <c r="D29" s="214">
        <v>1124</v>
      </c>
      <c r="E29" s="214">
        <v>1057</v>
      </c>
      <c r="F29" s="215">
        <f ca="1" t="shared" si="1"/>
        <v>0.618490345231129</v>
      </c>
      <c r="G29" s="215">
        <f ca="1" t="shared" si="0"/>
        <v>0.940391459074733</v>
      </c>
    </row>
    <row r="30" s="145" customFormat="1" ht="14.1" customHeight="1" spans="1:7">
      <c r="A30" s="212" t="s">
        <v>9766</v>
      </c>
      <c r="B30" s="213" t="s">
        <v>9767</v>
      </c>
      <c r="C30" s="214">
        <v>0</v>
      </c>
      <c r="D30" s="214">
        <v>0</v>
      </c>
      <c r="E30" s="214">
        <v>0</v>
      </c>
      <c r="F30" s="215">
        <f ca="1" t="shared" si="1"/>
        <v>0</v>
      </c>
      <c r="G30" s="215">
        <f ca="1" t="shared" si="0"/>
        <v>0</v>
      </c>
    </row>
    <row r="31" s="145" customFormat="1" ht="14.1" customHeight="1" spans="1:7">
      <c r="A31" s="212" t="s">
        <v>9768</v>
      </c>
      <c r="B31" s="213" t="s">
        <v>9769</v>
      </c>
      <c r="C31" s="214">
        <v>3678</v>
      </c>
      <c r="D31" s="214">
        <v>3917</v>
      </c>
      <c r="E31" s="214">
        <v>3972</v>
      </c>
      <c r="F31" s="215">
        <f ca="1" t="shared" si="1"/>
        <v>1.07993474714519</v>
      </c>
      <c r="G31" s="215">
        <f ca="1" t="shared" si="0"/>
        <v>1.01404135818228</v>
      </c>
    </row>
    <row r="32" s="145" customFormat="1" ht="14.1" customHeight="1" spans="1:7">
      <c r="A32" s="212" t="s">
        <v>9770</v>
      </c>
      <c r="B32" s="213" t="s">
        <v>9771</v>
      </c>
      <c r="C32" s="214">
        <v>56</v>
      </c>
      <c r="D32" s="214">
        <v>90</v>
      </c>
      <c r="E32" s="214">
        <v>785</v>
      </c>
      <c r="F32" s="215">
        <f ca="1" t="shared" si="1"/>
        <v>14.0178571428571</v>
      </c>
      <c r="G32" s="215">
        <f ca="1" t="shared" si="0"/>
        <v>8.72222222222222</v>
      </c>
    </row>
    <row r="33" s="145" customFormat="1" ht="14.1" customHeight="1" spans="1:7">
      <c r="A33" s="212" t="s">
        <v>9772</v>
      </c>
      <c r="B33" s="213" t="s">
        <v>9773</v>
      </c>
      <c r="C33" s="214">
        <v>87</v>
      </c>
      <c r="D33" s="214">
        <v>130</v>
      </c>
      <c r="E33" s="214">
        <v>83</v>
      </c>
      <c r="F33" s="215">
        <f ca="1" t="shared" si="1"/>
        <v>0.954022988505747</v>
      </c>
      <c r="G33" s="215">
        <f ca="1" t="shared" si="0"/>
        <v>0.638461538461538</v>
      </c>
    </row>
    <row r="34" s="145" customFormat="1" ht="14.1" customHeight="1" spans="1:7">
      <c r="A34" s="212" t="s">
        <v>9774</v>
      </c>
      <c r="B34" s="213" t="s">
        <v>9775</v>
      </c>
      <c r="C34" s="214">
        <v>0</v>
      </c>
      <c r="D34" s="214">
        <v>0</v>
      </c>
      <c r="E34" s="214">
        <v>0</v>
      </c>
      <c r="F34" s="215">
        <f ca="1" t="shared" ref="F34:F65" si="2">IFERROR(OFFSET(F34,0,-1)/OFFSET(F34,0,-3),)</f>
        <v>0</v>
      </c>
      <c r="G34" s="215">
        <f ca="1" t="shared" si="0"/>
        <v>0</v>
      </c>
    </row>
    <row r="35" s="145" customFormat="1" ht="14.1" customHeight="1" spans="1:7">
      <c r="A35" s="212" t="s">
        <v>9776</v>
      </c>
      <c r="B35" s="213" t="s">
        <v>9777</v>
      </c>
      <c r="C35" s="214">
        <v>0</v>
      </c>
      <c r="D35" s="214">
        <v>0</v>
      </c>
      <c r="E35" s="214">
        <v>0</v>
      </c>
      <c r="F35" s="215">
        <f ca="1" t="shared" si="2"/>
        <v>0</v>
      </c>
      <c r="G35" s="215">
        <f ca="1" t="shared" si="0"/>
        <v>0</v>
      </c>
    </row>
    <row r="36" s="145" customFormat="1" ht="14.1" customHeight="1" spans="1:7">
      <c r="A36" s="212" t="s">
        <v>9778</v>
      </c>
      <c r="B36" s="213" t="s">
        <v>9779</v>
      </c>
      <c r="C36" s="214">
        <v>0</v>
      </c>
      <c r="D36" s="214">
        <v>0</v>
      </c>
      <c r="E36" s="214">
        <v>0</v>
      </c>
      <c r="F36" s="215">
        <f ca="1" t="shared" si="2"/>
        <v>0</v>
      </c>
      <c r="G36" s="215">
        <f ca="1" t="shared" si="0"/>
        <v>0</v>
      </c>
    </row>
    <row r="37" s="145" customFormat="1" ht="14.1" customHeight="1" spans="1:7">
      <c r="A37" s="212" t="s">
        <v>9780</v>
      </c>
      <c r="B37" s="213" t="s">
        <v>9781</v>
      </c>
      <c r="C37" s="214">
        <v>0</v>
      </c>
      <c r="D37" s="214">
        <v>0</v>
      </c>
      <c r="E37" s="214">
        <v>0</v>
      </c>
      <c r="F37" s="215">
        <f ca="1" t="shared" si="2"/>
        <v>0</v>
      </c>
      <c r="G37" s="215">
        <f ca="1" t="shared" si="0"/>
        <v>0</v>
      </c>
    </row>
    <row r="38" s="145" customFormat="1" ht="14.1" customHeight="1" spans="1:7">
      <c r="A38" s="212" t="s">
        <v>9782</v>
      </c>
      <c r="B38" s="213" t="s">
        <v>9783</v>
      </c>
      <c r="C38" s="214">
        <v>0</v>
      </c>
      <c r="D38" s="214">
        <v>0</v>
      </c>
      <c r="E38" s="214">
        <v>0</v>
      </c>
      <c r="F38" s="215">
        <f ca="1" t="shared" si="2"/>
        <v>0</v>
      </c>
      <c r="G38" s="215">
        <f ca="1" t="shared" si="0"/>
        <v>0</v>
      </c>
    </row>
    <row r="39" s="145" customFormat="1" ht="14.1" customHeight="1" spans="1:7">
      <c r="A39" s="212" t="s">
        <v>9784</v>
      </c>
      <c r="B39" s="213" t="s">
        <v>9785</v>
      </c>
      <c r="C39" s="214">
        <v>0</v>
      </c>
      <c r="D39" s="214">
        <v>0</v>
      </c>
      <c r="E39" s="214">
        <v>0</v>
      </c>
      <c r="F39" s="215">
        <f ca="1" t="shared" si="2"/>
        <v>0</v>
      </c>
      <c r="G39" s="215">
        <f ca="1" t="shared" si="0"/>
        <v>0</v>
      </c>
    </row>
    <row r="40" s="145" customFormat="1" ht="14.1" customHeight="1" spans="1:7">
      <c r="A40" s="212" t="s">
        <v>9786</v>
      </c>
      <c r="B40" s="213" t="s">
        <v>9787</v>
      </c>
      <c r="C40" s="214">
        <v>0</v>
      </c>
      <c r="D40" s="214">
        <v>0</v>
      </c>
      <c r="E40" s="214">
        <v>0</v>
      </c>
      <c r="F40" s="215">
        <f ca="1" t="shared" si="2"/>
        <v>0</v>
      </c>
      <c r="G40" s="215">
        <f ca="1" t="shared" si="0"/>
        <v>0</v>
      </c>
    </row>
    <row r="41" s="145" customFormat="1" ht="14.1" customHeight="1" spans="1:7">
      <c r="A41" s="212" t="s">
        <v>9788</v>
      </c>
      <c r="B41" s="213" t="s">
        <v>9789</v>
      </c>
      <c r="C41" s="214">
        <v>0</v>
      </c>
      <c r="D41" s="214">
        <v>0</v>
      </c>
      <c r="E41" s="214">
        <v>0</v>
      </c>
      <c r="F41" s="215">
        <f ca="1" t="shared" si="2"/>
        <v>0</v>
      </c>
      <c r="G41" s="215">
        <f ca="1" t="shared" si="0"/>
        <v>0</v>
      </c>
    </row>
    <row r="42" s="145" customFormat="1" ht="14.1" customHeight="1" spans="1:7">
      <c r="A42" s="212" t="s">
        <v>9790</v>
      </c>
      <c r="B42" s="213" t="s">
        <v>9791</v>
      </c>
      <c r="C42" s="214">
        <v>0</v>
      </c>
      <c r="D42" s="214">
        <v>0</v>
      </c>
      <c r="E42" s="214">
        <v>0</v>
      </c>
      <c r="F42" s="215">
        <f ca="1" t="shared" si="2"/>
        <v>0</v>
      </c>
      <c r="G42" s="215">
        <f ca="1" t="shared" si="0"/>
        <v>0</v>
      </c>
    </row>
    <row r="43" s="145" customFormat="1" ht="14.1" customHeight="1" spans="1:7">
      <c r="A43" s="212" t="s">
        <v>9792</v>
      </c>
      <c r="B43" s="213" t="s">
        <v>9793</v>
      </c>
      <c r="C43" s="214">
        <v>0</v>
      </c>
      <c r="D43" s="214">
        <v>0</v>
      </c>
      <c r="E43" s="214">
        <v>0</v>
      </c>
      <c r="F43" s="215">
        <f ca="1" t="shared" si="2"/>
        <v>0</v>
      </c>
      <c r="G43" s="215">
        <f ca="1" t="shared" si="0"/>
        <v>0</v>
      </c>
    </row>
    <row r="44" s="145" customFormat="1" ht="14.1" customHeight="1" spans="1:7">
      <c r="A44" s="212" t="s">
        <v>9794</v>
      </c>
      <c r="B44" s="213" t="s">
        <v>9795</v>
      </c>
      <c r="C44" s="214">
        <v>0</v>
      </c>
      <c r="D44" s="214">
        <v>0</v>
      </c>
      <c r="E44" s="214">
        <v>0</v>
      </c>
      <c r="F44" s="215">
        <f ca="1" t="shared" si="2"/>
        <v>0</v>
      </c>
      <c r="G44" s="215">
        <f ca="1" t="shared" si="0"/>
        <v>0</v>
      </c>
    </row>
    <row r="45" s="145" customFormat="1" ht="14.1" customHeight="1" spans="1:7">
      <c r="A45" s="212" t="s">
        <v>9796</v>
      </c>
      <c r="B45" s="213" t="s">
        <v>9797</v>
      </c>
      <c r="C45" s="214">
        <v>0</v>
      </c>
      <c r="D45" s="214">
        <v>0</v>
      </c>
      <c r="E45" s="214">
        <v>0</v>
      </c>
      <c r="F45" s="215">
        <f ca="1" t="shared" si="2"/>
        <v>0</v>
      </c>
      <c r="G45" s="215">
        <f ca="1" t="shared" si="0"/>
        <v>0</v>
      </c>
    </row>
    <row r="46" s="145" customFormat="1" ht="14.1" customHeight="1" spans="1:7">
      <c r="A46" s="212" t="s">
        <v>9798</v>
      </c>
      <c r="B46" s="213" t="s">
        <v>9799</v>
      </c>
      <c r="C46" s="214">
        <v>168</v>
      </c>
      <c r="D46" s="214">
        <v>181</v>
      </c>
      <c r="E46" s="214">
        <v>175</v>
      </c>
      <c r="F46" s="215">
        <f ca="1" t="shared" si="2"/>
        <v>1.04166666666667</v>
      </c>
      <c r="G46" s="215">
        <f ca="1" t="shared" si="0"/>
        <v>0.966850828729282</v>
      </c>
    </row>
    <row r="47" s="145" customFormat="1" ht="14.1" customHeight="1" spans="1:7">
      <c r="A47" s="212" t="s">
        <v>9800</v>
      </c>
      <c r="B47" s="213" t="s">
        <v>9801</v>
      </c>
      <c r="C47" s="214">
        <v>0</v>
      </c>
      <c r="D47" s="214">
        <v>0</v>
      </c>
      <c r="E47" s="214">
        <v>0</v>
      </c>
      <c r="F47" s="215">
        <f ca="1" t="shared" si="2"/>
        <v>0</v>
      </c>
      <c r="G47" s="215">
        <f ca="1" t="shared" si="0"/>
        <v>0</v>
      </c>
    </row>
    <row r="48" s="145" customFormat="1" ht="14.1" customHeight="1" spans="1:7">
      <c r="A48" s="212" t="s">
        <v>9802</v>
      </c>
      <c r="B48" s="213" t="s">
        <v>9803</v>
      </c>
      <c r="C48" s="214">
        <v>0</v>
      </c>
      <c r="D48" s="214">
        <v>0</v>
      </c>
      <c r="E48" s="214">
        <v>0</v>
      </c>
      <c r="F48" s="215">
        <f ca="1" t="shared" si="2"/>
        <v>0</v>
      </c>
      <c r="G48" s="215">
        <f ca="1" t="shared" si="0"/>
        <v>0</v>
      </c>
    </row>
    <row r="49" s="145" customFormat="1" ht="14.1" customHeight="1" spans="1:7">
      <c r="A49" s="212" t="s">
        <v>9804</v>
      </c>
      <c r="B49" s="213" t="s">
        <v>9805</v>
      </c>
      <c r="C49" s="214">
        <v>0</v>
      </c>
      <c r="D49" s="214">
        <v>0</v>
      </c>
      <c r="E49" s="214">
        <v>0</v>
      </c>
      <c r="F49" s="215">
        <f ca="1" t="shared" si="2"/>
        <v>0</v>
      </c>
      <c r="G49" s="215">
        <f ca="1" t="shared" si="0"/>
        <v>0</v>
      </c>
    </row>
    <row r="50" s="145" customFormat="1" ht="14.1" customHeight="1" spans="1:7">
      <c r="A50" s="212" t="s">
        <v>9806</v>
      </c>
      <c r="B50" s="213" t="s">
        <v>9807</v>
      </c>
      <c r="C50" s="214">
        <v>168</v>
      </c>
      <c r="D50" s="214">
        <v>181</v>
      </c>
      <c r="E50" s="214">
        <v>175</v>
      </c>
      <c r="F50" s="215">
        <f ca="1" t="shared" si="2"/>
        <v>1.04166666666667</v>
      </c>
      <c r="G50" s="215">
        <f ca="1" t="shared" si="0"/>
        <v>0.966850828729282</v>
      </c>
    </row>
    <row r="51" s="145" customFormat="1" ht="14.1" customHeight="1" spans="1:7">
      <c r="A51" s="212" t="s">
        <v>9808</v>
      </c>
      <c r="B51" s="213" t="s">
        <v>9809</v>
      </c>
      <c r="C51" s="214">
        <v>0</v>
      </c>
      <c r="D51" s="214">
        <v>0</v>
      </c>
      <c r="E51" s="214">
        <v>0</v>
      </c>
      <c r="F51" s="215">
        <f ca="1" t="shared" si="2"/>
        <v>0</v>
      </c>
      <c r="G51" s="215">
        <f ca="1" t="shared" si="0"/>
        <v>0</v>
      </c>
    </row>
    <row r="52" s="145" customFormat="1" ht="14.1" customHeight="1" spans="1:7">
      <c r="A52" s="212" t="s">
        <v>9810</v>
      </c>
      <c r="B52" s="213" t="s">
        <v>9811</v>
      </c>
      <c r="C52" s="214">
        <v>15140</v>
      </c>
      <c r="D52" s="214">
        <v>15863</v>
      </c>
      <c r="E52" s="214">
        <v>16831</v>
      </c>
      <c r="F52" s="215">
        <f ca="1" t="shared" si="2"/>
        <v>1.11169088507266</v>
      </c>
      <c r="G52" s="215">
        <f ca="1" t="shared" si="0"/>
        <v>1.06102250520078</v>
      </c>
    </row>
    <row r="53" s="145" customFormat="1" ht="14.1" customHeight="1" spans="1:7">
      <c r="A53" s="212" t="s">
        <v>9812</v>
      </c>
      <c r="B53" s="213" t="s">
        <v>9813</v>
      </c>
      <c r="C53" s="214">
        <v>0</v>
      </c>
      <c r="D53" s="214">
        <v>0</v>
      </c>
      <c r="E53" s="214">
        <v>0</v>
      </c>
      <c r="F53" s="215">
        <f ca="1" t="shared" si="2"/>
        <v>0</v>
      </c>
      <c r="G53" s="215">
        <f ca="1" t="shared" si="0"/>
        <v>0</v>
      </c>
    </row>
    <row r="54" s="145" customFormat="1" ht="14.1" customHeight="1" spans="1:7">
      <c r="A54" s="212" t="s">
        <v>9814</v>
      </c>
      <c r="B54" s="213" t="s">
        <v>9815</v>
      </c>
      <c r="C54" s="214">
        <v>14112</v>
      </c>
      <c r="D54" s="214">
        <v>14880</v>
      </c>
      <c r="E54" s="214">
        <v>15615</v>
      </c>
      <c r="F54" s="215">
        <f ca="1" t="shared" si="2"/>
        <v>1.10650510204082</v>
      </c>
      <c r="G54" s="215">
        <f ca="1" t="shared" si="0"/>
        <v>1.04939516129032</v>
      </c>
    </row>
    <row r="55" s="145" customFormat="1" ht="14.1" customHeight="1" spans="1:7">
      <c r="A55" s="212" t="s">
        <v>9816</v>
      </c>
      <c r="B55" s="213" t="s">
        <v>9817</v>
      </c>
      <c r="C55" s="214">
        <v>0</v>
      </c>
      <c r="D55" s="214">
        <v>0</v>
      </c>
      <c r="E55" s="214">
        <v>0</v>
      </c>
      <c r="F55" s="215">
        <f ca="1" t="shared" si="2"/>
        <v>0</v>
      </c>
      <c r="G55" s="215">
        <f ca="1" t="shared" si="0"/>
        <v>0</v>
      </c>
    </row>
    <row r="56" s="145" customFormat="1" ht="14.1" customHeight="1" spans="1:7">
      <c r="A56" s="212" t="s">
        <v>9818</v>
      </c>
      <c r="B56" s="213" t="s">
        <v>9819</v>
      </c>
      <c r="C56" s="214">
        <v>0</v>
      </c>
      <c r="D56" s="214">
        <v>0</v>
      </c>
      <c r="E56" s="214">
        <v>0</v>
      </c>
      <c r="F56" s="215">
        <f ca="1" t="shared" si="2"/>
        <v>0</v>
      </c>
      <c r="G56" s="215">
        <f ca="1" t="shared" si="0"/>
        <v>0</v>
      </c>
    </row>
    <row r="57" s="145" customFormat="1" ht="14.1" customHeight="1" spans="1:7">
      <c r="A57" s="212" t="s">
        <v>9820</v>
      </c>
      <c r="B57" s="213" t="s">
        <v>9821</v>
      </c>
      <c r="C57" s="214">
        <v>0</v>
      </c>
      <c r="D57" s="214">
        <v>0</v>
      </c>
      <c r="E57" s="214">
        <v>0</v>
      </c>
      <c r="F57" s="215">
        <f ca="1" t="shared" si="2"/>
        <v>0</v>
      </c>
      <c r="G57" s="215">
        <f ca="1" t="shared" si="0"/>
        <v>0</v>
      </c>
    </row>
    <row r="58" s="145" customFormat="1" ht="14.1" customHeight="1" spans="1:7">
      <c r="A58" s="212" t="s">
        <v>9822</v>
      </c>
      <c r="B58" s="213" t="s">
        <v>9823</v>
      </c>
      <c r="C58" s="214">
        <v>1028</v>
      </c>
      <c r="D58" s="214">
        <v>965</v>
      </c>
      <c r="E58" s="214">
        <v>1216</v>
      </c>
      <c r="F58" s="215">
        <f ca="1" t="shared" si="2"/>
        <v>1.18287937743191</v>
      </c>
      <c r="G58" s="215">
        <f ca="1" t="shared" si="0"/>
        <v>1.26010362694301</v>
      </c>
    </row>
    <row r="59" s="145" customFormat="1" ht="14.1" customHeight="1" spans="1:7">
      <c r="A59" s="212" t="s">
        <v>9824</v>
      </c>
      <c r="B59" s="213" t="s">
        <v>9825</v>
      </c>
      <c r="C59" s="214">
        <v>0</v>
      </c>
      <c r="D59" s="214">
        <v>0</v>
      </c>
      <c r="E59" s="214">
        <v>0</v>
      </c>
      <c r="F59" s="215">
        <f ca="1" t="shared" si="2"/>
        <v>0</v>
      </c>
      <c r="G59" s="215">
        <f ca="1" t="shared" si="0"/>
        <v>0</v>
      </c>
    </row>
    <row r="60" s="145" customFormat="1" ht="14.1" customHeight="1" spans="1:7">
      <c r="A60" s="212" t="s">
        <v>9826</v>
      </c>
      <c r="B60" s="213" t="s">
        <v>9827</v>
      </c>
      <c r="C60" s="214">
        <v>0</v>
      </c>
      <c r="D60" s="214">
        <v>0</v>
      </c>
      <c r="E60" s="214">
        <v>0</v>
      </c>
      <c r="F60" s="215">
        <f ca="1" t="shared" si="2"/>
        <v>0</v>
      </c>
      <c r="G60" s="215">
        <f ca="1" t="shared" si="0"/>
        <v>0</v>
      </c>
    </row>
    <row r="61" s="145" customFormat="1" ht="14.1" customHeight="1" spans="1:7">
      <c r="A61" s="212" t="s">
        <v>9828</v>
      </c>
      <c r="B61" s="213" t="s">
        <v>9829</v>
      </c>
      <c r="C61" s="214">
        <v>0</v>
      </c>
      <c r="D61" s="214">
        <v>0</v>
      </c>
      <c r="E61" s="214">
        <v>0</v>
      </c>
      <c r="F61" s="215">
        <f ca="1" t="shared" si="2"/>
        <v>0</v>
      </c>
      <c r="G61" s="215">
        <f ca="1" t="shared" si="0"/>
        <v>0</v>
      </c>
    </row>
    <row r="62" s="145" customFormat="1" ht="14.1" customHeight="1" spans="1:7">
      <c r="A62" s="212" t="s">
        <v>9830</v>
      </c>
      <c r="B62" s="213" t="s">
        <v>9831</v>
      </c>
      <c r="C62" s="214">
        <v>0</v>
      </c>
      <c r="D62" s="214">
        <v>0</v>
      </c>
      <c r="E62" s="214">
        <v>0</v>
      </c>
      <c r="F62" s="215">
        <f ca="1" t="shared" si="2"/>
        <v>0</v>
      </c>
      <c r="G62" s="215">
        <f ca="1" t="shared" si="0"/>
        <v>0</v>
      </c>
    </row>
    <row r="63" s="145" customFormat="1" ht="14.1" customHeight="1" spans="1:7">
      <c r="A63" s="212" t="s">
        <v>9832</v>
      </c>
      <c r="B63" s="213" t="s">
        <v>9833</v>
      </c>
      <c r="C63" s="214">
        <v>0</v>
      </c>
      <c r="D63" s="214">
        <v>18</v>
      </c>
      <c r="E63" s="214">
        <v>0</v>
      </c>
      <c r="F63" s="215">
        <f ca="1" t="shared" si="2"/>
        <v>0</v>
      </c>
      <c r="G63" s="215">
        <f ca="1" t="shared" si="0"/>
        <v>0</v>
      </c>
    </row>
    <row r="64" s="145" customFormat="1" ht="14.1" customHeight="1" spans="1:7">
      <c r="A64" s="212" t="s">
        <v>9834</v>
      </c>
      <c r="B64" s="213" t="s">
        <v>9835</v>
      </c>
      <c r="C64" s="214">
        <v>95066</v>
      </c>
      <c r="D64" s="214">
        <v>93346</v>
      </c>
      <c r="E64" s="214">
        <v>112529</v>
      </c>
      <c r="F64" s="215">
        <f ca="1" t="shared" si="2"/>
        <v>1.1836934340353</v>
      </c>
      <c r="G64" s="215">
        <f ca="1" t="shared" si="0"/>
        <v>1.20550425299424</v>
      </c>
    </row>
    <row r="65" s="145" customFormat="1" ht="14.1" customHeight="1" spans="1:7">
      <c r="A65" s="212" t="s">
        <v>9836</v>
      </c>
      <c r="B65" s="213" t="s">
        <v>9837</v>
      </c>
      <c r="C65" s="214">
        <v>8079</v>
      </c>
      <c r="D65" s="214">
        <v>2452</v>
      </c>
      <c r="E65" s="214">
        <v>1007</v>
      </c>
      <c r="F65" s="215">
        <f ca="1" t="shared" si="2"/>
        <v>0.124644139126129</v>
      </c>
      <c r="G65" s="215">
        <f ca="1" t="shared" si="0"/>
        <v>0.41068515497553</v>
      </c>
    </row>
    <row r="66" s="145" customFormat="1" ht="14.1" customHeight="1" spans="1:7">
      <c r="A66" s="212" t="s">
        <v>9838</v>
      </c>
      <c r="B66" s="213" t="s">
        <v>9839</v>
      </c>
      <c r="C66" s="214">
        <v>80737</v>
      </c>
      <c r="D66" s="214">
        <v>85121</v>
      </c>
      <c r="E66" s="214">
        <v>103436</v>
      </c>
      <c r="F66" s="215">
        <f ca="1" t="shared" ref="F66:F97" si="3">IFERROR(OFFSET(F66,0,-1)/OFFSET(F66,0,-3),)</f>
        <v>1.2811474293075</v>
      </c>
      <c r="G66" s="215">
        <f ca="1" t="shared" si="0"/>
        <v>1.21516429553224</v>
      </c>
    </row>
    <row r="67" s="145" customFormat="1" ht="14.1" customHeight="1" spans="1:7">
      <c r="A67" s="212" t="s">
        <v>9840</v>
      </c>
      <c r="B67" s="213" t="s">
        <v>9841</v>
      </c>
      <c r="C67" s="214">
        <v>1920</v>
      </c>
      <c r="D67" s="214">
        <v>3197</v>
      </c>
      <c r="E67" s="214">
        <v>2490</v>
      </c>
      <c r="F67" s="215">
        <f ca="1" t="shared" si="3"/>
        <v>1.296875</v>
      </c>
      <c r="G67" s="215">
        <f ca="1" t="shared" si="0"/>
        <v>0.778855176728183</v>
      </c>
    </row>
    <row r="68" s="145" customFormat="1" ht="14.1" customHeight="1" spans="1:7">
      <c r="A68" s="212" t="s">
        <v>9842</v>
      </c>
      <c r="B68" s="213" t="s">
        <v>9843</v>
      </c>
      <c r="C68" s="214">
        <v>0</v>
      </c>
      <c r="D68" s="214">
        <v>0</v>
      </c>
      <c r="E68" s="214">
        <v>0</v>
      </c>
      <c r="F68" s="215">
        <f ca="1" t="shared" si="3"/>
        <v>0</v>
      </c>
      <c r="G68" s="215">
        <f ca="1" t="shared" si="0"/>
        <v>0</v>
      </c>
    </row>
    <row r="69" s="145" customFormat="1" ht="14.1" customHeight="1" spans="1:7">
      <c r="A69" s="212" t="s">
        <v>9844</v>
      </c>
      <c r="B69" s="213" t="s">
        <v>9845</v>
      </c>
      <c r="C69" s="214">
        <v>0</v>
      </c>
      <c r="D69" s="214">
        <v>0</v>
      </c>
      <c r="E69" s="214">
        <v>0</v>
      </c>
      <c r="F69" s="215">
        <f ca="1" t="shared" si="3"/>
        <v>0</v>
      </c>
      <c r="G69" s="215">
        <f ca="1" t="shared" si="0"/>
        <v>0</v>
      </c>
    </row>
    <row r="70" s="145" customFormat="1" ht="14.1" customHeight="1" spans="1:7">
      <c r="A70" s="212" t="s">
        <v>9846</v>
      </c>
      <c r="B70" s="213" t="s">
        <v>9847</v>
      </c>
      <c r="C70" s="214">
        <v>0</v>
      </c>
      <c r="D70" s="214">
        <v>0</v>
      </c>
      <c r="E70" s="214">
        <v>0</v>
      </c>
      <c r="F70" s="215">
        <f ca="1" t="shared" si="3"/>
        <v>0</v>
      </c>
      <c r="G70" s="215">
        <f ca="1" t="shared" si="0"/>
        <v>0</v>
      </c>
    </row>
    <row r="71" s="145" customFormat="1" ht="14.1" customHeight="1" spans="1:7">
      <c r="A71" s="212" t="s">
        <v>9848</v>
      </c>
      <c r="B71" s="213" t="s">
        <v>9849</v>
      </c>
      <c r="C71" s="214">
        <v>859</v>
      </c>
      <c r="D71" s="214">
        <v>775</v>
      </c>
      <c r="E71" s="214">
        <v>939</v>
      </c>
      <c r="F71" s="215">
        <f ca="1" t="shared" si="3"/>
        <v>1.09313154831199</v>
      </c>
      <c r="G71" s="215">
        <f ca="1" t="shared" ref="G71:G134" si="4">IFERROR(OFFSET(F71,0,-1)/OFFSET(F71,0,-2),)</f>
        <v>1.21161290322581</v>
      </c>
    </row>
    <row r="72" s="145" customFormat="1" ht="14.1" customHeight="1" spans="1:7">
      <c r="A72" s="212" t="s">
        <v>9850</v>
      </c>
      <c r="B72" s="213" t="s">
        <v>9851</v>
      </c>
      <c r="C72" s="214">
        <v>274</v>
      </c>
      <c r="D72" s="214">
        <v>348</v>
      </c>
      <c r="E72" s="214">
        <v>290</v>
      </c>
      <c r="F72" s="215">
        <f ca="1" t="shared" si="3"/>
        <v>1.05839416058394</v>
      </c>
      <c r="G72" s="215">
        <f ca="1" t="shared" si="4"/>
        <v>0.833333333333333</v>
      </c>
    </row>
    <row r="73" s="145" customFormat="1" ht="14.1" customHeight="1" spans="1:7">
      <c r="A73" s="212" t="s">
        <v>9852</v>
      </c>
      <c r="B73" s="213" t="s">
        <v>9853</v>
      </c>
      <c r="C73" s="214">
        <v>2486</v>
      </c>
      <c r="D73" s="214">
        <v>490</v>
      </c>
      <c r="E73" s="214">
        <v>3580</v>
      </c>
      <c r="F73" s="215">
        <f ca="1" t="shared" si="3"/>
        <v>1.44006436041834</v>
      </c>
      <c r="G73" s="215">
        <f ca="1" t="shared" si="4"/>
        <v>7.30612244897959</v>
      </c>
    </row>
    <row r="74" s="145" customFormat="1" ht="14.1" customHeight="1" spans="1:7">
      <c r="A74" s="212" t="s">
        <v>9854</v>
      </c>
      <c r="B74" s="213" t="s">
        <v>9855</v>
      </c>
      <c r="C74" s="214">
        <v>711</v>
      </c>
      <c r="D74" s="214">
        <v>963</v>
      </c>
      <c r="E74" s="214">
        <v>787</v>
      </c>
      <c r="F74" s="215">
        <f ca="1" t="shared" si="3"/>
        <v>1.10689170182841</v>
      </c>
      <c r="G74" s="215">
        <f ca="1" t="shared" si="4"/>
        <v>0.81723779854621</v>
      </c>
    </row>
    <row r="75" s="145" customFormat="1" ht="14.1" customHeight="1" spans="1:7">
      <c r="A75" s="212" t="s">
        <v>9856</v>
      </c>
      <c r="B75" s="213" t="s">
        <v>9857</v>
      </c>
      <c r="C75" s="214">
        <v>821</v>
      </c>
      <c r="D75" s="214">
        <v>28009</v>
      </c>
      <c r="E75" s="214">
        <v>888</v>
      </c>
      <c r="F75" s="215">
        <f ca="1" t="shared" si="3"/>
        <v>1.0816077953715</v>
      </c>
      <c r="G75" s="215">
        <f ca="1" t="shared" si="4"/>
        <v>0.0317040951122853</v>
      </c>
    </row>
    <row r="76" s="145" customFormat="1" ht="14.1" customHeight="1" spans="1:7">
      <c r="A76" s="212" t="s">
        <v>9858</v>
      </c>
      <c r="B76" s="213" t="s">
        <v>9859</v>
      </c>
      <c r="C76" s="214">
        <v>603</v>
      </c>
      <c r="D76" s="214">
        <v>644</v>
      </c>
      <c r="E76" s="214">
        <v>735</v>
      </c>
      <c r="F76" s="215">
        <f ca="1" t="shared" si="3"/>
        <v>1.21890547263682</v>
      </c>
      <c r="G76" s="215">
        <f ca="1" t="shared" si="4"/>
        <v>1.14130434782609</v>
      </c>
    </row>
    <row r="77" s="145" customFormat="1" ht="14.1" customHeight="1" spans="1:7">
      <c r="A77" s="212" t="s">
        <v>9860</v>
      </c>
      <c r="B77" s="213" t="s">
        <v>9861</v>
      </c>
      <c r="C77" s="214">
        <v>0</v>
      </c>
      <c r="D77" s="214">
        <v>0</v>
      </c>
      <c r="E77" s="214">
        <v>0</v>
      </c>
      <c r="F77" s="215">
        <f ca="1" t="shared" si="3"/>
        <v>0</v>
      </c>
      <c r="G77" s="215">
        <f ca="1" t="shared" si="4"/>
        <v>0</v>
      </c>
    </row>
    <row r="78" s="145" customFormat="1" ht="14.1" customHeight="1" spans="1:7">
      <c r="A78" s="212" t="s">
        <v>9862</v>
      </c>
      <c r="B78" s="213" t="s">
        <v>9863</v>
      </c>
      <c r="C78" s="214">
        <v>0</v>
      </c>
      <c r="D78" s="214">
        <v>59</v>
      </c>
      <c r="E78" s="214">
        <v>0</v>
      </c>
      <c r="F78" s="215">
        <f ca="1" t="shared" si="3"/>
        <v>0</v>
      </c>
      <c r="G78" s="215">
        <f ca="1" t="shared" si="4"/>
        <v>0</v>
      </c>
    </row>
    <row r="79" s="145" customFormat="1" ht="14.1" customHeight="1" spans="1:7">
      <c r="A79" s="212" t="s">
        <v>9864</v>
      </c>
      <c r="B79" s="213" t="s">
        <v>9865</v>
      </c>
      <c r="C79" s="214">
        <v>0</v>
      </c>
      <c r="D79" s="214">
        <v>1406</v>
      </c>
      <c r="E79" s="214">
        <v>0</v>
      </c>
      <c r="F79" s="215">
        <f ca="1" t="shared" si="3"/>
        <v>0</v>
      </c>
      <c r="G79" s="215">
        <f ca="1" t="shared" si="4"/>
        <v>0</v>
      </c>
    </row>
    <row r="80" s="145" customFormat="1" ht="14.1" customHeight="1" spans="1:7">
      <c r="A80" s="212" t="s">
        <v>9866</v>
      </c>
      <c r="B80" s="213" t="s">
        <v>9867</v>
      </c>
      <c r="C80" s="214">
        <v>0</v>
      </c>
      <c r="D80" s="214">
        <v>0</v>
      </c>
      <c r="E80" s="214">
        <v>0</v>
      </c>
      <c r="F80" s="215">
        <f ca="1" t="shared" si="3"/>
        <v>0</v>
      </c>
      <c r="G80" s="215">
        <f ca="1" t="shared" si="4"/>
        <v>0</v>
      </c>
    </row>
    <row r="81" s="145" customFormat="1" ht="14.1" customHeight="1" spans="1:7">
      <c r="A81" s="212" t="s">
        <v>9868</v>
      </c>
      <c r="B81" s="213" t="s">
        <v>9869</v>
      </c>
      <c r="C81" s="214">
        <v>0</v>
      </c>
      <c r="D81" s="214">
        <v>0</v>
      </c>
      <c r="E81" s="214">
        <v>0</v>
      </c>
      <c r="F81" s="215">
        <f ca="1" t="shared" si="3"/>
        <v>0</v>
      </c>
      <c r="G81" s="215">
        <f ca="1" t="shared" si="4"/>
        <v>0</v>
      </c>
    </row>
    <row r="82" s="145" customFormat="1" ht="14.1" customHeight="1" spans="1:7">
      <c r="A82" s="212" t="s">
        <v>9870</v>
      </c>
      <c r="B82" s="213" t="s">
        <v>9871</v>
      </c>
      <c r="C82" s="214">
        <v>85</v>
      </c>
      <c r="D82" s="214">
        <v>87</v>
      </c>
      <c r="E82" s="214">
        <v>85</v>
      </c>
      <c r="F82" s="215">
        <f ca="1" t="shared" si="3"/>
        <v>1</v>
      </c>
      <c r="G82" s="215">
        <f ca="1" t="shared" si="4"/>
        <v>0.977011494252874</v>
      </c>
    </row>
    <row r="83" s="145" customFormat="1" ht="14.1" customHeight="1" spans="1:7">
      <c r="A83" s="212" t="s">
        <v>9872</v>
      </c>
      <c r="B83" s="213" t="s">
        <v>9873</v>
      </c>
      <c r="C83" s="214">
        <v>0</v>
      </c>
      <c r="D83" s="214">
        <v>0</v>
      </c>
      <c r="E83" s="214">
        <v>0</v>
      </c>
      <c r="F83" s="215">
        <f ca="1" t="shared" si="3"/>
        <v>0</v>
      </c>
      <c r="G83" s="215">
        <f ca="1" t="shared" si="4"/>
        <v>0</v>
      </c>
    </row>
    <row r="84" s="145" customFormat="1" ht="14.1" customHeight="1" spans="1:7">
      <c r="A84" s="212" t="s">
        <v>9874</v>
      </c>
      <c r="B84" s="213" t="s">
        <v>9875</v>
      </c>
      <c r="C84" s="214">
        <v>0</v>
      </c>
      <c r="D84" s="214">
        <v>0</v>
      </c>
      <c r="E84" s="214">
        <v>0</v>
      </c>
      <c r="F84" s="215">
        <f ca="1" t="shared" si="3"/>
        <v>0</v>
      </c>
      <c r="G84" s="215">
        <f ca="1" t="shared" si="4"/>
        <v>0</v>
      </c>
    </row>
    <row r="85" s="145" customFormat="1" ht="14.1" customHeight="1" spans="1:7">
      <c r="A85" s="212" t="s">
        <v>9876</v>
      </c>
      <c r="B85" s="213" t="s">
        <v>9877</v>
      </c>
      <c r="C85" s="214">
        <v>133</v>
      </c>
      <c r="D85" s="214">
        <v>25813</v>
      </c>
      <c r="E85" s="214">
        <v>68</v>
      </c>
      <c r="F85" s="215">
        <f ca="1" t="shared" si="3"/>
        <v>0.511278195488722</v>
      </c>
      <c r="G85" s="215">
        <f ca="1" t="shared" si="4"/>
        <v>0.00263433153837214</v>
      </c>
    </row>
    <row r="86" s="145" customFormat="1" ht="14.1" customHeight="1" spans="1:7">
      <c r="A86" s="212" t="s">
        <v>9878</v>
      </c>
      <c r="B86" s="213" t="s">
        <v>9879</v>
      </c>
      <c r="C86" s="214">
        <v>1705</v>
      </c>
      <c r="D86" s="214">
        <v>2328</v>
      </c>
      <c r="E86" s="214">
        <v>2000</v>
      </c>
      <c r="F86" s="215">
        <f ca="1" t="shared" si="3"/>
        <v>1.17302052785924</v>
      </c>
      <c r="G86" s="215">
        <f ca="1" t="shared" si="4"/>
        <v>0.859106529209622</v>
      </c>
    </row>
    <row r="87" s="145" customFormat="1" ht="14.1" customHeight="1" spans="1:7">
      <c r="A87" s="212" t="s">
        <v>9880</v>
      </c>
      <c r="B87" s="213" t="s">
        <v>9881</v>
      </c>
      <c r="C87" s="214">
        <v>1344</v>
      </c>
      <c r="D87" s="214">
        <v>1845</v>
      </c>
      <c r="E87" s="214">
        <v>1618</v>
      </c>
      <c r="F87" s="215">
        <f ca="1" t="shared" si="3"/>
        <v>1.20386904761905</v>
      </c>
      <c r="G87" s="215">
        <f ca="1" t="shared" si="4"/>
        <v>0.876964769647696</v>
      </c>
    </row>
    <row r="88" s="145" customFormat="1" ht="14.1" customHeight="1" spans="1:7">
      <c r="A88" s="212" t="s">
        <v>9882</v>
      </c>
      <c r="B88" s="213" t="s">
        <v>9883</v>
      </c>
      <c r="C88" s="214">
        <v>41</v>
      </c>
      <c r="D88" s="214">
        <v>47</v>
      </c>
      <c r="E88" s="214">
        <v>42</v>
      </c>
      <c r="F88" s="215">
        <f ca="1" t="shared" si="3"/>
        <v>1.02439024390244</v>
      </c>
      <c r="G88" s="215">
        <f ca="1" t="shared" si="4"/>
        <v>0.893617021276596</v>
      </c>
    </row>
    <row r="89" s="145" customFormat="1" ht="14.1" customHeight="1" spans="1:7">
      <c r="A89" s="212" t="s">
        <v>9884</v>
      </c>
      <c r="B89" s="213" t="s">
        <v>9885</v>
      </c>
      <c r="C89" s="214">
        <v>72</v>
      </c>
      <c r="D89" s="214">
        <v>100</v>
      </c>
      <c r="E89" s="214">
        <v>65</v>
      </c>
      <c r="F89" s="215">
        <f ca="1" t="shared" si="3"/>
        <v>0.902777777777778</v>
      </c>
      <c r="G89" s="215">
        <f ca="1" t="shared" si="4"/>
        <v>0.65</v>
      </c>
    </row>
    <row r="90" s="145" customFormat="1" ht="14.1" customHeight="1" spans="1:7">
      <c r="A90" s="212" t="s">
        <v>9886</v>
      </c>
      <c r="B90" s="213" t="s">
        <v>9887</v>
      </c>
      <c r="C90" s="214">
        <v>14</v>
      </c>
      <c r="D90" s="214">
        <v>12</v>
      </c>
      <c r="E90" s="214">
        <v>13</v>
      </c>
      <c r="F90" s="215">
        <f ca="1" t="shared" si="3"/>
        <v>0.928571428571429</v>
      </c>
      <c r="G90" s="215">
        <f ca="1" t="shared" si="4"/>
        <v>1.08333333333333</v>
      </c>
    </row>
    <row r="91" s="145" customFormat="1" ht="14.1" customHeight="1" spans="1:7">
      <c r="A91" s="212" t="s">
        <v>9888</v>
      </c>
      <c r="B91" s="213" t="s">
        <v>9889</v>
      </c>
      <c r="C91" s="214">
        <v>82</v>
      </c>
      <c r="D91" s="214">
        <v>107</v>
      </c>
      <c r="E91" s="214">
        <v>91</v>
      </c>
      <c r="F91" s="215">
        <f ca="1" t="shared" si="3"/>
        <v>1.10975609756098</v>
      </c>
      <c r="G91" s="215">
        <f ca="1" t="shared" si="4"/>
        <v>0.850467289719626</v>
      </c>
    </row>
    <row r="92" s="145" customFormat="1" ht="14.1" customHeight="1" spans="1:7">
      <c r="A92" s="212" t="s">
        <v>9890</v>
      </c>
      <c r="B92" s="213" t="s">
        <v>9891</v>
      </c>
      <c r="C92" s="214">
        <v>152</v>
      </c>
      <c r="D92" s="214">
        <v>217</v>
      </c>
      <c r="E92" s="214">
        <v>171</v>
      </c>
      <c r="F92" s="215">
        <f ca="1" t="shared" si="3"/>
        <v>1.125</v>
      </c>
      <c r="G92" s="215">
        <f ca="1" t="shared" si="4"/>
        <v>0.788018433179724</v>
      </c>
    </row>
    <row r="93" s="145" customFormat="1" ht="14.1" customHeight="1" spans="1:7">
      <c r="A93" s="212" t="s">
        <v>9892</v>
      </c>
      <c r="B93" s="213" t="s">
        <v>9893</v>
      </c>
      <c r="C93" s="214">
        <v>68705</v>
      </c>
      <c r="D93" s="214">
        <v>70253</v>
      </c>
      <c r="E93" s="214">
        <v>72829</v>
      </c>
      <c r="F93" s="215">
        <f ca="1" t="shared" si="3"/>
        <v>1.06002474346845</v>
      </c>
      <c r="G93" s="215">
        <f ca="1" t="shared" si="4"/>
        <v>1.03666747327516</v>
      </c>
    </row>
    <row r="94" s="145" customFormat="1" ht="14.1" customHeight="1" spans="1:7">
      <c r="A94" s="212" t="s">
        <v>9894</v>
      </c>
      <c r="B94" s="213" t="s">
        <v>9895</v>
      </c>
      <c r="C94" s="214">
        <v>1242</v>
      </c>
      <c r="D94" s="214">
        <v>1251</v>
      </c>
      <c r="E94" s="214">
        <v>1221</v>
      </c>
      <c r="F94" s="215">
        <f ca="1" t="shared" si="3"/>
        <v>0.983091787439614</v>
      </c>
      <c r="G94" s="215">
        <f ca="1" t="shared" si="4"/>
        <v>0.976019184652278</v>
      </c>
    </row>
    <row r="95" s="145" customFormat="1" ht="14.1" customHeight="1" spans="1:7">
      <c r="A95" s="212" t="s">
        <v>9896</v>
      </c>
      <c r="B95" s="213" t="s">
        <v>9897</v>
      </c>
      <c r="C95" s="214">
        <v>701</v>
      </c>
      <c r="D95" s="214">
        <v>518</v>
      </c>
      <c r="E95" s="214">
        <v>457</v>
      </c>
      <c r="F95" s="215">
        <f ca="1" t="shared" si="3"/>
        <v>0.651925820256776</v>
      </c>
      <c r="G95" s="215">
        <f ca="1" t="shared" si="4"/>
        <v>0.882239382239382</v>
      </c>
    </row>
    <row r="96" s="145" customFormat="1" ht="14.1" customHeight="1" spans="1:7">
      <c r="A96" s="212" t="s">
        <v>9898</v>
      </c>
      <c r="B96" s="213" t="s">
        <v>9899</v>
      </c>
      <c r="C96" s="214">
        <v>33513</v>
      </c>
      <c r="D96" s="214">
        <v>35714</v>
      </c>
      <c r="E96" s="214">
        <v>34245</v>
      </c>
      <c r="F96" s="215">
        <f ca="1" t="shared" si="3"/>
        <v>1.02184227016382</v>
      </c>
      <c r="G96" s="215">
        <f ca="1" t="shared" si="4"/>
        <v>0.958867670941367</v>
      </c>
    </row>
    <row r="97" s="145" customFormat="1" ht="14.1" customHeight="1" spans="1:7">
      <c r="A97" s="212" t="s">
        <v>9900</v>
      </c>
      <c r="B97" s="213" t="s">
        <v>9901</v>
      </c>
      <c r="C97" s="214">
        <v>0</v>
      </c>
      <c r="D97" s="214">
        <v>0</v>
      </c>
      <c r="E97" s="214">
        <v>0</v>
      </c>
      <c r="F97" s="215">
        <f ca="1" t="shared" si="3"/>
        <v>0</v>
      </c>
      <c r="G97" s="215">
        <f ca="1" t="shared" si="4"/>
        <v>0</v>
      </c>
    </row>
    <row r="98" s="145" customFormat="1" ht="14.1" customHeight="1" spans="1:7">
      <c r="A98" s="212" t="s">
        <v>9902</v>
      </c>
      <c r="B98" s="213" t="s">
        <v>9903</v>
      </c>
      <c r="C98" s="214">
        <v>1648</v>
      </c>
      <c r="D98" s="214">
        <v>1727</v>
      </c>
      <c r="E98" s="214">
        <v>763</v>
      </c>
      <c r="F98" s="215">
        <f ca="1" t="shared" ref="F98:F129" si="5">IFERROR(OFFSET(F98,0,-1)/OFFSET(F98,0,-3),)</f>
        <v>0.462985436893204</v>
      </c>
      <c r="G98" s="215">
        <f ca="1" t="shared" si="4"/>
        <v>0.44180660104227</v>
      </c>
    </row>
    <row r="99" s="145" customFormat="1" ht="14.1" customHeight="1" spans="1:7">
      <c r="A99" s="212" t="s">
        <v>9904</v>
      </c>
      <c r="B99" s="213" t="s">
        <v>9905</v>
      </c>
      <c r="C99" s="214">
        <v>7842</v>
      </c>
      <c r="D99" s="214">
        <v>6618</v>
      </c>
      <c r="E99" s="214">
        <v>9520</v>
      </c>
      <c r="F99" s="215">
        <f ca="1" t="shared" si="5"/>
        <v>1.21397602652385</v>
      </c>
      <c r="G99" s="215">
        <f ca="1" t="shared" si="4"/>
        <v>1.43850105772137</v>
      </c>
    </row>
    <row r="100" s="145" customFormat="1" ht="14.1" customHeight="1" spans="1:7">
      <c r="A100" s="212" t="s">
        <v>9906</v>
      </c>
      <c r="B100" s="213" t="s">
        <v>9907</v>
      </c>
      <c r="C100" s="214">
        <v>810</v>
      </c>
      <c r="D100" s="214">
        <v>526</v>
      </c>
      <c r="E100" s="214">
        <v>934</v>
      </c>
      <c r="F100" s="215">
        <f ca="1" t="shared" si="5"/>
        <v>1.15308641975309</v>
      </c>
      <c r="G100" s="215">
        <f ca="1" t="shared" si="4"/>
        <v>1.77566539923954</v>
      </c>
    </row>
    <row r="101" s="145" customFormat="1" ht="14.1" customHeight="1" spans="1:7">
      <c r="A101" s="212" t="s">
        <v>9908</v>
      </c>
      <c r="B101" s="213" t="s">
        <v>9909</v>
      </c>
      <c r="C101" s="214">
        <v>2515</v>
      </c>
      <c r="D101" s="214">
        <v>2228</v>
      </c>
      <c r="E101" s="214">
        <v>2594</v>
      </c>
      <c r="F101" s="215">
        <f ca="1" t="shared" si="5"/>
        <v>1.03141153081511</v>
      </c>
      <c r="G101" s="215">
        <f ca="1" t="shared" si="4"/>
        <v>1.16427289048474</v>
      </c>
    </row>
    <row r="102" s="145" customFormat="1" ht="14.1" customHeight="1" spans="1:7">
      <c r="A102" s="212" t="s">
        <v>9910</v>
      </c>
      <c r="B102" s="213" t="s">
        <v>9911</v>
      </c>
      <c r="C102" s="214">
        <v>2590</v>
      </c>
      <c r="D102" s="214">
        <v>2634</v>
      </c>
      <c r="E102" s="214">
        <v>2798</v>
      </c>
      <c r="F102" s="215">
        <f ca="1" t="shared" si="5"/>
        <v>1.08030888030888</v>
      </c>
      <c r="G102" s="215">
        <f ca="1" t="shared" si="4"/>
        <v>1.06226271829916</v>
      </c>
    </row>
    <row r="103" s="145" customFormat="1" ht="14.1" customHeight="1" spans="1:7">
      <c r="A103" s="212" t="s">
        <v>9912</v>
      </c>
      <c r="B103" s="213" t="s">
        <v>9913</v>
      </c>
      <c r="C103" s="214">
        <v>17</v>
      </c>
      <c r="D103" s="214">
        <v>22</v>
      </c>
      <c r="E103" s="214">
        <v>29</v>
      </c>
      <c r="F103" s="215">
        <f ca="1" t="shared" si="5"/>
        <v>1.70588235294118</v>
      </c>
      <c r="G103" s="215">
        <f ca="1" t="shared" si="4"/>
        <v>1.31818181818182</v>
      </c>
    </row>
    <row r="104" s="145" customFormat="1" ht="14.1" customHeight="1" spans="1:7">
      <c r="A104" s="212" t="s">
        <v>9914</v>
      </c>
      <c r="B104" s="213" t="s">
        <v>9915</v>
      </c>
      <c r="C104" s="214">
        <v>10116</v>
      </c>
      <c r="D104" s="214">
        <v>10526</v>
      </c>
      <c r="E104" s="214">
        <v>11240</v>
      </c>
      <c r="F104" s="215">
        <f ca="1" t="shared" si="5"/>
        <v>1.11111111111111</v>
      </c>
      <c r="G104" s="215">
        <f ca="1" t="shared" si="4"/>
        <v>1.06783203496105</v>
      </c>
    </row>
    <row r="105" s="145" customFormat="1" ht="14.1" customHeight="1" spans="1:7">
      <c r="A105" s="212" t="s">
        <v>9916</v>
      </c>
      <c r="B105" s="213" t="s">
        <v>9917</v>
      </c>
      <c r="C105" s="214">
        <v>320</v>
      </c>
      <c r="D105" s="214">
        <v>280</v>
      </c>
      <c r="E105" s="214">
        <v>300</v>
      </c>
      <c r="F105" s="215">
        <f ca="1" t="shared" si="5"/>
        <v>0.9375</v>
      </c>
      <c r="G105" s="215">
        <f ca="1" t="shared" si="4"/>
        <v>1.07142857142857</v>
      </c>
    </row>
    <row r="106" s="145" customFormat="1" ht="14.1" customHeight="1" spans="1:7">
      <c r="A106" s="212" t="s">
        <v>9918</v>
      </c>
      <c r="B106" s="213" t="s">
        <v>9919</v>
      </c>
      <c r="C106" s="214">
        <v>2850</v>
      </c>
      <c r="D106" s="214">
        <v>3575</v>
      </c>
      <c r="E106" s="214">
        <v>3490</v>
      </c>
      <c r="F106" s="215">
        <f ca="1" t="shared" si="5"/>
        <v>1.22456140350877</v>
      </c>
      <c r="G106" s="215">
        <f ca="1" t="shared" si="4"/>
        <v>0.976223776223776</v>
      </c>
    </row>
    <row r="107" s="145" customFormat="1" ht="14.1" customHeight="1" spans="1:7">
      <c r="A107" s="212" t="s">
        <v>9920</v>
      </c>
      <c r="B107" s="213" t="s">
        <v>9921</v>
      </c>
      <c r="C107" s="214">
        <v>0</v>
      </c>
      <c r="D107" s="214">
        <v>0</v>
      </c>
      <c r="E107" s="214">
        <v>0</v>
      </c>
      <c r="F107" s="215">
        <f ca="1" t="shared" si="5"/>
        <v>0</v>
      </c>
      <c r="G107" s="215">
        <f ca="1" t="shared" si="4"/>
        <v>0</v>
      </c>
    </row>
    <row r="108" s="145" customFormat="1" ht="14.1" customHeight="1" spans="1:7">
      <c r="A108" s="212" t="s">
        <v>9922</v>
      </c>
      <c r="B108" s="213" t="s">
        <v>9923</v>
      </c>
      <c r="C108" s="214">
        <v>0</v>
      </c>
      <c r="D108" s="214">
        <v>0</v>
      </c>
      <c r="E108" s="214">
        <v>0</v>
      </c>
      <c r="F108" s="215">
        <f ca="1" t="shared" si="5"/>
        <v>0</v>
      </c>
      <c r="G108" s="215">
        <f ca="1" t="shared" si="4"/>
        <v>0</v>
      </c>
    </row>
    <row r="109" s="145" customFormat="1" ht="14.1" customHeight="1" spans="1:7">
      <c r="A109" s="212" t="s">
        <v>9924</v>
      </c>
      <c r="B109" s="213" t="s">
        <v>9925</v>
      </c>
      <c r="C109" s="214">
        <v>3823</v>
      </c>
      <c r="D109" s="214">
        <v>4114</v>
      </c>
      <c r="E109" s="214">
        <v>4481</v>
      </c>
      <c r="F109" s="215">
        <f ca="1" t="shared" si="5"/>
        <v>1.17211613915773</v>
      </c>
      <c r="G109" s="215">
        <f ca="1" t="shared" si="4"/>
        <v>1.08920758385999</v>
      </c>
    </row>
    <row r="110" s="145" customFormat="1" ht="14.1" customHeight="1" spans="1:7">
      <c r="A110" s="212" t="s">
        <v>9926</v>
      </c>
      <c r="B110" s="213" t="s">
        <v>9927</v>
      </c>
      <c r="C110" s="214">
        <v>0</v>
      </c>
      <c r="D110" s="214">
        <v>0</v>
      </c>
      <c r="E110" s="214">
        <v>0</v>
      </c>
      <c r="F110" s="215">
        <f ca="1" t="shared" si="5"/>
        <v>0</v>
      </c>
      <c r="G110" s="215">
        <f ca="1" t="shared" si="4"/>
        <v>0</v>
      </c>
    </row>
    <row r="111" s="145" customFormat="1" ht="14.1" customHeight="1" spans="1:7">
      <c r="A111" s="212" t="s">
        <v>9928</v>
      </c>
      <c r="B111" s="213" t="s">
        <v>9929</v>
      </c>
      <c r="C111" s="214">
        <v>429</v>
      </c>
      <c r="D111" s="214">
        <v>428</v>
      </c>
      <c r="E111" s="214">
        <v>487</v>
      </c>
      <c r="F111" s="215">
        <f ca="1" t="shared" si="5"/>
        <v>1.13519813519814</v>
      </c>
      <c r="G111" s="215">
        <f ca="1" t="shared" si="4"/>
        <v>1.13785046728972</v>
      </c>
    </row>
    <row r="112" s="145" customFormat="1" ht="14.1" customHeight="1" spans="1:7">
      <c r="A112" s="212" t="s">
        <v>9930</v>
      </c>
      <c r="B112" s="213" t="s">
        <v>9931</v>
      </c>
      <c r="C112" s="214">
        <v>0</v>
      </c>
      <c r="D112" s="214">
        <v>0</v>
      </c>
      <c r="E112" s="214">
        <v>0</v>
      </c>
      <c r="F112" s="215">
        <f ca="1" t="shared" si="5"/>
        <v>0</v>
      </c>
      <c r="G112" s="215">
        <f ca="1" t="shared" si="4"/>
        <v>0</v>
      </c>
    </row>
    <row r="113" s="145" customFormat="1" ht="14.1" customHeight="1" spans="1:7">
      <c r="A113" s="212" t="s">
        <v>9932</v>
      </c>
      <c r="B113" s="213" t="s">
        <v>9933</v>
      </c>
      <c r="C113" s="214">
        <v>289</v>
      </c>
      <c r="D113" s="214">
        <v>92</v>
      </c>
      <c r="E113" s="214">
        <v>270</v>
      </c>
      <c r="F113" s="215">
        <f ca="1" t="shared" si="5"/>
        <v>0.934256055363322</v>
      </c>
      <c r="G113" s="215">
        <f ca="1" t="shared" si="4"/>
        <v>2.93478260869565</v>
      </c>
    </row>
    <row r="114" s="145" customFormat="1" ht="14.1" customHeight="1" spans="1:7">
      <c r="A114" s="212" t="s">
        <v>9934</v>
      </c>
      <c r="B114" s="213" t="s">
        <v>9935</v>
      </c>
      <c r="C114" s="214">
        <v>30856</v>
      </c>
      <c r="D114" s="214">
        <v>34498</v>
      </c>
      <c r="E114" s="214">
        <v>41682</v>
      </c>
      <c r="F114" s="215">
        <f ca="1" t="shared" si="5"/>
        <v>1.35085558724397</v>
      </c>
      <c r="G114" s="215">
        <f ca="1" t="shared" si="4"/>
        <v>1.20824395617137</v>
      </c>
    </row>
    <row r="115" s="145" customFormat="1" ht="14.1" customHeight="1" spans="1:7">
      <c r="A115" s="212" t="s">
        <v>9936</v>
      </c>
      <c r="B115" s="213" t="s">
        <v>9937</v>
      </c>
      <c r="C115" s="214">
        <v>1219</v>
      </c>
      <c r="D115" s="214">
        <v>613</v>
      </c>
      <c r="E115" s="214">
        <v>788</v>
      </c>
      <c r="F115" s="215">
        <f ca="1" t="shared" si="5"/>
        <v>0.646431501230517</v>
      </c>
      <c r="G115" s="215">
        <f ca="1" t="shared" si="4"/>
        <v>1.28548123980424</v>
      </c>
    </row>
    <row r="116" s="145" customFormat="1" ht="14.1" customHeight="1" spans="1:7">
      <c r="A116" s="212" t="s">
        <v>9938</v>
      </c>
      <c r="B116" s="213" t="s">
        <v>9939</v>
      </c>
      <c r="C116" s="214">
        <v>1612</v>
      </c>
      <c r="D116" s="214">
        <v>1631</v>
      </c>
      <c r="E116" s="214">
        <v>1465</v>
      </c>
      <c r="F116" s="215">
        <f ca="1" t="shared" si="5"/>
        <v>0.908808933002481</v>
      </c>
      <c r="G116" s="215">
        <f ca="1" t="shared" si="4"/>
        <v>0.898221949724096</v>
      </c>
    </row>
    <row r="117" s="145" customFormat="1" ht="14.1" customHeight="1" spans="1:7">
      <c r="A117" s="212" t="s">
        <v>9940</v>
      </c>
      <c r="B117" s="213" t="s">
        <v>9941</v>
      </c>
      <c r="C117" s="214">
        <v>1276</v>
      </c>
      <c r="D117" s="214">
        <v>1837</v>
      </c>
      <c r="E117" s="214">
        <v>2802</v>
      </c>
      <c r="F117" s="215">
        <f ca="1" t="shared" si="5"/>
        <v>2.19592476489028</v>
      </c>
      <c r="G117" s="215">
        <f ca="1" t="shared" si="4"/>
        <v>1.52531301034295</v>
      </c>
    </row>
    <row r="118" s="145" customFormat="1" ht="14.1" customHeight="1" spans="1:7">
      <c r="A118" s="212" t="s">
        <v>9942</v>
      </c>
      <c r="B118" s="213" t="s">
        <v>9943</v>
      </c>
      <c r="C118" s="214">
        <v>9323</v>
      </c>
      <c r="D118" s="214">
        <v>10207</v>
      </c>
      <c r="E118" s="214">
        <v>9061</v>
      </c>
      <c r="F118" s="215">
        <f ca="1" t="shared" si="5"/>
        <v>0.971897457899818</v>
      </c>
      <c r="G118" s="215">
        <f ca="1" t="shared" si="4"/>
        <v>0.887724110904281</v>
      </c>
    </row>
    <row r="119" s="145" customFormat="1" ht="14.1" customHeight="1" spans="1:7">
      <c r="A119" s="212" t="s">
        <v>9944</v>
      </c>
      <c r="B119" s="213" t="s">
        <v>9945</v>
      </c>
      <c r="C119" s="214">
        <v>1379</v>
      </c>
      <c r="D119" s="214">
        <v>1337</v>
      </c>
      <c r="E119" s="214">
        <v>1509</v>
      </c>
      <c r="F119" s="215">
        <f ca="1" t="shared" si="5"/>
        <v>1.09427121102248</v>
      </c>
      <c r="G119" s="215">
        <f ca="1" t="shared" si="4"/>
        <v>1.12864622288706</v>
      </c>
    </row>
    <row r="120" s="145" customFormat="1" ht="14.1" customHeight="1" spans="1:7">
      <c r="A120" s="212" t="s">
        <v>9946</v>
      </c>
      <c r="B120" s="213" t="s">
        <v>9947</v>
      </c>
      <c r="C120" s="214">
        <v>6077</v>
      </c>
      <c r="D120" s="214">
        <v>5874</v>
      </c>
      <c r="E120" s="214">
        <v>6879</v>
      </c>
      <c r="F120" s="215">
        <f ca="1" t="shared" si="5"/>
        <v>1.13197301299984</v>
      </c>
      <c r="G120" s="215">
        <f ca="1" t="shared" si="4"/>
        <v>1.17109295199183</v>
      </c>
    </row>
    <row r="121" s="145" customFormat="1" ht="14.1" customHeight="1" spans="1:7">
      <c r="A121" s="212" t="s">
        <v>9948</v>
      </c>
      <c r="B121" s="213" t="s">
        <v>9949</v>
      </c>
      <c r="C121" s="214">
        <v>6888</v>
      </c>
      <c r="D121" s="214">
        <v>6560</v>
      </c>
      <c r="E121" s="214">
        <v>7334</v>
      </c>
      <c r="F121" s="215">
        <f ca="1" t="shared" si="5"/>
        <v>1.06475029036005</v>
      </c>
      <c r="G121" s="215">
        <f ca="1" t="shared" si="4"/>
        <v>1.11798780487805</v>
      </c>
    </row>
    <row r="122" s="145" customFormat="1" ht="14.1" customHeight="1" spans="1:7">
      <c r="A122" s="212" t="s">
        <v>9950</v>
      </c>
      <c r="B122" s="213" t="s">
        <v>9951</v>
      </c>
      <c r="C122" s="214">
        <v>2010</v>
      </c>
      <c r="D122" s="214">
        <v>2954</v>
      </c>
      <c r="E122" s="214">
        <v>2172</v>
      </c>
      <c r="F122" s="215">
        <f ca="1" t="shared" si="5"/>
        <v>1.08059701492537</v>
      </c>
      <c r="G122" s="215">
        <f ca="1" t="shared" si="4"/>
        <v>0.735274204468517</v>
      </c>
    </row>
    <row r="123" s="145" customFormat="1" ht="14.1" customHeight="1" spans="1:7">
      <c r="A123" s="212" t="s">
        <v>9952</v>
      </c>
      <c r="B123" s="213" t="s">
        <v>9953</v>
      </c>
      <c r="C123" s="214">
        <v>91</v>
      </c>
      <c r="D123" s="214">
        <v>14</v>
      </c>
      <c r="E123" s="214">
        <v>88</v>
      </c>
      <c r="F123" s="215">
        <f ca="1" t="shared" si="5"/>
        <v>0.967032967032967</v>
      </c>
      <c r="G123" s="215">
        <f ca="1" t="shared" si="4"/>
        <v>6.28571428571429</v>
      </c>
    </row>
    <row r="124" s="145" customFormat="1" ht="14.1" customHeight="1" spans="1:7">
      <c r="A124" s="212" t="s">
        <v>9954</v>
      </c>
      <c r="B124" s="213" t="s">
        <v>9955</v>
      </c>
      <c r="C124" s="214">
        <v>793</v>
      </c>
      <c r="D124" s="214">
        <v>820</v>
      </c>
      <c r="E124" s="214">
        <v>1053</v>
      </c>
      <c r="F124" s="215">
        <f ca="1" t="shared" si="5"/>
        <v>1.32786885245902</v>
      </c>
      <c r="G124" s="215">
        <f ca="1" t="shared" si="4"/>
        <v>1.28414634146341</v>
      </c>
    </row>
    <row r="125" s="145" customFormat="1" ht="14.1" customHeight="1" spans="1:7">
      <c r="A125" s="212" t="s">
        <v>9956</v>
      </c>
      <c r="B125" s="213" t="s">
        <v>9957</v>
      </c>
      <c r="C125" s="214">
        <v>0</v>
      </c>
      <c r="D125" s="214">
        <v>60</v>
      </c>
      <c r="E125" s="214">
        <v>20</v>
      </c>
      <c r="F125" s="215">
        <f ca="1" t="shared" si="5"/>
        <v>0</v>
      </c>
      <c r="G125" s="215">
        <f ca="1" t="shared" si="4"/>
        <v>0.333333333333333</v>
      </c>
    </row>
    <row r="126" s="145" customFormat="1" ht="14.1" customHeight="1" spans="1:7">
      <c r="A126" s="212" t="s">
        <v>9958</v>
      </c>
      <c r="B126" s="213" t="s">
        <v>9959</v>
      </c>
      <c r="C126" s="214">
        <v>0</v>
      </c>
      <c r="D126" s="214">
        <v>0</v>
      </c>
      <c r="E126" s="214">
        <v>0</v>
      </c>
      <c r="F126" s="215">
        <f ca="1" t="shared" si="5"/>
        <v>0</v>
      </c>
      <c r="G126" s="215">
        <f ca="1" t="shared" si="4"/>
        <v>0</v>
      </c>
    </row>
    <row r="127" s="145" customFormat="1" ht="14.1" customHeight="1" spans="1:7">
      <c r="A127" s="212" t="s">
        <v>9960</v>
      </c>
      <c r="B127" s="213" t="s">
        <v>9961</v>
      </c>
      <c r="C127" s="214">
        <v>0</v>
      </c>
      <c r="D127" s="214">
        <v>2206</v>
      </c>
      <c r="E127" s="214">
        <v>8504</v>
      </c>
      <c r="F127" s="215">
        <f ca="1" t="shared" si="5"/>
        <v>0</v>
      </c>
      <c r="G127" s="215">
        <f ca="1" t="shared" si="4"/>
        <v>3.85494106980961</v>
      </c>
    </row>
    <row r="128" s="145" customFormat="1" ht="14.1" customHeight="1" spans="1:7">
      <c r="A128" s="212" t="s">
        <v>9962</v>
      </c>
      <c r="B128" s="213" t="s">
        <v>9963</v>
      </c>
      <c r="C128" s="214">
        <v>188</v>
      </c>
      <c r="D128" s="214">
        <v>385</v>
      </c>
      <c r="E128" s="214">
        <v>7</v>
      </c>
      <c r="F128" s="215">
        <f ca="1" t="shared" si="5"/>
        <v>0.0372340425531915</v>
      </c>
      <c r="G128" s="215">
        <f ca="1" t="shared" si="4"/>
        <v>0.0181818181818182</v>
      </c>
    </row>
    <row r="129" s="145" customFormat="1" ht="14.1" customHeight="1" spans="1:7">
      <c r="A129" s="212" t="s">
        <v>9964</v>
      </c>
      <c r="B129" s="213" t="s">
        <v>9965</v>
      </c>
      <c r="C129" s="214">
        <v>2255</v>
      </c>
      <c r="D129" s="214">
        <v>5492</v>
      </c>
      <c r="E129" s="214">
        <v>748</v>
      </c>
      <c r="F129" s="215">
        <f ca="1" t="shared" si="5"/>
        <v>0.331707317073171</v>
      </c>
      <c r="G129" s="215">
        <f ca="1" t="shared" si="4"/>
        <v>0.136198106336489</v>
      </c>
    </row>
    <row r="130" s="145" customFormat="1" ht="14.1" customHeight="1" spans="1:7">
      <c r="A130" s="212" t="s">
        <v>9966</v>
      </c>
      <c r="B130" s="213" t="s">
        <v>9967</v>
      </c>
      <c r="C130" s="214">
        <v>32</v>
      </c>
      <c r="D130" s="214">
        <v>70</v>
      </c>
      <c r="E130" s="214">
        <v>315</v>
      </c>
      <c r="F130" s="215">
        <f ca="1" t="shared" ref="F130:F161" si="6">IFERROR(OFFSET(F130,0,-1)/OFFSET(F130,0,-3),)</f>
        <v>9.84375</v>
      </c>
      <c r="G130" s="215">
        <f ca="1" t="shared" si="4"/>
        <v>4.5</v>
      </c>
    </row>
    <row r="131" s="145" customFormat="1" ht="14.1" customHeight="1" spans="1:7">
      <c r="A131" s="212" t="s">
        <v>9968</v>
      </c>
      <c r="B131" s="213" t="s">
        <v>9969</v>
      </c>
      <c r="C131" s="214">
        <v>0</v>
      </c>
      <c r="D131" s="214">
        <v>0</v>
      </c>
      <c r="E131" s="214">
        <v>0</v>
      </c>
      <c r="F131" s="215">
        <f ca="1" t="shared" si="6"/>
        <v>0</v>
      </c>
      <c r="G131" s="215">
        <f ca="1" t="shared" si="4"/>
        <v>0</v>
      </c>
    </row>
    <row r="132" s="145" customFormat="1" ht="14.1" customHeight="1" spans="1:7">
      <c r="A132" s="212" t="s">
        <v>9970</v>
      </c>
      <c r="B132" s="213" t="s">
        <v>9971</v>
      </c>
      <c r="C132" s="214">
        <v>1708</v>
      </c>
      <c r="D132" s="214">
        <v>2421</v>
      </c>
      <c r="E132" s="214">
        <v>0</v>
      </c>
      <c r="F132" s="215">
        <f ca="1" t="shared" si="6"/>
        <v>0</v>
      </c>
      <c r="G132" s="215">
        <f ca="1" t="shared" si="4"/>
        <v>0</v>
      </c>
    </row>
    <row r="133" s="145" customFormat="1" ht="14.1" customHeight="1" spans="1:7">
      <c r="A133" s="212" t="s">
        <v>9972</v>
      </c>
      <c r="B133" s="213" t="s">
        <v>9973</v>
      </c>
      <c r="C133" s="214">
        <v>515</v>
      </c>
      <c r="D133" s="214">
        <v>3001</v>
      </c>
      <c r="E133" s="214">
        <v>433</v>
      </c>
      <c r="F133" s="215">
        <f ca="1" t="shared" si="6"/>
        <v>0.840776699029126</v>
      </c>
      <c r="G133" s="215">
        <f ca="1" t="shared" si="4"/>
        <v>0.144285238253915</v>
      </c>
    </row>
    <row r="134" s="145" customFormat="1" ht="14.1" customHeight="1" spans="1:7">
      <c r="A134" s="212" t="s">
        <v>9974</v>
      </c>
      <c r="B134" s="213" t="s">
        <v>9975</v>
      </c>
      <c r="C134" s="214">
        <v>0</v>
      </c>
      <c r="D134" s="214">
        <v>0</v>
      </c>
      <c r="E134" s="214">
        <v>0</v>
      </c>
      <c r="F134" s="215">
        <f ca="1" t="shared" si="6"/>
        <v>0</v>
      </c>
      <c r="G134" s="215">
        <f ca="1" t="shared" si="4"/>
        <v>0</v>
      </c>
    </row>
    <row r="135" s="145" customFormat="1" ht="14.1" customHeight="1" spans="1:7">
      <c r="A135" s="212" t="s">
        <v>9976</v>
      </c>
      <c r="B135" s="213" t="s">
        <v>9977</v>
      </c>
      <c r="C135" s="214">
        <v>0</v>
      </c>
      <c r="D135" s="214">
        <v>0</v>
      </c>
      <c r="E135" s="214">
        <v>0</v>
      </c>
      <c r="F135" s="215">
        <f ca="1" t="shared" si="6"/>
        <v>0</v>
      </c>
      <c r="G135" s="215">
        <f ca="1" t="shared" ref="G135:G198" si="7">IFERROR(OFFSET(F135,0,-1)/OFFSET(F135,0,-2),)</f>
        <v>0</v>
      </c>
    </row>
    <row r="136" s="145" customFormat="1" ht="14.1" customHeight="1" spans="1:7">
      <c r="A136" s="212" t="s">
        <v>9978</v>
      </c>
      <c r="B136" s="213" t="s">
        <v>9979</v>
      </c>
      <c r="C136" s="214">
        <v>0</v>
      </c>
      <c r="D136" s="214">
        <v>0</v>
      </c>
      <c r="E136" s="214">
        <v>0</v>
      </c>
      <c r="F136" s="215">
        <f ca="1" t="shared" si="6"/>
        <v>0</v>
      </c>
      <c r="G136" s="215">
        <f ca="1" t="shared" si="7"/>
        <v>0</v>
      </c>
    </row>
    <row r="137" s="145" customFormat="1" ht="14.1" customHeight="1" spans="1:7">
      <c r="A137" s="212" t="s">
        <v>9980</v>
      </c>
      <c r="B137" s="213" t="s">
        <v>9981</v>
      </c>
      <c r="C137" s="214">
        <v>0</v>
      </c>
      <c r="D137" s="214">
        <v>0</v>
      </c>
      <c r="E137" s="214">
        <v>0</v>
      </c>
      <c r="F137" s="215">
        <f ca="1" t="shared" si="6"/>
        <v>0</v>
      </c>
      <c r="G137" s="215">
        <f ca="1" t="shared" si="7"/>
        <v>0</v>
      </c>
    </row>
    <row r="138" s="145" customFormat="1" ht="14.1" customHeight="1" spans="1:7">
      <c r="A138" s="212" t="s">
        <v>9982</v>
      </c>
      <c r="B138" s="213" t="s">
        <v>9983</v>
      </c>
      <c r="C138" s="214">
        <v>0</v>
      </c>
      <c r="D138" s="214">
        <v>0</v>
      </c>
      <c r="E138" s="214">
        <v>0</v>
      </c>
      <c r="F138" s="215">
        <f ca="1" t="shared" si="6"/>
        <v>0</v>
      </c>
      <c r="G138" s="215">
        <f ca="1" t="shared" si="7"/>
        <v>0</v>
      </c>
    </row>
    <row r="139" s="145" customFormat="1" ht="14.1" customHeight="1" spans="1:7">
      <c r="A139" s="212" t="s">
        <v>9984</v>
      </c>
      <c r="B139" s="213" t="s">
        <v>9985</v>
      </c>
      <c r="C139" s="214">
        <v>0</v>
      </c>
      <c r="D139" s="214">
        <v>0</v>
      </c>
      <c r="E139" s="214">
        <v>0</v>
      </c>
      <c r="F139" s="215">
        <f ca="1" t="shared" si="6"/>
        <v>0</v>
      </c>
      <c r="G139" s="215">
        <f ca="1" t="shared" si="7"/>
        <v>0</v>
      </c>
    </row>
    <row r="140" s="145" customFormat="1" ht="14.1" customHeight="1" spans="1:7">
      <c r="A140" s="212" t="s">
        <v>9986</v>
      </c>
      <c r="B140" s="213" t="s">
        <v>9987</v>
      </c>
      <c r="C140" s="214">
        <v>0</v>
      </c>
      <c r="D140" s="214">
        <v>0</v>
      </c>
      <c r="E140" s="214">
        <v>0</v>
      </c>
      <c r="F140" s="215">
        <f ca="1" t="shared" si="6"/>
        <v>0</v>
      </c>
      <c r="G140" s="215">
        <f ca="1" t="shared" si="7"/>
        <v>0</v>
      </c>
    </row>
    <row r="141" s="145" customFormat="1" ht="14.1" customHeight="1" spans="1:7">
      <c r="A141" s="212" t="s">
        <v>9988</v>
      </c>
      <c r="B141" s="213" t="s">
        <v>9989</v>
      </c>
      <c r="C141" s="214">
        <v>0</v>
      </c>
      <c r="D141" s="214">
        <v>0</v>
      </c>
      <c r="E141" s="214">
        <v>0</v>
      </c>
      <c r="F141" s="215">
        <f ca="1" t="shared" si="6"/>
        <v>0</v>
      </c>
      <c r="G141" s="215">
        <f ca="1" t="shared" si="7"/>
        <v>0</v>
      </c>
    </row>
    <row r="142" s="145" customFormat="1" ht="14.1" customHeight="1" spans="1:7">
      <c r="A142" s="212" t="s">
        <v>9990</v>
      </c>
      <c r="B142" s="213" t="s">
        <v>9991</v>
      </c>
      <c r="C142" s="214">
        <v>0</v>
      </c>
      <c r="D142" s="214">
        <v>0</v>
      </c>
      <c r="E142" s="214">
        <v>0</v>
      </c>
      <c r="F142" s="215">
        <f ca="1" t="shared" si="6"/>
        <v>0</v>
      </c>
      <c r="G142" s="215">
        <f ca="1" t="shared" si="7"/>
        <v>0</v>
      </c>
    </row>
    <row r="143" s="145" customFormat="1" ht="14.1" customHeight="1" spans="1:7">
      <c r="A143" s="212" t="s">
        <v>9992</v>
      </c>
      <c r="B143" s="213" t="s">
        <v>9993</v>
      </c>
      <c r="C143" s="214">
        <v>0</v>
      </c>
      <c r="D143" s="214">
        <v>0</v>
      </c>
      <c r="E143" s="214">
        <v>0</v>
      </c>
      <c r="F143" s="215">
        <f ca="1" t="shared" si="6"/>
        <v>0</v>
      </c>
      <c r="G143" s="215">
        <f ca="1" t="shared" si="7"/>
        <v>0</v>
      </c>
    </row>
    <row r="144" s="145" customFormat="1" ht="14.1" customHeight="1" spans="1:7">
      <c r="A144" s="212" t="s">
        <v>9994</v>
      </c>
      <c r="B144" s="213" t="s">
        <v>9995</v>
      </c>
      <c r="C144" s="214">
        <v>4064</v>
      </c>
      <c r="D144" s="214">
        <v>7423</v>
      </c>
      <c r="E144" s="214">
        <v>5307</v>
      </c>
      <c r="F144" s="215">
        <f ca="1" t="shared" si="6"/>
        <v>1.3058562992126</v>
      </c>
      <c r="G144" s="215">
        <f ca="1" t="shared" si="7"/>
        <v>0.71494005119224</v>
      </c>
    </row>
    <row r="145" s="145" customFormat="1" ht="14.1" customHeight="1" spans="1:7">
      <c r="A145" s="212" t="s">
        <v>9996</v>
      </c>
      <c r="B145" s="213" t="s">
        <v>9997</v>
      </c>
      <c r="C145" s="214">
        <v>1085</v>
      </c>
      <c r="D145" s="214">
        <v>1178</v>
      </c>
      <c r="E145" s="214">
        <v>923</v>
      </c>
      <c r="F145" s="215">
        <f ca="1" t="shared" si="6"/>
        <v>0.850691244239631</v>
      </c>
      <c r="G145" s="215">
        <f ca="1" t="shared" si="7"/>
        <v>0.783531409168082</v>
      </c>
    </row>
    <row r="146" s="145" customFormat="1" ht="14.1" customHeight="1" spans="1:7">
      <c r="A146" s="212" t="s">
        <v>9998</v>
      </c>
      <c r="B146" s="213" t="s">
        <v>9999</v>
      </c>
      <c r="C146" s="214">
        <v>93</v>
      </c>
      <c r="D146" s="214">
        <v>130</v>
      </c>
      <c r="E146" s="214">
        <v>104</v>
      </c>
      <c r="F146" s="215">
        <f ca="1" t="shared" si="6"/>
        <v>1.11827956989247</v>
      </c>
      <c r="G146" s="215">
        <f ca="1" t="shared" si="7"/>
        <v>0.8</v>
      </c>
    </row>
    <row r="147" s="145" customFormat="1" ht="14.1" customHeight="1" spans="1:7">
      <c r="A147" s="212" t="s">
        <v>10000</v>
      </c>
      <c r="B147" s="213" t="s">
        <v>10001</v>
      </c>
      <c r="C147" s="214">
        <v>1123</v>
      </c>
      <c r="D147" s="214">
        <v>4140</v>
      </c>
      <c r="E147" s="214">
        <v>1123</v>
      </c>
      <c r="F147" s="215">
        <f ca="1" t="shared" si="6"/>
        <v>1</v>
      </c>
      <c r="G147" s="215">
        <f ca="1" t="shared" si="7"/>
        <v>0.271256038647343</v>
      </c>
    </row>
    <row r="148" s="145" customFormat="1" ht="14.1" customHeight="1" spans="1:7">
      <c r="A148" s="212" t="s">
        <v>10002</v>
      </c>
      <c r="B148" s="213" t="s">
        <v>10003</v>
      </c>
      <c r="C148" s="214">
        <v>1763</v>
      </c>
      <c r="D148" s="214">
        <v>1975</v>
      </c>
      <c r="E148" s="214">
        <v>3157</v>
      </c>
      <c r="F148" s="215">
        <f ca="1" t="shared" si="6"/>
        <v>1.7906976744186</v>
      </c>
      <c r="G148" s="215">
        <f ca="1" t="shared" si="7"/>
        <v>1.59848101265823</v>
      </c>
    </row>
    <row r="149" s="145" customFormat="1" ht="14.1" customHeight="1" spans="1:7">
      <c r="A149" s="212" t="s">
        <v>10004</v>
      </c>
      <c r="B149" s="213" t="s">
        <v>10005</v>
      </c>
      <c r="C149" s="214">
        <v>0</v>
      </c>
      <c r="D149" s="214">
        <v>0</v>
      </c>
      <c r="E149" s="214">
        <v>0</v>
      </c>
      <c r="F149" s="215">
        <f ca="1" t="shared" si="6"/>
        <v>0</v>
      </c>
      <c r="G149" s="215">
        <f ca="1" t="shared" si="7"/>
        <v>0</v>
      </c>
    </row>
    <row r="150" s="145" customFormat="1" ht="14.1" customHeight="1" spans="1:7">
      <c r="A150" s="212" t="s">
        <v>10006</v>
      </c>
      <c r="B150" s="213" t="s">
        <v>10007</v>
      </c>
      <c r="C150" s="214">
        <v>0</v>
      </c>
      <c r="D150" s="214">
        <v>0</v>
      </c>
      <c r="E150" s="214">
        <v>0</v>
      </c>
      <c r="F150" s="215">
        <f ca="1" t="shared" si="6"/>
        <v>0</v>
      </c>
      <c r="G150" s="215">
        <f ca="1" t="shared" si="7"/>
        <v>0</v>
      </c>
    </row>
    <row r="151" s="145" customFormat="1" ht="14.1" customHeight="1" spans="1:7">
      <c r="A151" s="212" t="s">
        <v>10008</v>
      </c>
      <c r="B151" s="213" t="s">
        <v>10009</v>
      </c>
      <c r="C151" s="214">
        <v>52072</v>
      </c>
      <c r="D151" s="214">
        <v>68039</v>
      </c>
      <c r="E151" s="214">
        <v>41574</v>
      </c>
      <c r="F151" s="215">
        <f ca="1" t="shared" si="6"/>
        <v>0.798394530649869</v>
      </c>
      <c r="G151" s="215">
        <f ca="1" t="shared" si="7"/>
        <v>0.611031908170314</v>
      </c>
    </row>
    <row r="152" s="145" customFormat="1" ht="14.1" customHeight="1" spans="1:7">
      <c r="A152" s="212" t="s">
        <v>10010</v>
      </c>
      <c r="B152" s="213" t="s">
        <v>10011</v>
      </c>
      <c r="C152" s="214">
        <v>19090</v>
      </c>
      <c r="D152" s="214">
        <v>22009</v>
      </c>
      <c r="E152" s="214">
        <v>16598</v>
      </c>
      <c r="F152" s="215">
        <f ca="1" t="shared" si="6"/>
        <v>0.869460450497643</v>
      </c>
      <c r="G152" s="215">
        <f ca="1" t="shared" si="7"/>
        <v>0.754146031169067</v>
      </c>
    </row>
    <row r="153" s="145" customFormat="1" ht="14.1" customHeight="1" spans="1:7">
      <c r="A153" s="212" t="s">
        <v>10012</v>
      </c>
      <c r="B153" s="213" t="s">
        <v>10013</v>
      </c>
      <c r="C153" s="214">
        <v>1156</v>
      </c>
      <c r="D153" s="214">
        <v>1234</v>
      </c>
      <c r="E153" s="214">
        <v>1096</v>
      </c>
      <c r="F153" s="215">
        <f ca="1" t="shared" si="6"/>
        <v>0.948096885813149</v>
      </c>
      <c r="G153" s="215">
        <f ca="1" t="shared" si="7"/>
        <v>0.888168557536467</v>
      </c>
    </row>
    <row r="154" s="145" customFormat="1" ht="14.1" customHeight="1" spans="1:7">
      <c r="A154" s="212" t="s">
        <v>10014</v>
      </c>
      <c r="B154" s="213" t="s">
        <v>10015</v>
      </c>
      <c r="C154" s="214">
        <v>3709</v>
      </c>
      <c r="D154" s="214">
        <v>9159</v>
      </c>
      <c r="E154" s="214">
        <v>2709</v>
      </c>
      <c r="F154" s="215">
        <f ca="1" t="shared" si="6"/>
        <v>0.730385548665409</v>
      </c>
      <c r="G154" s="215">
        <f ca="1" t="shared" si="7"/>
        <v>0.295774647887324</v>
      </c>
    </row>
    <row r="155" s="145" customFormat="1" ht="14.1" customHeight="1" spans="1:7">
      <c r="A155" s="212" t="s">
        <v>10016</v>
      </c>
      <c r="B155" s="213" t="s">
        <v>10017</v>
      </c>
      <c r="C155" s="214">
        <v>17480</v>
      </c>
      <c r="D155" s="214">
        <v>24389</v>
      </c>
      <c r="E155" s="214">
        <v>7960</v>
      </c>
      <c r="F155" s="215">
        <f ca="1" t="shared" si="6"/>
        <v>0.455377574370709</v>
      </c>
      <c r="G155" s="215">
        <f ca="1" t="shared" si="7"/>
        <v>0.326376645208906</v>
      </c>
    </row>
    <row r="156" s="145" customFormat="1" ht="14.1" customHeight="1" spans="1:7">
      <c r="A156" s="212" t="s">
        <v>10018</v>
      </c>
      <c r="B156" s="213" t="s">
        <v>10019</v>
      </c>
      <c r="C156" s="214">
        <v>9772</v>
      </c>
      <c r="D156" s="214">
        <v>10841</v>
      </c>
      <c r="E156" s="214">
        <v>12331</v>
      </c>
      <c r="F156" s="215">
        <f ca="1" t="shared" si="6"/>
        <v>1.26187065083913</v>
      </c>
      <c r="G156" s="215">
        <f ca="1" t="shared" si="7"/>
        <v>1.13744119546167</v>
      </c>
    </row>
    <row r="157" s="145" customFormat="1" ht="14.1" customHeight="1" spans="1:7">
      <c r="A157" s="212" t="s">
        <v>10020</v>
      </c>
      <c r="B157" s="213" t="s">
        <v>10021</v>
      </c>
      <c r="C157" s="214">
        <v>865</v>
      </c>
      <c r="D157" s="214">
        <v>407</v>
      </c>
      <c r="E157" s="214">
        <v>880</v>
      </c>
      <c r="F157" s="215">
        <f ca="1" t="shared" si="6"/>
        <v>1.01734104046243</v>
      </c>
      <c r="G157" s="215">
        <f ca="1" t="shared" si="7"/>
        <v>2.16216216216216</v>
      </c>
    </row>
    <row r="158" s="145" customFormat="1" ht="14.1" customHeight="1" spans="1:7">
      <c r="A158" s="212" t="s">
        <v>10022</v>
      </c>
      <c r="B158" s="213" t="s">
        <v>10023</v>
      </c>
      <c r="C158" s="214">
        <v>0</v>
      </c>
      <c r="D158" s="214">
        <v>0</v>
      </c>
      <c r="E158" s="214">
        <v>0</v>
      </c>
      <c r="F158" s="215">
        <f ca="1" t="shared" si="6"/>
        <v>0</v>
      </c>
      <c r="G158" s="215">
        <f ca="1" t="shared" si="7"/>
        <v>0</v>
      </c>
    </row>
    <row r="159" s="145" customFormat="1" ht="14.1" customHeight="1" spans="1:7">
      <c r="A159" s="212" t="s">
        <v>10024</v>
      </c>
      <c r="B159" s="213" t="s">
        <v>10025</v>
      </c>
      <c r="C159" s="214">
        <v>0</v>
      </c>
      <c r="D159" s="214">
        <v>0</v>
      </c>
      <c r="E159" s="214">
        <v>0</v>
      </c>
      <c r="F159" s="215">
        <f ca="1" t="shared" si="6"/>
        <v>0</v>
      </c>
      <c r="G159" s="215">
        <f ca="1" t="shared" si="7"/>
        <v>0</v>
      </c>
    </row>
    <row r="160" s="145" customFormat="1" ht="14.1" customHeight="1" spans="1:7">
      <c r="A160" s="212" t="s">
        <v>10026</v>
      </c>
      <c r="B160" s="213" t="s">
        <v>10027</v>
      </c>
      <c r="C160" s="214">
        <v>4574</v>
      </c>
      <c r="D160" s="214">
        <v>13951</v>
      </c>
      <c r="E160" s="214">
        <v>4668</v>
      </c>
      <c r="F160" s="215">
        <f ca="1" t="shared" si="6"/>
        <v>1.0205509400962</v>
      </c>
      <c r="G160" s="215">
        <f ca="1" t="shared" si="7"/>
        <v>0.334599670274532</v>
      </c>
    </row>
    <row r="161" s="145" customFormat="1" ht="14.1" customHeight="1" spans="1:7">
      <c r="A161" s="212" t="s">
        <v>10028</v>
      </c>
      <c r="B161" s="213" t="s">
        <v>10029</v>
      </c>
      <c r="C161" s="214">
        <v>4526</v>
      </c>
      <c r="D161" s="214">
        <v>13665</v>
      </c>
      <c r="E161" s="214">
        <v>4668</v>
      </c>
      <c r="F161" s="215">
        <f ca="1" t="shared" si="6"/>
        <v>1.03137428192665</v>
      </c>
      <c r="G161" s="215">
        <f ca="1" t="shared" si="7"/>
        <v>0.341602634467618</v>
      </c>
    </row>
    <row r="162" s="145" customFormat="1" ht="14.1" customHeight="1" spans="1:7">
      <c r="A162" s="212" t="s">
        <v>10030</v>
      </c>
      <c r="B162" s="213" t="s">
        <v>10031</v>
      </c>
      <c r="C162" s="214">
        <v>48</v>
      </c>
      <c r="D162" s="214">
        <v>0</v>
      </c>
      <c r="E162" s="214">
        <v>0</v>
      </c>
      <c r="F162" s="215">
        <f ca="1" t="shared" ref="F162:F193" si="8">IFERROR(OFFSET(F162,0,-1)/OFFSET(F162,0,-3),)</f>
        <v>0</v>
      </c>
      <c r="G162" s="215">
        <f ca="1" t="shared" si="7"/>
        <v>0</v>
      </c>
    </row>
    <row r="163" s="145" customFormat="1" ht="14.1" customHeight="1" spans="1:7">
      <c r="A163" s="212" t="s">
        <v>10032</v>
      </c>
      <c r="B163" s="213" t="s">
        <v>10033</v>
      </c>
      <c r="C163" s="214">
        <v>0</v>
      </c>
      <c r="D163" s="214">
        <v>0</v>
      </c>
      <c r="E163" s="214">
        <v>0</v>
      </c>
      <c r="F163" s="215">
        <f ca="1" t="shared" si="8"/>
        <v>0</v>
      </c>
      <c r="G163" s="215">
        <f ca="1" t="shared" si="7"/>
        <v>0</v>
      </c>
    </row>
    <row r="164" s="145" customFormat="1" ht="14.1" customHeight="1" spans="1:7">
      <c r="A164" s="212" t="s">
        <v>10034</v>
      </c>
      <c r="B164" s="213" t="s">
        <v>10035</v>
      </c>
      <c r="C164" s="214">
        <v>0</v>
      </c>
      <c r="D164" s="214">
        <v>0</v>
      </c>
      <c r="E164" s="214">
        <v>0</v>
      </c>
      <c r="F164" s="215">
        <f ca="1" t="shared" si="8"/>
        <v>0</v>
      </c>
      <c r="G164" s="215">
        <f ca="1" t="shared" si="7"/>
        <v>0</v>
      </c>
    </row>
    <row r="165" s="145" customFormat="1" ht="14.1" customHeight="1" spans="1:7">
      <c r="A165" s="212" t="s">
        <v>10036</v>
      </c>
      <c r="B165" s="213" t="s">
        <v>10037</v>
      </c>
      <c r="C165" s="214">
        <v>0</v>
      </c>
      <c r="D165" s="214">
        <v>286</v>
      </c>
      <c r="E165" s="214">
        <v>0</v>
      </c>
      <c r="F165" s="215">
        <f ca="1" t="shared" si="8"/>
        <v>0</v>
      </c>
      <c r="G165" s="215">
        <f ca="1" t="shared" si="7"/>
        <v>0</v>
      </c>
    </row>
    <row r="166" s="145" customFormat="1" ht="14.1" customHeight="1" spans="1:7">
      <c r="A166" s="212" t="s">
        <v>10038</v>
      </c>
      <c r="B166" s="213" t="s">
        <v>10039</v>
      </c>
      <c r="C166" s="214">
        <v>98</v>
      </c>
      <c r="D166" s="214">
        <v>190</v>
      </c>
      <c r="E166" s="214">
        <v>180</v>
      </c>
      <c r="F166" s="215">
        <f ca="1" t="shared" si="8"/>
        <v>1.83673469387755</v>
      </c>
      <c r="G166" s="215">
        <f ca="1" t="shared" si="7"/>
        <v>0.947368421052632</v>
      </c>
    </row>
    <row r="167" s="145" customFormat="1" ht="14.1" customHeight="1" spans="1:7">
      <c r="A167" s="212" t="s">
        <v>10040</v>
      </c>
      <c r="B167" s="213" t="s">
        <v>10041</v>
      </c>
      <c r="C167" s="214">
        <v>0</v>
      </c>
      <c r="D167" s="214">
        <v>0</v>
      </c>
      <c r="E167" s="214">
        <v>0</v>
      </c>
      <c r="F167" s="215">
        <f ca="1" t="shared" si="8"/>
        <v>0</v>
      </c>
      <c r="G167" s="215">
        <f ca="1" t="shared" si="7"/>
        <v>0</v>
      </c>
    </row>
    <row r="168" s="145" customFormat="1" ht="14.1" customHeight="1" spans="1:7">
      <c r="A168" s="212" t="s">
        <v>10042</v>
      </c>
      <c r="B168" s="213" t="s">
        <v>10043</v>
      </c>
      <c r="C168" s="214">
        <v>0</v>
      </c>
      <c r="D168" s="214">
        <v>0</v>
      </c>
      <c r="E168" s="214">
        <v>0</v>
      </c>
      <c r="F168" s="215">
        <f ca="1" t="shared" si="8"/>
        <v>0</v>
      </c>
      <c r="G168" s="215">
        <f ca="1" t="shared" si="7"/>
        <v>0</v>
      </c>
    </row>
    <row r="169" s="145" customFormat="1" ht="14.1" customHeight="1" spans="1:7">
      <c r="A169" s="212" t="s">
        <v>10044</v>
      </c>
      <c r="B169" s="213" t="s">
        <v>10045</v>
      </c>
      <c r="C169" s="214">
        <v>0</v>
      </c>
      <c r="D169" s="214">
        <v>0</v>
      </c>
      <c r="E169" s="214">
        <v>0</v>
      </c>
      <c r="F169" s="215">
        <f ca="1" t="shared" si="8"/>
        <v>0</v>
      </c>
      <c r="G169" s="215">
        <f ca="1" t="shared" si="7"/>
        <v>0</v>
      </c>
    </row>
    <row r="170" s="145" customFormat="1" ht="14.1" customHeight="1" spans="1:7">
      <c r="A170" s="212" t="s">
        <v>10046</v>
      </c>
      <c r="B170" s="213" t="s">
        <v>10047</v>
      </c>
      <c r="C170" s="214">
        <v>98</v>
      </c>
      <c r="D170" s="214">
        <v>190</v>
      </c>
      <c r="E170" s="214">
        <v>180</v>
      </c>
      <c r="F170" s="215">
        <f ca="1" t="shared" si="8"/>
        <v>1.83673469387755</v>
      </c>
      <c r="G170" s="215">
        <f ca="1" t="shared" si="7"/>
        <v>0.947368421052632</v>
      </c>
    </row>
    <row r="171" s="145" customFormat="1" ht="14.1" customHeight="1" spans="1:7">
      <c r="A171" s="212" t="s">
        <v>10048</v>
      </c>
      <c r="B171" s="213" t="s">
        <v>10049</v>
      </c>
      <c r="C171" s="214">
        <v>0</v>
      </c>
      <c r="D171" s="214">
        <v>0</v>
      </c>
      <c r="E171" s="214">
        <v>0</v>
      </c>
      <c r="F171" s="215">
        <f ca="1" t="shared" si="8"/>
        <v>0</v>
      </c>
      <c r="G171" s="215">
        <f ca="1" t="shared" si="7"/>
        <v>0</v>
      </c>
    </row>
    <row r="172" s="145" customFormat="1" ht="14.1" customHeight="1" spans="1:7">
      <c r="A172" s="212" t="s">
        <v>10050</v>
      </c>
      <c r="B172" s="213" t="s">
        <v>10051</v>
      </c>
      <c r="C172" s="214">
        <v>0</v>
      </c>
      <c r="D172" s="214">
        <v>0</v>
      </c>
      <c r="E172" s="214">
        <v>0</v>
      </c>
      <c r="F172" s="215">
        <f ca="1" t="shared" si="8"/>
        <v>0</v>
      </c>
      <c r="G172" s="215">
        <f ca="1" t="shared" si="7"/>
        <v>0</v>
      </c>
    </row>
    <row r="173" s="145" customFormat="1" ht="14.1" customHeight="1" spans="1:7">
      <c r="A173" s="212" t="s">
        <v>10052</v>
      </c>
      <c r="B173" s="213" t="s">
        <v>10053</v>
      </c>
      <c r="C173" s="214">
        <v>0</v>
      </c>
      <c r="D173" s="214">
        <v>0</v>
      </c>
      <c r="E173" s="214">
        <v>0</v>
      </c>
      <c r="F173" s="215">
        <f ca="1" t="shared" si="8"/>
        <v>0</v>
      </c>
      <c r="G173" s="215">
        <f ca="1" t="shared" si="7"/>
        <v>0</v>
      </c>
    </row>
    <row r="174" s="145" customFormat="1" ht="14.1" customHeight="1" spans="1:7">
      <c r="A174" s="212" t="s">
        <v>10054</v>
      </c>
      <c r="B174" s="213" t="s">
        <v>10055</v>
      </c>
      <c r="C174" s="214">
        <v>190</v>
      </c>
      <c r="D174" s="214">
        <v>1611</v>
      </c>
      <c r="E174" s="214">
        <v>203</v>
      </c>
      <c r="F174" s="215">
        <f ca="1" t="shared" si="8"/>
        <v>1.06842105263158</v>
      </c>
      <c r="G174" s="215">
        <f ca="1" t="shared" si="7"/>
        <v>0.1260086902545</v>
      </c>
    </row>
    <row r="175" s="145" customFormat="1" ht="14.1" customHeight="1" spans="1:7">
      <c r="A175" s="212" t="s">
        <v>10056</v>
      </c>
      <c r="B175" s="213" t="s">
        <v>10057</v>
      </c>
      <c r="C175" s="214">
        <v>190</v>
      </c>
      <c r="D175" s="214">
        <v>211</v>
      </c>
      <c r="E175" s="214">
        <v>203</v>
      </c>
      <c r="F175" s="215">
        <f ca="1" t="shared" si="8"/>
        <v>1.06842105263158</v>
      </c>
      <c r="G175" s="215">
        <f ca="1" t="shared" si="7"/>
        <v>0.962085308056872</v>
      </c>
    </row>
    <row r="176" s="145" customFormat="1" ht="14.1" customHeight="1" spans="1:7">
      <c r="A176" s="212" t="s">
        <v>10058</v>
      </c>
      <c r="B176" s="213" t="s">
        <v>10059</v>
      </c>
      <c r="C176" s="214">
        <v>0</v>
      </c>
      <c r="D176" s="214">
        <v>0</v>
      </c>
      <c r="E176" s="214">
        <v>0</v>
      </c>
      <c r="F176" s="215">
        <f ca="1" t="shared" si="8"/>
        <v>0</v>
      </c>
      <c r="G176" s="215">
        <f ca="1" t="shared" si="7"/>
        <v>0</v>
      </c>
    </row>
    <row r="177" s="145" customFormat="1" ht="14.1" customHeight="1" spans="1:7">
      <c r="A177" s="212" t="s">
        <v>10060</v>
      </c>
      <c r="B177" s="213" t="s">
        <v>10061</v>
      </c>
      <c r="C177" s="214">
        <v>0</v>
      </c>
      <c r="D177" s="214">
        <v>1400</v>
      </c>
      <c r="E177" s="214">
        <v>0</v>
      </c>
      <c r="F177" s="215">
        <f ca="1" t="shared" si="8"/>
        <v>0</v>
      </c>
      <c r="G177" s="215">
        <f ca="1" t="shared" si="7"/>
        <v>0</v>
      </c>
    </row>
    <row r="178" s="145" customFormat="1" ht="14.1" customHeight="1" spans="1:7">
      <c r="A178" s="212" t="s">
        <v>10062</v>
      </c>
      <c r="B178" s="213" t="s">
        <v>10063</v>
      </c>
      <c r="C178" s="214">
        <v>0</v>
      </c>
      <c r="D178" s="214">
        <v>0</v>
      </c>
      <c r="E178" s="214">
        <v>0</v>
      </c>
      <c r="F178" s="215">
        <f ca="1" t="shared" si="8"/>
        <v>0</v>
      </c>
      <c r="G178" s="215">
        <f ca="1" t="shared" si="7"/>
        <v>0</v>
      </c>
    </row>
    <row r="179" s="145" customFormat="1" ht="14.1" customHeight="1" spans="1:7">
      <c r="A179" s="212" t="s">
        <v>10064</v>
      </c>
      <c r="B179" s="213" t="s">
        <v>10065</v>
      </c>
      <c r="C179" s="214">
        <v>0</v>
      </c>
      <c r="D179" s="214">
        <v>0</v>
      </c>
      <c r="E179" s="214">
        <v>0</v>
      </c>
      <c r="F179" s="215">
        <f ca="1" t="shared" si="8"/>
        <v>0</v>
      </c>
      <c r="G179" s="215">
        <f ca="1" t="shared" si="7"/>
        <v>0</v>
      </c>
    </row>
    <row r="180" s="145" customFormat="1" ht="14.1" customHeight="1" spans="1:7">
      <c r="A180" s="212" t="s">
        <v>10066</v>
      </c>
      <c r="B180" s="213" t="s">
        <v>10067</v>
      </c>
      <c r="C180" s="214">
        <v>0</v>
      </c>
      <c r="D180" s="214">
        <v>0</v>
      </c>
      <c r="E180" s="214">
        <v>0</v>
      </c>
      <c r="F180" s="215">
        <f ca="1" t="shared" si="8"/>
        <v>0</v>
      </c>
      <c r="G180" s="215">
        <f ca="1" t="shared" si="7"/>
        <v>0</v>
      </c>
    </row>
    <row r="181" s="145" customFormat="1" ht="14.1" customHeight="1" spans="1:7">
      <c r="A181" s="212" t="s">
        <v>10068</v>
      </c>
      <c r="B181" s="213" t="s">
        <v>10069</v>
      </c>
      <c r="C181" s="214">
        <v>0</v>
      </c>
      <c r="D181" s="214">
        <v>0</v>
      </c>
      <c r="E181" s="214">
        <v>0</v>
      </c>
      <c r="F181" s="215">
        <f ca="1" t="shared" si="8"/>
        <v>0</v>
      </c>
      <c r="G181" s="215">
        <f ca="1" t="shared" si="7"/>
        <v>0</v>
      </c>
    </row>
    <row r="182" s="145" customFormat="1" ht="14.1" customHeight="1" spans="1:7">
      <c r="A182" s="212" t="s">
        <v>10070</v>
      </c>
      <c r="B182" s="213" t="s">
        <v>10071</v>
      </c>
      <c r="C182" s="214">
        <v>0</v>
      </c>
      <c r="D182" s="214">
        <v>0</v>
      </c>
      <c r="E182" s="214">
        <v>0</v>
      </c>
      <c r="F182" s="215">
        <f ca="1" t="shared" si="8"/>
        <v>0</v>
      </c>
      <c r="G182" s="215">
        <f ca="1" t="shared" si="7"/>
        <v>0</v>
      </c>
    </row>
    <row r="183" s="145" customFormat="1" ht="14.1" customHeight="1" spans="1:7">
      <c r="A183" s="212" t="s">
        <v>10072</v>
      </c>
      <c r="B183" s="213" t="s">
        <v>10073</v>
      </c>
      <c r="C183" s="214">
        <v>0</v>
      </c>
      <c r="D183" s="214">
        <v>0</v>
      </c>
      <c r="E183" s="214">
        <v>0</v>
      </c>
      <c r="F183" s="215">
        <f ca="1" t="shared" si="8"/>
        <v>0</v>
      </c>
      <c r="G183" s="215">
        <f ca="1" t="shared" si="7"/>
        <v>0</v>
      </c>
    </row>
    <row r="184" s="145" customFormat="1" ht="14.1" customHeight="1" spans="1:7">
      <c r="A184" s="212" t="s">
        <v>10074</v>
      </c>
      <c r="B184" s="213" t="s">
        <v>10075</v>
      </c>
      <c r="C184" s="214">
        <v>0</v>
      </c>
      <c r="D184" s="214">
        <v>0</v>
      </c>
      <c r="E184" s="214">
        <v>0</v>
      </c>
      <c r="F184" s="215">
        <f ca="1" t="shared" si="8"/>
        <v>0</v>
      </c>
      <c r="G184" s="215">
        <f ca="1" t="shared" si="7"/>
        <v>0</v>
      </c>
    </row>
    <row r="185" s="145" customFormat="1" ht="14.1" customHeight="1" spans="1:7">
      <c r="A185" s="212" t="s">
        <v>10076</v>
      </c>
      <c r="B185" s="213" t="s">
        <v>10077</v>
      </c>
      <c r="C185" s="214">
        <v>0</v>
      </c>
      <c r="D185" s="214">
        <v>0</v>
      </c>
      <c r="E185" s="214">
        <v>0</v>
      </c>
      <c r="F185" s="215">
        <f ca="1" t="shared" si="8"/>
        <v>0</v>
      </c>
      <c r="G185" s="215">
        <f ca="1" t="shared" si="7"/>
        <v>0</v>
      </c>
    </row>
    <row r="186" s="145" customFormat="1" ht="14.1" customHeight="1" spans="1:7">
      <c r="A186" s="212" t="s">
        <v>10078</v>
      </c>
      <c r="B186" s="213" t="s">
        <v>10079</v>
      </c>
      <c r="C186" s="214">
        <v>0</v>
      </c>
      <c r="D186" s="214">
        <v>0</v>
      </c>
      <c r="E186" s="214">
        <v>0</v>
      </c>
      <c r="F186" s="215">
        <f ca="1" t="shared" si="8"/>
        <v>0</v>
      </c>
      <c r="G186" s="215">
        <f ca="1" t="shared" si="7"/>
        <v>0</v>
      </c>
    </row>
    <row r="187" s="145" customFormat="1" ht="14.1" customHeight="1" spans="1:7">
      <c r="A187" s="212" t="s">
        <v>10080</v>
      </c>
      <c r="B187" s="213" t="s">
        <v>10081</v>
      </c>
      <c r="C187" s="214">
        <v>0</v>
      </c>
      <c r="D187" s="214">
        <v>0</v>
      </c>
      <c r="E187" s="214">
        <v>0</v>
      </c>
      <c r="F187" s="215">
        <f ca="1" t="shared" si="8"/>
        <v>0</v>
      </c>
      <c r="G187" s="215">
        <f ca="1" t="shared" si="7"/>
        <v>0</v>
      </c>
    </row>
    <row r="188" s="145" customFormat="1" ht="14.1" customHeight="1" spans="1:7">
      <c r="A188" s="212" t="s">
        <v>10082</v>
      </c>
      <c r="B188" s="213" t="s">
        <v>10083</v>
      </c>
      <c r="C188" s="214">
        <v>0</v>
      </c>
      <c r="D188" s="214">
        <v>0</v>
      </c>
      <c r="E188" s="214">
        <v>0</v>
      </c>
      <c r="F188" s="215">
        <f ca="1" t="shared" si="8"/>
        <v>0</v>
      </c>
      <c r="G188" s="215">
        <f ca="1" t="shared" si="7"/>
        <v>0</v>
      </c>
    </row>
    <row r="189" s="145" customFormat="1" ht="14.1" customHeight="1" spans="1:7">
      <c r="A189" s="212" t="s">
        <v>10084</v>
      </c>
      <c r="B189" s="213" t="s">
        <v>10085</v>
      </c>
      <c r="C189" s="214">
        <v>0</v>
      </c>
      <c r="D189" s="214">
        <v>0</v>
      </c>
      <c r="E189" s="214">
        <v>0</v>
      </c>
      <c r="F189" s="215">
        <f ca="1" t="shared" si="8"/>
        <v>0</v>
      </c>
      <c r="G189" s="215">
        <f ca="1" t="shared" si="7"/>
        <v>0</v>
      </c>
    </row>
    <row r="190" s="145" customFormat="1" ht="14.1" customHeight="1" spans="1:7">
      <c r="A190" s="212" t="s">
        <v>10086</v>
      </c>
      <c r="B190" s="213" t="s">
        <v>10011</v>
      </c>
      <c r="C190" s="214">
        <v>0</v>
      </c>
      <c r="D190" s="214">
        <v>0</v>
      </c>
      <c r="E190" s="214">
        <v>0</v>
      </c>
      <c r="F190" s="215">
        <f ca="1" t="shared" si="8"/>
        <v>0</v>
      </c>
      <c r="G190" s="215">
        <f ca="1" t="shared" si="7"/>
        <v>0</v>
      </c>
    </row>
    <row r="191" s="145" customFormat="1" ht="14.1" customHeight="1" spans="1:7">
      <c r="A191" s="212" t="s">
        <v>10087</v>
      </c>
      <c r="B191" s="213" t="s">
        <v>10088</v>
      </c>
      <c r="C191" s="214">
        <v>0</v>
      </c>
      <c r="D191" s="214">
        <v>0</v>
      </c>
      <c r="E191" s="214">
        <v>0</v>
      </c>
      <c r="F191" s="215">
        <f ca="1" t="shared" si="8"/>
        <v>0</v>
      </c>
      <c r="G191" s="215">
        <f ca="1" t="shared" si="7"/>
        <v>0</v>
      </c>
    </row>
    <row r="192" s="145" customFormat="1" ht="14.1" customHeight="1" spans="1:7">
      <c r="A192" s="212" t="s">
        <v>10089</v>
      </c>
      <c r="B192" s="213" t="s">
        <v>10090</v>
      </c>
      <c r="C192" s="214">
        <v>0</v>
      </c>
      <c r="D192" s="214">
        <v>0</v>
      </c>
      <c r="E192" s="214">
        <v>0</v>
      </c>
      <c r="F192" s="215">
        <f ca="1" t="shared" si="8"/>
        <v>0</v>
      </c>
      <c r="G192" s="215">
        <f ca="1" t="shared" si="7"/>
        <v>0</v>
      </c>
    </row>
    <row r="193" s="145" customFormat="1" ht="14.1" customHeight="1" spans="1:7">
      <c r="A193" s="212" t="s">
        <v>10091</v>
      </c>
      <c r="B193" s="213" t="s">
        <v>10092</v>
      </c>
      <c r="C193" s="214">
        <v>0</v>
      </c>
      <c r="D193" s="214">
        <v>0</v>
      </c>
      <c r="E193" s="214">
        <v>0</v>
      </c>
      <c r="F193" s="215">
        <f ca="1" t="shared" si="8"/>
        <v>0</v>
      </c>
      <c r="G193" s="215">
        <f ca="1" t="shared" si="7"/>
        <v>0</v>
      </c>
    </row>
    <row r="194" s="145" customFormat="1" ht="14.1" customHeight="1" spans="1:7">
      <c r="A194" s="212" t="s">
        <v>10093</v>
      </c>
      <c r="B194" s="213" t="s">
        <v>10094</v>
      </c>
      <c r="C194" s="214">
        <v>1813</v>
      </c>
      <c r="D194" s="214">
        <v>1978</v>
      </c>
      <c r="E194" s="214">
        <v>1935</v>
      </c>
      <c r="F194" s="215">
        <f ca="1" t="shared" ref="F194:F224" si="9">IFERROR(OFFSET(F194,0,-1)/OFFSET(F194,0,-3),)</f>
        <v>1.0672917815775</v>
      </c>
      <c r="G194" s="215">
        <f ca="1" t="shared" si="7"/>
        <v>0.978260869565217</v>
      </c>
    </row>
    <row r="195" s="145" customFormat="1" ht="14.1" customHeight="1" spans="1:7">
      <c r="A195" s="212" t="s">
        <v>10095</v>
      </c>
      <c r="B195" s="213" t="s">
        <v>10096</v>
      </c>
      <c r="C195" s="214">
        <v>1719</v>
      </c>
      <c r="D195" s="214">
        <v>1879</v>
      </c>
      <c r="E195" s="214">
        <v>1835</v>
      </c>
      <c r="F195" s="215">
        <f ca="1" t="shared" si="9"/>
        <v>1.0674810936591</v>
      </c>
      <c r="G195" s="215">
        <f ca="1" t="shared" si="7"/>
        <v>0.976583288983502</v>
      </c>
    </row>
    <row r="196" s="145" customFormat="1" ht="14.1" customHeight="1" spans="1:7">
      <c r="A196" s="212" t="s">
        <v>10097</v>
      </c>
      <c r="B196" s="213" t="s">
        <v>10098</v>
      </c>
      <c r="C196" s="214">
        <v>94</v>
      </c>
      <c r="D196" s="214">
        <v>99</v>
      </c>
      <c r="E196" s="214">
        <v>100</v>
      </c>
      <c r="F196" s="215">
        <f ca="1" t="shared" si="9"/>
        <v>1.06382978723404</v>
      </c>
      <c r="G196" s="215">
        <f ca="1" t="shared" si="7"/>
        <v>1.01010101010101</v>
      </c>
    </row>
    <row r="197" s="145" customFormat="1" ht="14.1" customHeight="1" spans="1:7">
      <c r="A197" s="212" t="s">
        <v>10099</v>
      </c>
      <c r="B197" s="213" t="s">
        <v>10100</v>
      </c>
      <c r="C197" s="214">
        <v>0</v>
      </c>
      <c r="D197" s="214">
        <v>0</v>
      </c>
      <c r="E197" s="214">
        <v>0</v>
      </c>
      <c r="F197" s="215">
        <f ca="1" t="shared" si="9"/>
        <v>0</v>
      </c>
      <c r="G197" s="215">
        <f ca="1" t="shared" si="7"/>
        <v>0</v>
      </c>
    </row>
    <row r="198" s="145" customFormat="1" ht="14.1" customHeight="1" spans="1:7">
      <c r="A198" s="212" t="s">
        <v>10101</v>
      </c>
      <c r="B198" s="213" t="s">
        <v>10102</v>
      </c>
      <c r="C198" s="214">
        <v>12129</v>
      </c>
      <c r="D198" s="214">
        <v>17250</v>
      </c>
      <c r="E198" s="214">
        <v>12959</v>
      </c>
      <c r="F198" s="215">
        <f ca="1" t="shared" si="9"/>
        <v>1.06843103306126</v>
      </c>
      <c r="G198" s="215">
        <f ca="1" t="shared" si="7"/>
        <v>0.751246376811594</v>
      </c>
    </row>
    <row r="199" s="145" customFormat="1" ht="14.1" customHeight="1" spans="1:7">
      <c r="A199" s="212" t="s">
        <v>10103</v>
      </c>
      <c r="B199" s="213" t="s">
        <v>10104</v>
      </c>
      <c r="C199" s="214">
        <v>1465</v>
      </c>
      <c r="D199" s="214">
        <v>6764</v>
      </c>
      <c r="E199" s="214">
        <v>443</v>
      </c>
      <c r="F199" s="215">
        <f ca="1" t="shared" si="9"/>
        <v>0.302389078498293</v>
      </c>
      <c r="G199" s="215">
        <f ca="1">IFERROR(OFFSET(F199,0,-1)/OFFSET(F199,0,-2),)</f>
        <v>0.0654937906564163</v>
      </c>
    </row>
    <row r="200" s="145" customFormat="1" ht="14.1" customHeight="1" spans="1:7">
      <c r="A200" s="212" t="s">
        <v>10105</v>
      </c>
      <c r="B200" s="213" t="s">
        <v>10106</v>
      </c>
      <c r="C200" s="214">
        <v>10664</v>
      </c>
      <c r="D200" s="214">
        <v>10486</v>
      </c>
      <c r="E200" s="214">
        <v>12516</v>
      </c>
      <c r="F200" s="215">
        <f ca="1" t="shared" si="9"/>
        <v>1.17366841710428</v>
      </c>
      <c r="G200" s="215">
        <f ca="1">IFERROR(OFFSET(F200,0,-1)/OFFSET(F200,0,-2),)</f>
        <v>1.1935914552737</v>
      </c>
    </row>
    <row r="201" s="145" customFormat="1" ht="14.1" customHeight="1" spans="1:7">
      <c r="A201" s="212" t="s">
        <v>10107</v>
      </c>
      <c r="B201" s="213" t="s">
        <v>10108</v>
      </c>
      <c r="C201" s="214">
        <v>0</v>
      </c>
      <c r="D201" s="214">
        <v>0</v>
      </c>
      <c r="E201" s="214">
        <v>0</v>
      </c>
      <c r="F201" s="215">
        <f ca="1" t="shared" si="9"/>
        <v>0</v>
      </c>
      <c r="G201" s="215">
        <f ca="1">IFERROR(OFFSET(F201,0,-1)/OFFSET(F201,0,-2),)</f>
        <v>0</v>
      </c>
    </row>
    <row r="202" s="145" customFormat="1" ht="14.1" customHeight="1" spans="1:7">
      <c r="A202" s="212" t="s">
        <v>10109</v>
      </c>
      <c r="B202" s="213" t="s">
        <v>10110</v>
      </c>
      <c r="C202" s="214">
        <v>519</v>
      </c>
      <c r="D202" s="214">
        <v>741</v>
      </c>
      <c r="E202" s="214">
        <v>596</v>
      </c>
      <c r="F202" s="215">
        <f ca="1" t="shared" si="9"/>
        <v>1.14836223506744</v>
      </c>
      <c r="G202" s="215">
        <f ca="1">IFERROR(OFFSET(F202,0,-1)/OFFSET(F202,0,-2),)</f>
        <v>0.804318488529015</v>
      </c>
    </row>
    <row r="203" s="145" customFormat="1" ht="14.1" customHeight="1" spans="1:7">
      <c r="A203" s="212" t="s">
        <v>10111</v>
      </c>
      <c r="B203" s="213" t="s">
        <v>10112</v>
      </c>
      <c r="C203" s="214">
        <v>374</v>
      </c>
      <c r="D203" s="214">
        <v>741</v>
      </c>
      <c r="E203" s="214">
        <v>472</v>
      </c>
      <c r="F203" s="215">
        <f ca="1" t="shared" si="9"/>
        <v>1.2620320855615</v>
      </c>
      <c r="G203" s="215">
        <f ca="1">IFERROR(OFFSET(F203,0,-1)/OFFSET(F203,0,-2),)</f>
        <v>0.63697705802969</v>
      </c>
    </row>
    <row r="204" s="145" customFormat="1" ht="14.1" customHeight="1" spans="1:7">
      <c r="A204" s="212" t="s">
        <v>10113</v>
      </c>
      <c r="B204" s="213" t="s">
        <v>10114</v>
      </c>
      <c r="C204" s="214">
        <v>0</v>
      </c>
      <c r="D204" s="214">
        <v>0</v>
      </c>
      <c r="E204" s="214">
        <v>0</v>
      </c>
      <c r="F204" s="215">
        <f ca="1" t="shared" si="9"/>
        <v>0</v>
      </c>
      <c r="G204" s="215">
        <f ca="1">IFERROR(OFFSET(F204,0,-1)/OFFSET(F204,0,-2),)</f>
        <v>0</v>
      </c>
    </row>
    <row r="205" s="145" customFormat="1" ht="14.1" customHeight="1" spans="1:7">
      <c r="A205" s="212" t="s">
        <v>10115</v>
      </c>
      <c r="B205" s="213" t="s">
        <v>10116</v>
      </c>
      <c r="C205" s="214">
        <v>145</v>
      </c>
      <c r="D205" s="214">
        <v>0</v>
      </c>
      <c r="E205" s="214">
        <v>124</v>
      </c>
      <c r="F205" s="215">
        <f ca="1" t="shared" si="9"/>
        <v>0.855172413793103</v>
      </c>
      <c r="G205" s="215">
        <f ca="1">IFERROR(OFFSET(F205,0,-1)/OFFSET(F205,0,-2),)</f>
        <v>0</v>
      </c>
    </row>
    <row r="206" s="145" customFormat="1" ht="14.1" customHeight="1" spans="1:7">
      <c r="A206" s="212" t="s">
        <v>10117</v>
      </c>
      <c r="B206" s="213" t="s">
        <v>10118</v>
      </c>
      <c r="C206" s="214">
        <v>0</v>
      </c>
      <c r="D206" s="214">
        <v>0</v>
      </c>
      <c r="E206" s="214">
        <v>0</v>
      </c>
      <c r="F206" s="215">
        <f ca="1" t="shared" si="9"/>
        <v>0</v>
      </c>
      <c r="G206" s="215">
        <f ca="1">IFERROR(OFFSET(F206,0,-1)/OFFSET(F206,0,-2),)</f>
        <v>0</v>
      </c>
    </row>
    <row r="207" s="145" customFormat="1" ht="14.1" customHeight="1" spans="1:7">
      <c r="A207" s="212" t="s">
        <v>10119</v>
      </c>
      <c r="B207" s="213" t="s">
        <v>10120</v>
      </c>
      <c r="C207" s="214">
        <v>1131</v>
      </c>
      <c r="D207" s="214">
        <v>2404</v>
      </c>
      <c r="E207" s="214">
        <v>1662</v>
      </c>
      <c r="F207" s="215">
        <f ca="1" t="shared" si="9"/>
        <v>1.46949602122016</v>
      </c>
      <c r="G207" s="215">
        <f ca="1">IFERROR(OFFSET(F207,0,-1)/OFFSET(F207,0,-2),)</f>
        <v>0.69134775374376</v>
      </c>
    </row>
    <row r="208" s="145" customFormat="1" ht="14.1" customHeight="1" spans="1:7">
      <c r="A208" s="212" t="s">
        <v>10121</v>
      </c>
      <c r="B208" s="213" t="s">
        <v>10122</v>
      </c>
      <c r="C208" s="214">
        <v>359</v>
      </c>
      <c r="D208" s="214">
        <v>442</v>
      </c>
      <c r="E208" s="214">
        <v>432</v>
      </c>
      <c r="F208" s="215">
        <f ca="1" t="shared" si="9"/>
        <v>1.2033426183844</v>
      </c>
      <c r="G208" s="215">
        <f ca="1">IFERROR(OFFSET(F208,0,-1)/OFFSET(F208,0,-2),)</f>
        <v>0.97737556561086</v>
      </c>
    </row>
    <row r="209" s="145" customFormat="1" ht="14.1" customHeight="1" spans="1:7">
      <c r="A209" s="212" t="s">
        <v>10123</v>
      </c>
      <c r="B209" s="213" t="s">
        <v>10124</v>
      </c>
      <c r="C209" s="214">
        <v>772</v>
      </c>
      <c r="D209" s="214">
        <v>1474</v>
      </c>
      <c r="E209" s="214">
        <v>1230</v>
      </c>
      <c r="F209" s="215">
        <f ca="1" t="shared" si="9"/>
        <v>1.59326424870466</v>
      </c>
      <c r="G209" s="215">
        <f ca="1">IFERROR(OFFSET(F209,0,-1)/OFFSET(F209,0,-2),)</f>
        <v>0.834464043419267</v>
      </c>
    </row>
    <row r="210" s="145" customFormat="1" ht="14.1" customHeight="1" spans="1:7">
      <c r="A210" s="212" t="s">
        <v>10125</v>
      </c>
      <c r="B210" s="213" t="s">
        <v>10126</v>
      </c>
      <c r="C210" s="214">
        <v>0</v>
      </c>
      <c r="D210" s="214">
        <v>0</v>
      </c>
      <c r="E210" s="214">
        <v>0</v>
      </c>
      <c r="F210" s="215">
        <f ca="1" t="shared" si="9"/>
        <v>0</v>
      </c>
      <c r="G210" s="215">
        <f ca="1">IFERROR(OFFSET(F210,0,-1)/OFFSET(F210,0,-2),)</f>
        <v>0</v>
      </c>
    </row>
    <row r="211" s="145" customFormat="1" ht="14.1" customHeight="1" spans="1:7">
      <c r="A211" s="212" t="s">
        <v>10127</v>
      </c>
      <c r="B211" s="213" t="s">
        <v>10128</v>
      </c>
      <c r="C211" s="214">
        <v>0</v>
      </c>
      <c r="D211" s="214">
        <v>0</v>
      </c>
      <c r="E211" s="214">
        <v>0</v>
      </c>
      <c r="F211" s="215">
        <f ca="1" t="shared" si="9"/>
        <v>0</v>
      </c>
      <c r="G211" s="215">
        <f ca="1">IFERROR(OFFSET(F211,0,-1)/OFFSET(F211,0,-2),)</f>
        <v>0</v>
      </c>
    </row>
    <row r="212" s="145" customFormat="1" ht="14.1" customHeight="1" spans="1:7">
      <c r="A212" s="212" t="s">
        <v>10129</v>
      </c>
      <c r="B212" s="213" t="s">
        <v>10130</v>
      </c>
      <c r="C212" s="214">
        <v>0</v>
      </c>
      <c r="D212" s="214">
        <v>0</v>
      </c>
      <c r="E212" s="214">
        <v>0</v>
      </c>
      <c r="F212" s="215">
        <f ca="1" t="shared" si="9"/>
        <v>0</v>
      </c>
      <c r="G212" s="215">
        <f ca="1">IFERROR(OFFSET(F212,0,-1)/OFFSET(F212,0,-2),)</f>
        <v>0</v>
      </c>
    </row>
    <row r="213" s="145" customFormat="1" ht="14.1" customHeight="1" spans="1:7">
      <c r="A213" s="212" t="s">
        <v>10131</v>
      </c>
      <c r="B213" s="213" t="s">
        <v>10132</v>
      </c>
      <c r="C213" s="214">
        <v>0</v>
      </c>
      <c r="D213" s="214">
        <v>488</v>
      </c>
      <c r="E213" s="214">
        <v>0</v>
      </c>
      <c r="F213" s="215">
        <f ca="1" t="shared" si="9"/>
        <v>0</v>
      </c>
      <c r="G213" s="215">
        <f ca="1">IFERROR(OFFSET(F213,0,-1)/OFFSET(F213,0,-2),)</f>
        <v>0</v>
      </c>
    </row>
    <row r="214" s="145" customFormat="1" ht="14.1" customHeight="1" spans="1:7">
      <c r="A214" s="212" t="s">
        <v>10133</v>
      </c>
      <c r="B214" s="213" t="s">
        <v>10134</v>
      </c>
      <c r="C214" s="214">
        <v>0</v>
      </c>
      <c r="D214" s="214">
        <v>0</v>
      </c>
      <c r="E214" s="214">
        <v>0</v>
      </c>
      <c r="F214" s="215">
        <f ca="1" t="shared" si="9"/>
        <v>0</v>
      </c>
      <c r="G214" s="215">
        <f ca="1">IFERROR(OFFSET(F214,0,-1)/OFFSET(F214,0,-2),)</f>
        <v>0</v>
      </c>
    </row>
    <row r="215" s="145" customFormat="1" ht="14.1" customHeight="1" spans="1:7">
      <c r="A215" s="212" t="s">
        <v>10135</v>
      </c>
      <c r="B215" s="213" t="s">
        <v>10136</v>
      </c>
      <c r="C215" s="214">
        <v>4000</v>
      </c>
      <c r="D215" s="214">
        <v>0</v>
      </c>
      <c r="E215" s="214">
        <v>4000</v>
      </c>
      <c r="F215" s="215">
        <f ca="1" t="shared" si="9"/>
        <v>1</v>
      </c>
      <c r="G215" s="215">
        <f ca="1">IFERROR(OFFSET(F215,0,-1)/OFFSET(F215,0,-2),)</f>
        <v>0</v>
      </c>
    </row>
    <row r="216" s="145" customFormat="1" ht="14.1" customHeight="1" spans="1:7">
      <c r="A216" s="212" t="s">
        <v>10137</v>
      </c>
      <c r="B216" s="213" t="s">
        <v>10092</v>
      </c>
      <c r="C216" s="214">
        <v>26884</v>
      </c>
      <c r="D216" s="214">
        <v>712</v>
      </c>
      <c r="E216" s="214">
        <v>9266</v>
      </c>
      <c r="F216" s="215">
        <f ca="1" t="shared" si="9"/>
        <v>0.344665972325547</v>
      </c>
      <c r="G216" s="215">
        <f ca="1">IFERROR(OFFSET(F216,0,-1)/OFFSET(F216,0,-2),)</f>
        <v>13.0140449438202</v>
      </c>
    </row>
    <row r="217" s="145" customFormat="1" ht="14.1" customHeight="1" spans="1:7">
      <c r="A217" s="212" t="s">
        <v>10138</v>
      </c>
      <c r="B217" s="213" t="s">
        <v>10139</v>
      </c>
      <c r="C217" s="214">
        <v>26104</v>
      </c>
      <c r="D217" s="214">
        <v>0</v>
      </c>
      <c r="E217" s="214">
        <v>8608</v>
      </c>
      <c r="F217" s="215">
        <f ca="1" t="shared" si="9"/>
        <v>0.32975789151088</v>
      </c>
      <c r="G217" s="215">
        <f ca="1">IFERROR(OFFSET(F217,0,-1)/OFFSET(F217,0,-2),)</f>
        <v>0</v>
      </c>
    </row>
    <row r="218" s="145" customFormat="1" ht="14.1" customHeight="1" spans="1:7">
      <c r="A218" s="212" t="s">
        <v>10140</v>
      </c>
      <c r="B218" s="213" t="s">
        <v>10092</v>
      </c>
      <c r="C218" s="214">
        <v>780</v>
      </c>
      <c r="D218" s="214">
        <v>712</v>
      </c>
      <c r="E218" s="214">
        <v>658</v>
      </c>
      <c r="F218" s="215">
        <f ca="1" t="shared" si="9"/>
        <v>0.843589743589744</v>
      </c>
      <c r="G218" s="215">
        <f ca="1">IFERROR(OFFSET(F218,0,-1)/OFFSET(F218,0,-2),)</f>
        <v>0.924157303370786</v>
      </c>
    </row>
    <row r="219" s="145" customFormat="1" ht="14.1" customHeight="1" spans="1:7">
      <c r="A219" s="212" t="s">
        <v>10141</v>
      </c>
      <c r="B219" s="213" t="s">
        <v>10142</v>
      </c>
      <c r="C219" s="214">
        <v>5633</v>
      </c>
      <c r="D219" s="214">
        <v>5249</v>
      </c>
      <c r="E219" s="214">
        <v>5495</v>
      </c>
      <c r="F219" s="215">
        <f ca="1" t="shared" si="9"/>
        <v>0.975501508965028</v>
      </c>
      <c r="G219" s="215">
        <f ca="1">IFERROR(OFFSET(F219,0,-1)/OFFSET(F219,0,-2),)</f>
        <v>1.04686606972757</v>
      </c>
    </row>
    <row r="220" s="145" customFormat="1" ht="14.1" customHeight="1" spans="1:7">
      <c r="A220" s="212" t="s">
        <v>10143</v>
      </c>
      <c r="B220" s="213" t="s">
        <v>10144</v>
      </c>
      <c r="C220" s="214">
        <v>5633</v>
      </c>
      <c r="D220" s="214">
        <v>5249</v>
      </c>
      <c r="E220" s="214">
        <v>5495</v>
      </c>
      <c r="F220" s="215">
        <f ca="1" t="shared" si="9"/>
        <v>0.975501508965028</v>
      </c>
      <c r="G220" s="215">
        <f ca="1">IFERROR(OFFSET(F220,0,-1)/OFFSET(F220,0,-2),)</f>
        <v>1.04686606972757</v>
      </c>
    </row>
    <row r="221" s="145" customFormat="1" ht="14.1" customHeight="1" spans="1:7">
      <c r="A221" s="212" t="s">
        <v>10145</v>
      </c>
      <c r="B221" s="213" t="s">
        <v>10146</v>
      </c>
      <c r="C221" s="214">
        <v>0</v>
      </c>
      <c r="D221" s="214">
        <v>2</v>
      </c>
      <c r="E221" s="214">
        <v>5</v>
      </c>
      <c r="F221" s="215">
        <f ca="1" t="shared" si="9"/>
        <v>0</v>
      </c>
      <c r="G221" s="215">
        <f ca="1">IFERROR(OFFSET(F221,0,-1)/OFFSET(F221,0,-2),)</f>
        <v>2.5</v>
      </c>
    </row>
    <row r="222" s="145" customFormat="1" ht="14.1" customHeight="1" spans="1:7">
      <c r="A222" s="212" t="s">
        <v>10147</v>
      </c>
      <c r="B222" s="213" t="s">
        <v>10148</v>
      </c>
      <c r="C222" s="214">
        <v>0</v>
      </c>
      <c r="D222" s="214">
        <v>2</v>
      </c>
      <c r="E222" s="214">
        <v>5</v>
      </c>
      <c r="F222" s="215">
        <f ca="1" t="shared" si="9"/>
        <v>0</v>
      </c>
      <c r="G222" s="215">
        <f ca="1">IFERROR(OFFSET(F222,0,-1)/OFFSET(F222,0,-2),)</f>
        <v>2.5</v>
      </c>
    </row>
    <row r="223" s="145" customFormat="1" ht="14.1" customHeight="1" spans="1:7">
      <c r="A223" s="212"/>
      <c r="B223" s="213"/>
      <c r="C223" s="216"/>
      <c r="D223" s="216"/>
      <c r="E223" s="216"/>
      <c r="F223" s="217">
        <f ca="1" t="shared" si="9"/>
        <v>0</v>
      </c>
      <c r="G223" s="217">
        <f ca="1">IFERROR(OFFSET(F223,0,-1)/OFFSET(F223,0,-2),)</f>
        <v>0</v>
      </c>
    </row>
    <row r="224" s="145" customFormat="1" ht="14.1" customHeight="1" spans="1:7">
      <c r="A224" s="181" t="s">
        <v>10149</v>
      </c>
      <c r="B224" s="182"/>
      <c r="C224" s="218">
        <f ca="1">SUM('[2]表二（录入表）'!C$6:C$1121)</f>
        <v>411800</v>
      </c>
      <c r="D224" s="218">
        <f>SUM('[2]表二（录入表）'!E$6:E$1121)</f>
        <v>429465</v>
      </c>
      <c r="E224" s="218">
        <f ca="1">SUM('[2]表二（录入表）'!F$6:F$1121)</f>
        <v>414800</v>
      </c>
      <c r="F224" s="215">
        <f ca="1" t="shared" si="9"/>
        <v>1.00728508984944</v>
      </c>
      <c r="G224" s="215">
        <f ca="1">IFERROR(OFFSET(F224,0,-1)/OFFSET(F224,0,-2),)</f>
        <v>0.965852863446381</v>
      </c>
    </row>
    <row r="225" s="145" customFormat="1" spans="1:6">
      <c r="A225" s="205"/>
      <c r="F225" s="219"/>
    </row>
  </sheetData>
  <mergeCells count="6">
    <mergeCell ref="A2:G2"/>
    <mergeCell ref="A4:B4"/>
    <mergeCell ref="E4:G4"/>
    <mergeCell ref="A224:B224"/>
    <mergeCell ref="C4:C5"/>
    <mergeCell ref="D4:D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9"/>
  <sheetViews>
    <sheetView workbookViewId="0">
      <selection activeCell="M7" sqref="M7:N105"/>
    </sheetView>
  </sheetViews>
  <sheetFormatPr defaultColWidth="9" defaultRowHeight="14.25"/>
  <cols>
    <col min="1" max="1" width="9.45" style="145" customWidth="1"/>
    <col min="2" max="2" width="42.1" style="145" customWidth="1"/>
    <col min="3" max="5" width="9.75" style="145" customWidth="1"/>
    <col min="6" max="6" width="10.625" style="185" customWidth="1"/>
    <col min="7" max="7" width="10.75" style="186" customWidth="1"/>
    <col min="8" max="8" width="7.55" style="186" customWidth="1"/>
    <col min="9" max="9" width="30.25" style="145" customWidth="1"/>
    <col min="10" max="12" width="9.75" style="145" customWidth="1"/>
    <col min="13" max="13" width="10.75" style="185" customWidth="1"/>
    <col min="14" max="14" width="10.875" style="185" customWidth="1"/>
    <col min="15" max="16383" width="8.8" style="145"/>
    <col min="16384" max="16384" width="9" style="145"/>
  </cols>
  <sheetData>
    <row r="1" s="145" customFormat="1" ht="18" customHeight="1" spans="1:14">
      <c r="A1" s="115" t="s">
        <v>10150</v>
      </c>
      <c r="C1" s="187"/>
      <c r="D1" s="187"/>
      <c r="E1" s="187"/>
      <c r="F1" s="185"/>
      <c r="G1" s="186"/>
      <c r="H1" s="186"/>
      <c r="M1" s="185"/>
      <c r="N1" s="185"/>
    </row>
    <row r="2" s="183" customFormat="1" ht="23.25" spans="1:14">
      <c r="A2" s="149" t="s">
        <v>10151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</row>
    <row r="3" s="183" customFormat="1" ht="20.25" customHeight="1" spans="1:14">
      <c r="A3" s="188"/>
      <c r="B3" s="116"/>
      <c r="M3" s="189" t="s">
        <v>10152</v>
      </c>
      <c r="N3" s="189"/>
    </row>
    <row r="4" s="183" customFormat="1" ht="19.5" customHeight="1" spans="1:14">
      <c r="A4" s="156" t="s">
        <v>10153</v>
      </c>
      <c r="B4" s="156"/>
      <c r="C4" s="156"/>
      <c r="D4" s="156"/>
      <c r="E4" s="156"/>
      <c r="F4" s="156"/>
      <c r="G4" s="156"/>
      <c r="H4" s="156" t="s">
        <v>10154</v>
      </c>
      <c r="I4" s="156"/>
      <c r="J4" s="156"/>
      <c r="K4" s="156"/>
      <c r="L4" s="156"/>
      <c r="M4" s="156"/>
      <c r="N4" s="156"/>
    </row>
    <row r="5" s="183" customFormat="1" ht="19.5" customHeight="1" spans="1:14">
      <c r="A5" s="151" t="s">
        <v>9654</v>
      </c>
      <c r="B5" s="152"/>
      <c r="C5" s="123" t="s">
        <v>9655</v>
      </c>
      <c r="D5" s="124" t="s">
        <v>9656</v>
      </c>
      <c r="E5" s="151" t="s">
        <v>9657</v>
      </c>
      <c r="F5" s="190"/>
      <c r="G5" s="152"/>
      <c r="H5" s="151" t="s">
        <v>9654</v>
      </c>
      <c r="I5" s="152"/>
      <c r="J5" s="123" t="s">
        <v>9655</v>
      </c>
      <c r="K5" s="124" t="s">
        <v>9656</v>
      </c>
      <c r="L5" s="151" t="s">
        <v>9657</v>
      </c>
      <c r="M5" s="190"/>
      <c r="N5" s="152"/>
    </row>
    <row r="6" s="183" customFormat="1" ht="49.2" customHeight="1" spans="1:14">
      <c r="A6" s="155" t="s">
        <v>9658</v>
      </c>
      <c r="B6" s="156" t="s">
        <v>9659</v>
      </c>
      <c r="C6" s="130"/>
      <c r="D6" s="130"/>
      <c r="E6" s="153" t="s">
        <v>9660</v>
      </c>
      <c r="F6" s="191" t="s">
        <v>9661</v>
      </c>
      <c r="G6" s="191" t="s">
        <v>9662</v>
      </c>
      <c r="H6" s="155" t="s">
        <v>9658</v>
      </c>
      <c r="I6" s="156" t="s">
        <v>9659</v>
      </c>
      <c r="J6" s="130"/>
      <c r="K6" s="130"/>
      <c r="L6" s="153" t="s">
        <v>9660</v>
      </c>
      <c r="M6" s="191" t="s">
        <v>9661</v>
      </c>
      <c r="N6" s="191" t="s">
        <v>9662</v>
      </c>
    </row>
    <row r="7" s="145" customFormat="1" ht="16" customHeight="1" spans="1:14">
      <c r="A7" s="181" t="s">
        <v>10155</v>
      </c>
      <c r="B7" s="182"/>
      <c r="C7" s="160">
        <v>142200</v>
      </c>
      <c r="D7" s="160">
        <v>146049</v>
      </c>
      <c r="E7" s="160">
        <v>153300</v>
      </c>
      <c r="F7" s="192">
        <f t="shared" ref="F7:F38" si="0">E7/C7</f>
        <v>1.07805907172996</v>
      </c>
      <c r="G7" s="192">
        <f t="shared" ref="G7:G38" si="1">E7/D7</f>
        <v>1.04964772097036</v>
      </c>
      <c r="H7" s="181" t="s">
        <v>10156</v>
      </c>
      <c r="I7" s="182"/>
      <c r="J7" s="193">
        <v>411800</v>
      </c>
      <c r="K7" s="160">
        <v>429465</v>
      </c>
      <c r="L7" s="160">
        <v>414800</v>
      </c>
      <c r="M7" s="194">
        <f>L7/J7</f>
        <v>1.00728508984944</v>
      </c>
      <c r="N7" s="194">
        <f>L7/K7</f>
        <v>0.965852863446381</v>
      </c>
    </row>
    <row r="8" s="145" customFormat="1" ht="16" customHeight="1" spans="1:14">
      <c r="A8" s="195" t="s">
        <v>10157</v>
      </c>
      <c r="B8" s="159" t="s">
        <v>10158</v>
      </c>
      <c r="C8" s="193">
        <v>301543</v>
      </c>
      <c r="D8" s="193">
        <v>433228</v>
      </c>
      <c r="E8" s="193">
        <v>296650</v>
      </c>
      <c r="F8" s="192">
        <f t="shared" si="0"/>
        <v>0.983773458511721</v>
      </c>
      <c r="G8" s="192">
        <f t="shared" si="1"/>
        <v>0.684743368388008</v>
      </c>
      <c r="H8" s="195" t="s">
        <v>10159</v>
      </c>
      <c r="I8" s="159" t="s">
        <v>10160</v>
      </c>
      <c r="J8" s="193">
        <v>27844</v>
      </c>
      <c r="K8" s="193">
        <v>110161</v>
      </c>
      <c r="L8" s="193">
        <v>30779</v>
      </c>
      <c r="M8" s="194">
        <f>L8/J8</f>
        <v>1.10540870564574</v>
      </c>
      <c r="N8" s="194">
        <f>L8/K8</f>
        <v>0.279400150688538</v>
      </c>
    </row>
    <row r="9" s="145" customFormat="1" ht="16" customHeight="1" spans="1:14">
      <c r="A9" s="196"/>
      <c r="B9" s="159" t="s">
        <v>10161</v>
      </c>
      <c r="C9" s="193">
        <v>251917</v>
      </c>
      <c r="D9" s="193">
        <v>347918</v>
      </c>
      <c r="E9" s="193">
        <v>261845</v>
      </c>
      <c r="F9" s="192">
        <f t="shared" si="0"/>
        <v>1.03940980561058</v>
      </c>
      <c r="G9" s="192">
        <f t="shared" si="1"/>
        <v>0.75260549899689</v>
      </c>
      <c r="H9" s="196"/>
      <c r="I9" s="159" t="s">
        <v>10162</v>
      </c>
      <c r="J9" s="193">
        <v>0</v>
      </c>
      <c r="K9" s="193">
        <v>0</v>
      </c>
      <c r="L9" s="193">
        <v>0</v>
      </c>
      <c r="M9" s="194" t="s">
        <v>10163</v>
      </c>
      <c r="N9" s="194" t="s">
        <v>10163</v>
      </c>
    </row>
    <row r="10" s="145" customFormat="1" ht="16" customHeight="1" spans="1:14">
      <c r="A10" s="195" t="s">
        <v>10164</v>
      </c>
      <c r="B10" s="159" t="s">
        <v>10165</v>
      </c>
      <c r="C10" s="193">
        <v>12907</v>
      </c>
      <c r="D10" s="193">
        <v>12907</v>
      </c>
      <c r="E10" s="193">
        <v>12907</v>
      </c>
      <c r="F10" s="192">
        <f t="shared" si="0"/>
        <v>1</v>
      </c>
      <c r="G10" s="192">
        <f t="shared" si="1"/>
        <v>1</v>
      </c>
      <c r="H10" s="248" t="s">
        <v>10166</v>
      </c>
      <c r="I10" s="159" t="s">
        <v>10167</v>
      </c>
      <c r="J10" s="197">
        <v>0</v>
      </c>
      <c r="K10" s="197">
        <v>0</v>
      </c>
      <c r="L10" s="197">
        <v>0</v>
      </c>
      <c r="M10" s="194" t="s">
        <v>10163</v>
      </c>
      <c r="N10" s="194" t="s">
        <v>10163</v>
      </c>
    </row>
    <row r="11" s="145" customFormat="1" ht="16" customHeight="1" spans="1:14">
      <c r="A11" s="195" t="s">
        <v>10168</v>
      </c>
      <c r="B11" s="159" t="s">
        <v>10169</v>
      </c>
      <c r="C11" s="197">
        <v>263</v>
      </c>
      <c r="D11" s="197">
        <v>263</v>
      </c>
      <c r="E11" s="197">
        <v>263</v>
      </c>
      <c r="F11" s="192">
        <f t="shared" si="0"/>
        <v>1</v>
      </c>
      <c r="G11" s="192">
        <f t="shared" si="1"/>
        <v>1</v>
      </c>
      <c r="H11" s="248" t="s">
        <v>10170</v>
      </c>
      <c r="I11" s="159" t="s">
        <v>10171</v>
      </c>
      <c r="J11" s="197">
        <v>0</v>
      </c>
      <c r="K11" s="197">
        <v>0</v>
      </c>
      <c r="L11" s="197">
        <v>0</v>
      </c>
      <c r="M11" s="194" t="s">
        <v>10163</v>
      </c>
      <c r="N11" s="194" t="s">
        <v>10163</v>
      </c>
    </row>
    <row r="12" s="145" customFormat="1" ht="16" customHeight="1" spans="1:14">
      <c r="A12" s="195" t="s">
        <v>10172</v>
      </c>
      <c r="B12" s="159" t="s">
        <v>10173</v>
      </c>
      <c r="C12" s="197">
        <v>1593</v>
      </c>
      <c r="D12" s="197">
        <v>1593</v>
      </c>
      <c r="E12" s="197">
        <v>1593</v>
      </c>
      <c r="F12" s="192">
        <f t="shared" si="0"/>
        <v>1</v>
      </c>
      <c r="G12" s="192">
        <f t="shared" si="1"/>
        <v>1</v>
      </c>
      <c r="H12" s="248" t="s">
        <v>10174</v>
      </c>
      <c r="I12" s="159" t="s">
        <v>10175</v>
      </c>
      <c r="J12" s="197">
        <v>0</v>
      </c>
      <c r="K12" s="197">
        <v>0</v>
      </c>
      <c r="L12" s="197">
        <v>0</v>
      </c>
      <c r="M12" s="194" t="s">
        <v>10163</v>
      </c>
      <c r="N12" s="194" t="s">
        <v>10163</v>
      </c>
    </row>
    <row r="13" s="145" customFormat="1" ht="16" customHeight="1" spans="1:14">
      <c r="A13" s="195" t="s">
        <v>10176</v>
      </c>
      <c r="B13" s="159" t="s">
        <v>10177</v>
      </c>
      <c r="C13" s="197">
        <v>3425</v>
      </c>
      <c r="D13" s="197">
        <v>3425</v>
      </c>
      <c r="E13" s="197">
        <v>3425</v>
      </c>
      <c r="F13" s="192">
        <f t="shared" si="0"/>
        <v>1</v>
      </c>
      <c r="G13" s="192">
        <f t="shared" si="1"/>
        <v>1</v>
      </c>
      <c r="H13" s="196"/>
      <c r="I13" s="159"/>
      <c r="J13" s="198"/>
      <c r="K13" s="199"/>
      <c r="L13" s="199"/>
      <c r="M13" s="200"/>
      <c r="N13" s="200"/>
    </row>
    <row r="14" s="145" customFormat="1" ht="16" customHeight="1" spans="1:14">
      <c r="A14" s="195" t="s">
        <v>10178</v>
      </c>
      <c r="B14" s="159" t="s">
        <v>10179</v>
      </c>
      <c r="C14" s="197">
        <v>60</v>
      </c>
      <c r="D14" s="197">
        <v>60</v>
      </c>
      <c r="E14" s="197">
        <v>60</v>
      </c>
      <c r="F14" s="192">
        <f t="shared" si="0"/>
        <v>1</v>
      </c>
      <c r="G14" s="192">
        <f t="shared" si="1"/>
        <v>1</v>
      </c>
      <c r="H14" s="196"/>
      <c r="I14" s="159"/>
      <c r="J14" s="198"/>
      <c r="K14" s="199"/>
      <c r="L14" s="199"/>
      <c r="M14" s="200"/>
      <c r="N14" s="200"/>
    </row>
    <row r="15" s="145" customFormat="1" ht="16" customHeight="1" spans="1:14">
      <c r="A15" s="195" t="s">
        <v>10180</v>
      </c>
      <c r="B15" s="159" t="s">
        <v>10181</v>
      </c>
      <c r="C15" s="197">
        <v>7566</v>
      </c>
      <c r="D15" s="197">
        <v>7566</v>
      </c>
      <c r="E15" s="197">
        <v>7566</v>
      </c>
      <c r="F15" s="192">
        <f t="shared" si="0"/>
        <v>1</v>
      </c>
      <c r="G15" s="192">
        <f t="shared" si="1"/>
        <v>1</v>
      </c>
      <c r="H15" s="196"/>
      <c r="I15" s="159"/>
      <c r="J15" s="198"/>
      <c r="K15" s="199"/>
      <c r="L15" s="199"/>
      <c r="M15" s="200"/>
      <c r="N15" s="200"/>
    </row>
    <row r="16" s="145" customFormat="1" ht="16" customHeight="1" spans="1:14">
      <c r="A16" s="195" t="s">
        <v>10182</v>
      </c>
      <c r="B16" s="159" t="s">
        <v>10183</v>
      </c>
      <c r="C16" s="197">
        <v>0</v>
      </c>
      <c r="D16" s="197">
        <v>0</v>
      </c>
      <c r="E16" s="197">
        <v>0</v>
      </c>
      <c r="F16" s="192"/>
      <c r="G16" s="192"/>
      <c r="H16" s="196"/>
      <c r="I16" s="159"/>
      <c r="J16" s="198"/>
      <c r="K16" s="199"/>
      <c r="L16" s="199"/>
      <c r="M16" s="200"/>
      <c r="N16" s="200"/>
    </row>
    <row r="17" s="145" customFormat="1" ht="16" customHeight="1" spans="1:14">
      <c r="A17" s="195" t="s">
        <v>10184</v>
      </c>
      <c r="B17" s="159" t="s">
        <v>10185</v>
      </c>
      <c r="C17" s="193">
        <v>238154</v>
      </c>
      <c r="D17" s="193">
        <v>306012</v>
      </c>
      <c r="E17" s="193">
        <v>246649</v>
      </c>
      <c r="F17" s="192">
        <f t="shared" si="0"/>
        <v>1.03567019659548</v>
      </c>
      <c r="G17" s="192">
        <f t="shared" si="1"/>
        <v>0.806010875390508</v>
      </c>
      <c r="H17" s="196"/>
      <c r="I17" s="159"/>
      <c r="J17" s="198"/>
      <c r="K17" s="199"/>
      <c r="L17" s="199"/>
      <c r="M17" s="200"/>
      <c r="N17" s="200"/>
    </row>
    <row r="18" s="145" customFormat="1" ht="16" customHeight="1" spans="1:14">
      <c r="A18" s="195" t="s">
        <v>10186</v>
      </c>
      <c r="B18" s="159" t="s">
        <v>10187</v>
      </c>
      <c r="C18" s="197">
        <v>0</v>
      </c>
      <c r="D18" s="197">
        <v>0</v>
      </c>
      <c r="E18" s="197">
        <v>0</v>
      </c>
      <c r="F18" s="192"/>
      <c r="G18" s="192"/>
      <c r="H18" s="196"/>
      <c r="I18" s="159"/>
      <c r="J18" s="198"/>
      <c r="K18" s="199"/>
      <c r="L18" s="199"/>
      <c r="M18" s="200"/>
      <c r="N18" s="200"/>
    </row>
    <row r="19" s="145" customFormat="1" ht="16" customHeight="1" spans="1:14">
      <c r="A19" s="195" t="s">
        <v>10188</v>
      </c>
      <c r="B19" s="159" t="s">
        <v>10189</v>
      </c>
      <c r="C19" s="197">
        <v>84728</v>
      </c>
      <c r="D19" s="197">
        <v>109839</v>
      </c>
      <c r="E19" s="197">
        <v>90560</v>
      </c>
      <c r="F19" s="192">
        <f t="shared" si="0"/>
        <v>1.0688320271929</v>
      </c>
      <c r="G19" s="192">
        <f t="shared" si="1"/>
        <v>0.824479465399357</v>
      </c>
      <c r="H19" s="196"/>
      <c r="I19" s="159"/>
      <c r="J19" s="198"/>
      <c r="K19" s="199"/>
      <c r="L19" s="199"/>
      <c r="M19" s="200"/>
      <c r="N19" s="200"/>
    </row>
    <row r="20" s="145" customFormat="1" ht="16" customHeight="1" spans="1:14">
      <c r="A20" s="195" t="s">
        <v>10190</v>
      </c>
      <c r="B20" s="159" t="s">
        <v>10191</v>
      </c>
      <c r="C20" s="197">
        <v>31901</v>
      </c>
      <c r="D20" s="197">
        <v>35620</v>
      </c>
      <c r="E20" s="197">
        <v>31901</v>
      </c>
      <c r="F20" s="192">
        <f t="shared" si="0"/>
        <v>1</v>
      </c>
      <c r="G20" s="192">
        <f t="shared" si="1"/>
        <v>0.895592363840539</v>
      </c>
      <c r="H20" s="196"/>
      <c r="I20" s="159"/>
      <c r="J20" s="198"/>
      <c r="K20" s="199"/>
      <c r="L20" s="199"/>
      <c r="M20" s="200"/>
      <c r="N20" s="200"/>
    </row>
    <row r="21" s="145" customFormat="1" ht="16" customHeight="1" spans="1:14">
      <c r="A21" s="195" t="s">
        <v>10192</v>
      </c>
      <c r="B21" s="159" t="s">
        <v>10193</v>
      </c>
      <c r="C21" s="197">
        <v>751</v>
      </c>
      <c r="D21" s="197">
        <v>5803</v>
      </c>
      <c r="E21" s="197">
        <v>644</v>
      </c>
      <c r="F21" s="192">
        <f t="shared" si="0"/>
        <v>0.857523302263648</v>
      </c>
      <c r="G21" s="192">
        <f t="shared" si="1"/>
        <v>0.110977080820265</v>
      </c>
      <c r="H21" s="196"/>
      <c r="I21" s="159"/>
      <c r="J21" s="198"/>
      <c r="K21" s="199"/>
      <c r="L21" s="199"/>
      <c r="M21" s="200"/>
      <c r="N21" s="200"/>
    </row>
    <row r="22" s="145" customFormat="1" ht="16" customHeight="1" spans="1:14">
      <c r="A22" s="195" t="s">
        <v>10194</v>
      </c>
      <c r="B22" s="159" t="s">
        <v>10195</v>
      </c>
      <c r="C22" s="197">
        <v>0</v>
      </c>
      <c r="D22" s="197">
        <v>0</v>
      </c>
      <c r="E22" s="197">
        <v>0</v>
      </c>
      <c r="F22" s="192"/>
      <c r="G22" s="192"/>
      <c r="H22" s="196"/>
      <c r="I22" s="159"/>
      <c r="J22" s="198"/>
      <c r="K22" s="199"/>
      <c r="L22" s="199"/>
      <c r="M22" s="200"/>
      <c r="N22" s="200"/>
    </row>
    <row r="23" s="145" customFormat="1" ht="16" customHeight="1" spans="1:14">
      <c r="A23" s="195" t="s">
        <v>10196</v>
      </c>
      <c r="B23" s="159" t="s">
        <v>10197</v>
      </c>
      <c r="C23" s="197">
        <v>0</v>
      </c>
      <c r="D23" s="197">
        <v>0</v>
      </c>
      <c r="E23" s="197">
        <v>0</v>
      </c>
      <c r="F23" s="192"/>
      <c r="G23" s="192"/>
      <c r="H23" s="196"/>
      <c r="I23" s="159"/>
      <c r="J23" s="198"/>
      <c r="K23" s="199"/>
      <c r="L23" s="199"/>
      <c r="M23" s="200"/>
      <c r="N23" s="200"/>
    </row>
    <row r="24" s="145" customFormat="1" ht="16" customHeight="1" spans="1:14">
      <c r="A24" s="195" t="s">
        <v>10198</v>
      </c>
      <c r="B24" s="159" t="s">
        <v>10199</v>
      </c>
      <c r="C24" s="197">
        <v>5199</v>
      </c>
      <c r="D24" s="197">
        <v>11245</v>
      </c>
      <c r="E24" s="197">
        <v>5036</v>
      </c>
      <c r="F24" s="192">
        <f t="shared" si="0"/>
        <v>0.968647816887863</v>
      </c>
      <c r="G24" s="192">
        <f t="shared" si="1"/>
        <v>0.447843485993775</v>
      </c>
      <c r="H24" s="196"/>
      <c r="I24" s="159"/>
      <c r="J24" s="198"/>
      <c r="K24" s="199"/>
      <c r="L24" s="199"/>
      <c r="M24" s="200"/>
      <c r="N24" s="200"/>
    </row>
    <row r="25" s="145" customFormat="1" ht="16" customHeight="1" spans="1:14">
      <c r="A25" s="195" t="s">
        <v>10200</v>
      </c>
      <c r="B25" s="159" t="s">
        <v>10201</v>
      </c>
      <c r="C25" s="197">
        <v>0</v>
      </c>
      <c r="D25" s="197">
        <v>0</v>
      </c>
      <c r="E25" s="197">
        <v>0</v>
      </c>
      <c r="F25" s="192"/>
      <c r="G25" s="192"/>
      <c r="H25" s="196"/>
      <c r="I25" s="159"/>
      <c r="J25" s="198"/>
      <c r="K25" s="199"/>
      <c r="L25" s="199"/>
      <c r="M25" s="200"/>
      <c r="N25" s="200"/>
    </row>
    <row r="26" s="145" customFormat="1" ht="16" customHeight="1" spans="1:14">
      <c r="A26" s="195" t="s">
        <v>10202</v>
      </c>
      <c r="B26" s="159" t="s">
        <v>10203</v>
      </c>
      <c r="C26" s="197">
        <v>33613</v>
      </c>
      <c r="D26" s="197">
        <v>34525</v>
      </c>
      <c r="E26" s="197">
        <v>33613</v>
      </c>
      <c r="F26" s="192">
        <f t="shared" si="0"/>
        <v>1</v>
      </c>
      <c r="G26" s="192">
        <f t="shared" si="1"/>
        <v>0.973584359160029</v>
      </c>
      <c r="H26" s="196"/>
      <c r="I26" s="159"/>
      <c r="J26" s="198"/>
      <c r="K26" s="199"/>
      <c r="L26" s="199"/>
      <c r="M26" s="200"/>
      <c r="N26" s="200"/>
    </row>
    <row r="27" s="145" customFormat="1" ht="16" customHeight="1" spans="1:14">
      <c r="A27" s="195" t="s">
        <v>10204</v>
      </c>
      <c r="B27" s="159" t="s">
        <v>10205</v>
      </c>
      <c r="C27" s="197">
        <v>0</v>
      </c>
      <c r="D27" s="197">
        <v>0</v>
      </c>
      <c r="E27" s="197">
        <v>0</v>
      </c>
      <c r="F27" s="192"/>
      <c r="G27" s="192"/>
      <c r="H27" s="196"/>
      <c r="I27" s="159"/>
      <c r="J27" s="198"/>
      <c r="K27" s="199"/>
      <c r="L27" s="199"/>
      <c r="M27" s="200"/>
      <c r="N27" s="200"/>
    </row>
    <row r="28" s="145" customFormat="1" ht="16" customHeight="1" spans="1:14">
      <c r="A28" s="195" t="s">
        <v>10206</v>
      </c>
      <c r="B28" s="159" t="s">
        <v>10207</v>
      </c>
      <c r="C28" s="197">
        <v>400</v>
      </c>
      <c r="D28" s="197">
        <v>400</v>
      </c>
      <c r="E28" s="197">
        <v>400</v>
      </c>
      <c r="F28" s="192">
        <f t="shared" si="0"/>
        <v>1</v>
      </c>
      <c r="G28" s="192">
        <f t="shared" si="1"/>
        <v>1</v>
      </c>
      <c r="H28" s="196"/>
      <c r="I28" s="159"/>
      <c r="J28" s="198"/>
      <c r="K28" s="199"/>
      <c r="L28" s="199"/>
      <c r="M28" s="200"/>
      <c r="N28" s="200"/>
    </row>
    <row r="29" s="145" customFormat="1" ht="16" customHeight="1" spans="1:14">
      <c r="A29" s="195" t="s">
        <v>10208</v>
      </c>
      <c r="B29" s="159" t="s">
        <v>10209</v>
      </c>
      <c r="C29" s="197">
        <v>0</v>
      </c>
      <c r="D29" s="197">
        <v>0</v>
      </c>
      <c r="E29" s="197">
        <v>0</v>
      </c>
      <c r="F29" s="192"/>
      <c r="G29" s="192"/>
      <c r="H29" s="196"/>
      <c r="I29" s="159"/>
      <c r="J29" s="198"/>
      <c r="K29" s="199"/>
      <c r="L29" s="199"/>
      <c r="M29" s="200"/>
      <c r="N29" s="200"/>
    </row>
    <row r="30" s="145" customFormat="1" ht="16" customHeight="1" spans="1:14">
      <c r="A30" s="195" t="s">
        <v>10210</v>
      </c>
      <c r="B30" s="159" t="s">
        <v>10211</v>
      </c>
      <c r="C30" s="197">
        <v>11782</v>
      </c>
      <c r="D30" s="197">
        <v>14234</v>
      </c>
      <c r="E30" s="197">
        <v>7960</v>
      </c>
      <c r="F30" s="192">
        <f t="shared" si="0"/>
        <v>0.675606857918859</v>
      </c>
      <c r="G30" s="192">
        <f t="shared" si="1"/>
        <v>0.559224392300126</v>
      </c>
      <c r="H30" s="196"/>
      <c r="I30" s="201"/>
      <c r="J30" s="198"/>
      <c r="K30" s="199"/>
      <c r="L30" s="199"/>
      <c r="M30" s="200"/>
      <c r="N30" s="200"/>
    </row>
    <row r="31" s="145" customFormat="1" ht="16" customHeight="1" spans="1:14">
      <c r="A31" s="195" t="s">
        <v>10212</v>
      </c>
      <c r="B31" s="159" t="s">
        <v>10213</v>
      </c>
      <c r="C31" s="197">
        <v>0</v>
      </c>
      <c r="D31" s="197">
        <v>0</v>
      </c>
      <c r="E31" s="197">
        <v>0</v>
      </c>
      <c r="F31" s="192"/>
      <c r="G31" s="192"/>
      <c r="H31" s="196"/>
      <c r="I31" s="159"/>
      <c r="J31" s="198"/>
      <c r="K31" s="199"/>
      <c r="L31" s="199"/>
      <c r="M31" s="200"/>
      <c r="N31" s="200"/>
    </row>
    <row r="32" s="145" customFormat="1" ht="16" customHeight="1" spans="1:14">
      <c r="A32" s="195" t="s">
        <v>10214</v>
      </c>
      <c r="B32" s="159" t="s">
        <v>10215</v>
      </c>
      <c r="C32" s="197">
        <v>0</v>
      </c>
      <c r="D32" s="197">
        <v>0</v>
      </c>
      <c r="E32" s="197">
        <v>0</v>
      </c>
      <c r="F32" s="192"/>
      <c r="G32" s="192"/>
      <c r="H32" s="196"/>
      <c r="I32" s="159"/>
      <c r="J32" s="198"/>
      <c r="K32" s="199"/>
      <c r="L32" s="199"/>
      <c r="M32" s="200"/>
      <c r="N32" s="200"/>
    </row>
    <row r="33" s="145" customFormat="1" ht="16" customHeight="1" spans="1:14">
      <c r="A33" s="195" t="s">
        <v>10216</v>
      </c>
      <c r="B33" s="159" t="s">
        <v>10217</v>
      </c>
      <c r="C33" s="197">
        <v>0</v>
      </c>
      <c r="D33" s="197">
        <v>0</v>
      </c>
      <c r="E33" s="197">
        <v>0</v>
      </c>
      <c r="F33" s="192"/>
      <c r="G33" s="192"/>
      <c r="H33" s="196"/>
      <c r="I33" s="159"/>
      <c r="J33" s="198"/>
      <c r="K33" s="199"/>
      <c r="L33" s="199"/>
      <c r="M33" s="200"/>
      <c r="N33" s="200"/>
    </row>
    <row r="34" s="145" customFormat="1" ht="16" customHeight="1" spans="1:14">
      <c r="A34" s="195" t="s">
        <v>10218</v>
      </c>
      <c r="B34" s="159" t="s">
        <v>10219</v>
      </c>
      <c r="C34" s="197">
        <v>1607</v>
      </c>
      <c r="D34" s="197">
        <v>2077</v>
      </c>
      <c r="E34" s="197">
        <v>1737</v>
      </c>
      <c r="F34" s="192">
        <f t="shared" si="0"/>
        <v>1.08089607965152</v>
      </c>
      <c r="G34" s="192">
        <f t="shared" si="1"/>
        <v>0.836302359171883</v>
      </c>
      <c r="H34" s="196"/>
      <c r="I34" s="159"/>
      <c r="J34" s="198"/>
      <c r="K34" s="199"/>
      <c r="L34" s="199"/>
      <c r="M34" s="200"/>
      <c r="N34" s="200"/>
    </row>
    <row r="35" s="145" customFormat="1" ht="16" customHeight="1" spans="1:14">
      <c r="A35" s="195" t="s">
        <v>10220</v>
      </c>
      <c r="B35" s="159" t="s">
        <v>10221</v>
      </c>
      <c r="C35" s="197">
        <v>23971</v>
      </c>
      <c r="D35" s="197">
        <v>29083</v>
      </c>
      <c r="E35" s="197">
        <v>26387</v>
      </c>
      <c r="F35" s="192">
        <f t="shared" si="0"/>
        <v>1.1007884527137</v>
      </c>
      <c r="G35" s="192">
        <f t="shared" si="1"/>
        <v>0.907299797132345</v>
      </c>
      <c r="H35" s="196"/>
      <c r="I35" s="159"/>
      <c r="J35" s="198"/>
      <c r="K35" s="199"/>
      <c r="L35" s="199"/>
      <c r="M35" s="200"/>
      <c r="N35" s="200"/>
    </row>
    <row r="36" s="145" customFormat="1" ht="16" customHeight="1" spans="1:14">
      <c r="A36" s="195" t="s">
        <v>10222</v>
      </c>
      <c r="B36" s="159" t="s">
        <v>10223</v>
      </c>
      <c r="C36" s="197">
        <v>0</v>
      </c>
      <c r="D36" s="197">
        <v>0</v>
      </c>
      <c r="E36" s="197">
        <v>0</v>
      </c>
      <c r="F36" s="192"/>
      <c r="G36" s="192"/>
      <c r="H36" s="196"/>
      <c r="I36" s="159"/>
      <c r="J36" s="198"/>
      <c r="K36" s="199"/>
      <c r="L36" s="199"/>
      <c r="M36" s="200"/>
      <c r="N36" s="200"/>
    </row>
    <row r="37" s="145" customFormat="1" ht="16" customHeight="1" spans="1:14">
      <c r="A37" s="195" t="s">
        <v>10224</v>
      </c>
      <c r="B37" s="159" t="s">
        <v>10225</v>
      </c>
      <c r="C37" s="197">
        <v>465</v>
      </c>
      <c r="D37" s="197">
        <v>598</v>
      </c>
      <c r="E37" s="197">
        <v>427</v>
      </c>
      <c r="F37" s="192">
        <f t="shared" si="0"/>
        <v>0.918279569892473</v>
      </c>
      <c r="G37" s="192">
        <f t="shared" si="1"/>
        <v>0.714046822742475</v>
      </c>
      <c r="H37" s="196"/>
      <c r="I37" s="159"/>
      <c r="J37" s="198"/>
      <c r="K37" s="199"/>
      <c r="L37" s="199"/>
      <c r="M37" s="200"/>
      <c r="N37" s="200"/>
    </row>
    <row r="38" s="145" customFormat="1" ht="16" customHeight="1" spans="1:14">
      <c r="A38" s="195" t="s">
        <v>10226</v>
      </c>
      <c r="B38" s="159" t="s">
        <v>10227</v>
      </c>
      <c r="C38" s="197">
        <v>16373</v>
      </c>
      <c r="D38" s="197">
        <v>19346</v>
      </c>
      <c r="E38" s="197">
        <v>16995</v>
      </c>
      <c r="F38" s="192">
        <f t="shared" si="0"/>
        <v>1.03798937274782</v>
      </c>
      <c r="G38" s="192">
        <f t="shared" si="1"/>
        <v>0.878476170784658</v>
      </c>
      <c r="H38" s="196"/>
      <c r="I38" s="159"/>
      <c r="J38" s="198"/>
      <c r="K38" s="199"/>
      <c r="L38" s="199"/>
      <c r="M38" s="200"/>
      <c r="N38" s="200"/>
    </row>
    <row r="39" s="145" customFormat="1" ht="16" customHeight="1" spans="1:14">
      <c r="A39" s="195" t="s">
        <v>10228</v>
      </c>
      <c r="B39" s="159" t="s">
        <v>10229</v>
      </c>
      <c r="C39" s="197">
        <v>8744</v>
      </c>
      <c r="D39" s="197">
        <v>17459</v>
      </c>
      <c r="E39" s="197">
        <v>17470</v>
      </c>
      <c r="F39" s="192">
        <f>E39/C39</f>
        <v>1.99794144556267</v>
      </c>
      <c r="G39" s="192">
        <f>E39/D39</f>
        <v>1.00063004753995</v>
      </c>
      <c r="H39" s="196"/>
      <c r="I39" s="159"/>
      <c r="J39" s="198"/>
      <c r="K39" s="199"/>
      <c r="L39" s="199"/>
      <c r="M39" s="200"/>
      <c r="N39" s="200"/>
    </row>
    <row r="40" s="145" customFormat="1" ht="16" customHeight="1" spans="1:14">
      <c r="A40" s="195" t="s">
        <v>10230</v>
      </c>
      <c r="B40" s="159" t="s">
        <v>10231</v>
      </c>
      <c r="C40" s="197">
        <v>425</v>
      </c>
      <c r="D40" s="197">
        <v>2425</v>
      </c>
      <c r="E40" s="197">
        <v>343</v>
      </c>
      <c r="F40" s="192">
        <f>E40/C40</f>
        <v>0.807058823529412</v>
      </c>
      <c r="G40" s="192">
        <f>E40/D40</f>
        <v>0.141443298969072</v>
      </c>
      <c r="H40" s="196"/>
      <c r="I40" s="159"/>
      <c r="J40" s="198"/>
      <c r="K40" s="199"/>
      <c r="L40" s="199"/>
      <c r="M40" s="200"/>
      <c r="N40" s="200"/>
    </row>
    <row r="41" s="145" customFormat="1" ht="16" customHeight="1" spans="1:14">
      <c r="A41" s="195" t="s">
        <v>10232</v>
      </c>
      <c r="B41" s="159" t="s">
        <v>10233</v>
      </c>
      <c r="C41" s="197">
        <v>0</v>
      </c>
      <c r="D41" s="197">
        <v>90</v>
      </c>
      <c r="E41" s="197">
        <v>0</v>
      </c>
      <c r="F41" s="192"/>
      <c r="G41" s="192"/>
      <c r="H41" s="196"/>
      <c r="I41" s="159"/>
      <c r="J41" s="198"/>
      <c r="K41" s="199"/>
      <c r="L41" s="199"/>
      <c r="M41" s="200"/>
      <c r="N41" s="200"/>
    </row>
    <row r="42" s="145" customFormat="1" ht="16" customHeight="1" spans="1:14">
      <c r="A42" s="195" t="s">
        <v>10234</v>
      </c>
      <c r="B42" s="159" t="s">
        <v>10235</v>
      </c>
      <c r="C42" s="197">
        <v>16718</v>
      </c>
      <c r="D42" s="197">
        <v>19827</v>
      </c>
      <c r="E42" s="197">
        <v>12761</v>
      </c>
      <c r="F42" s="192">
        <f>E42/C42</f>
        <v>0.763309008254576</v>
      </c>
      <c r="G42" s="192">
        <f>E42/D42</f>
        <v>0.643617289554648</v>
      </c>
      <c r="H42" s="196"/>
      <c r="I42" s="159"/>
      <c r="J42" s="198"/>
      <c r="K42" s="199"/>
      <c r="L42" s="199"/>
      <c r="M42" s="200"/>
      <c r="N42" s="200"/>
    </row>
    <row r="43" s="145" customFormat="1" ht="16" customHeight="1" spans="1:14">
      <c r="A43" s="195" t="s">
        <v>10236</v>
      </c>
      <c r="B43" s="159" t="s">
        <v>10237</v>
      </c>
      <c r="C43" s="197">
        <v>123</v>
      </c>
      <c r="D43" s="197">
        <v>1302</v>
      </c>
      <c r="E43" s="197">
        <v>83</v>
      </c>
      <c r="F43" s="192">
        <f>E43/C43</f>
        <v>0.67479674796748</v>
      </c>
      <c r="G43" s="192">
        <f>E43/D43</f>
        <v>0.0637480798771121</v>
      </c>
      <c r="H43" s="196"/>
      <c r="I43" s="159"/>
      <c r="J43" s="198"/>
      <c r="K43" s="199"/>
      <c r="L43" s="199"/>
      <c r="M43" s="200"/>
      <c r="N43" s="200"/>
    </row>
    <row r="44" s="145" customFormat="1" ht="16" customHeight="1" spans="1:14">
      <c r="A44" s="195" t="s">
        <v>10238</v>
      </c>
      <c r="B44" s="159" t="s">
        <v>10239</v>
      </c>
      <c r="C44" s="197">
        <v>0</v>
      </c>
      <c r="D44" s="197">
        <v>0</v>
      </c>
      <c r="E44" s="197">
        <v>0</v>
      </c>
      <c r="F44" s="192"/>
      <c r="G44" s="192"/>
      <c r="H44" s="196"/>
      <c r="I44" s="159"/>
      <c r="J44" s="198"/>
      <c r="K44" s="199"/>
      <c r="L44" s="199"/>
      <c r="M44" s="200"/>
      <c r="N44" s="200"/>
    </row>
    <row r="45" s="145" customFormat="1" ht="16" customHeight="1" spans="1:14">
      <c r="A45" s="195" t="s">
        <v>10240</v>
      </c>
      <c r="B45" s="159" t="s">
        <v>10241</v>
      </c>
      <c r="C45" s="197">
        <v>0</v>
      </c>
      <c r="D45" s="197">
        <v>0</v>
      </c>
      <c r="E45" s="197">
        <v>0</v>
      </c>
      <c r="F45" s="192"/>
      <c r="G45" s="192"/>
      <c r="H45" s="196"/>
      <c r="I45" s="159"/>
      <c r="J45" s="198"/>
      <c r="K45" s="199"/>
      <c r="L45" s="199"/>
      <c r="M45" s="200"/>
      <c r="N45" s="200"/>
    </row>
    <row r="46" s="145" customFormat="1" ht="16" customHeight="1" spans="1:14">
      <c r="A46" s="195" t="s">
        <v>10242</v>
      </c>
      <c r="B46" s="159" t="s">
        <v>10243</v>
      </c>
      <c r="C46" s="197">
        <v>0</v>
      </c>
      <c r="D46" s="197">
        <v>0</v>
      </c>
      <c r="E46" s="197">
        <v>0</v>
      </c>
      <c r="F46" s="192"/>
      <c r="G46" s="192"/>
      <c r="H46" s="196"/>
      <c r="I46" s="159"/>
      <c r="J46" s="198"/>
      <c r="K46" s="199"/>
      <c r="L46" s="199"/>
      <c r="M46" s="200"/>
      <c r="N46" s="200"/>
    </row>
    <row r="47" s="145" customFormat="1" ht="16" customHeight="1" spans="1:14">
      <c r="A47" s="195" t="s">
        <v>10244</v>
      </c>
      <c r="B47" s="159" t="s">
        <v>10245</v>
      </c>
      <c r="C47" s="197">
        <v>0</v>
      </c>
      <c r="D47" s="197">
        <v>0</v>
      </c>
      <c r="E47" s="197">
        <v>0</v>
      </c>
      <c r="F47" s="192"/>
      <c r="G47" s="192"/>
      <c r="H47" s="196"/>
      <c r="I47" s="159"/>
      <c r="J47" s="198"/>
      <c r="K47" s="199"/>
      <c r="L47" s="199"/>
      <c r="M47" s="200"/>
      <c r="N47" s="200"/>
    </row>
    <row r="48" s="145" customFormat="1" ht="16" customHeight="1" spans="1:14">
      <c r="A48" s="195" t="s">
        <v>10246</v>
      </c>
      <c r="B48" s="159" t="s">
        <v>10247</v>
      </c>
      <c r="C48" s="197">
        <v>1354</v>
      </c>
      <c r="D48" s="197">
        <v>2128</v>
      </c>
      <c r="E48" s="197">
        <v>332</v>
      </c>
      <c r="F48" s="192">
        <f>E48/C48</f>
        <v>0.24519940915805</v>
      </c>
      <c r="G48" s="192">
        <f>E48/D48</f>
        <v>0.156015037593985</v>
      </c>
      <c r="H48" s="196"/>
      <c r="I48" s="159"/>
      <c r="J48" s="198"/>
      <c r="K48" s="199"/>
      <c r="L48" s="199"/>
      <c r="M48" s="200"/>
      <c r="N48" s="200"/>
    </row>
    <row r="49" s="145" customFormat="1" ht="16" customHeight="1" spans="1:17">
      <c r="A49" s="195" t="s">
        <v>10248</v>
      </c>
      <c r="B49" s="159" t="s">
        <v>10249</v>
      </c>
      <c r="C49" s="197">
        <v>0</v>
      </c>
      <c r="D49" s="197">
        <v>0</v>
      </c>
      <c r="E49" s="197">
        <v>0</v>
      </c>
      <c r="F49" s="192"/>
      <c r="G49" s="192"/>
      <c r="H49" s="196"/>
      <c r="I49" s="159"/>
      <c r="J49" s="198"/>
      <c r="K49" s="199"/>
      <c r="L49" s="199"/>
      <c r="M49" s="200"/>
      <c r="N49" s="200"/>
    </row>
    <row r="50" s="145" customFormat="1" ht="16" customHeight="1" spans="1:17">
      <c r="A50" s="195" t="s">
        <v>10250</v>
      </c>
      <c r="B50" s="159" t="s">
        <v>10251</v>
      </c>
      <c r="C50" s="197">
        <v>0</v>
      </c>
      <c r="D50" s="197">
        <v>11</v>
      </c>
      <c r="E50" s="197">
        <v>0</v>
      </c>
      <c r="F50" s="192"/>
      <c r="G50" s="192"/>
      <c r="H50" s="196"/>
      <c r="I50" s="159"/>
      <c r="J50" s="198"/>
      <c r="K50" s="199"/>
      <c r="L50" s="199"/>
      <c r="M50" s="200"/>
      <c r="N50" s="200"/>
    </row>
    <row r="51" s="145" customFormat="1" ht="16" customHeight="1" spans="1:17">
      <c r="A51" s="195" t="s">
        <v>10252</v>
      </c>
      <c r="B51" s="159" t="s">
        <v>10253</v>
      </c>
      <c r="C51" s="197">
        <v>0</v>
      </c>
      <c r="D51" s="197">
        <v>0</v>
      </c>
      <c r="E51" s="197">
        <v>0</v>
      </c>
      <c r="F51" s="192"/>
      <c r="G51" s="192"/>
      <c r="H51" s="196"/>
      <c r="I51" s="159"/>
      <c r="J51" s="198"/>
      <c r="K51" s="199"/>
      <c r="L51" s="199"/>
      <c r="M51" s="200"/>
      <c r="N51" s="200"/>
    </row>
    <row r="52" s="145" customFormat="1" ht="16" customHeight="1" spans="1:17">
      <c r="A52" s="195" t="s">
        <v>10254</v>
      </c>
      <c r="B52" s="159" t="s">
        <v>10255</v>
      </c>
      <c r="C52" s="197">
        <v>0</v>
      </c>
      <c r="D52" s="197">
        <v>0</v>
      </c>
      <c r="E52" s="197">
        <v>0</v>
      </c>
      <c r="F52" s="192"/>
      <c r="G52" s="192"/>
      <c r="H52" s="196"/>
      <c r="I52" s="159"/>
      <c r="J52" s="198"/>
      <c r="K52" s="199"/>
      <c r="L52" s="199"/>
      <c r="M52" s="200"/>
      <c r="N52" s="200"/>
    </row>
    <row r="53" s="145" customFormat="1" ht="16" customHeight="1" spans="1:17">
      <c r="A53" s="195" t="s">
        <v>10256</v>
      </c>
      <c r="B53" s="159" t="s">
        <v>10257</v>
      </c>
      <c r="C53" s="193">
        <v>856</v>
      </c>
      <c r="D53" s="193">
        <v>28999</v>
      </c>
      <c r="E53" s="193">
        <v>2289</v>
      </c>
      <c r="F53" s="192">
        <f>E53/C53</f>
        <v>2.67406542056075</v>
      </c>
      <c r="G53" s="192">
        <f>E53/D53</f>
        <v>0.0789337563364254</v>
      </c>
      <c r="H53" s="196"/>
      <c r="I53" s="159"/>
      <c r="J53" s="198"/>
      <c r="K53" s="199"/>
      <c r="L53" s="199"/>
      <c r="M53" s="200"/>
      <c r="N53" s="200"/>
    </row>
    <row r="54" s="145" customFormat="1" ht="16" customHeight="1" spans="1:17">
      <c r="A54" s="195" t="s">
        <v>10258</v>
      </c>
      <c r="B54" s="159" t="s">
        <v>10077</v>
      </c>
      <c r="C54" s="197">
        <v>1</v>
      </c>
      <c r="D54" s="197">
        <v>272</v>
      </c>
      <c r="E54" s="197">
        <v>0</v>
      </c>
      <c r="F54" s="192">
        <f>E54/C54</f>
        <v>0</v>
      </c>
      <c r="G54" s="192">
        <f>E54/D54</f>
        <v>0</v>
      </c>
      <c r="H54" s="196"/>
      <c r="I54" s="159"/>
      <c r="J54" s="198"/>
      <c r="K54" s="199"/>
      <c r="L54" s="199"/>
      <c r="M54" s="200"/>
      <c r="N54" s="200"/>
    </row>
    <row r="55" s="145" customFormat="1" ht="16" customHeight="1" spans="1:17">
      <c r="A55" s="195" t="s">
        <v>10259</v>
      </c>
      <c r="B55" s="159" t="s">
        <v>10260</v>
      </c>
      <c r="C55" s="197">
        <v>0</v>
      </c>
      <c r="D55" s="197">
        <v>0</v>
      </c>
      <c r="E55" s="197">
        <v>0</v>
      </c>
      <c r="F55" s="192"/>
      <c r="G55" s="192"/>
      <c r="H55" s="196"/>
      <c r="I55" s="159"/>
      <c r="J55" s="198"/>
      <c r="K55" s="199"/>
      <c r="L55" s="199"/>
      <c r="M55" s="200"/>
      <c r="N55" s="200"/>
    </row>
    <row r="56" s="145" customFormat="1" ht="16" customHeight="1" spans="1:17">
      <c r="A56" s="195" t="s">
        <v>10261</v>
      </c>
      <c r="B56" s="159" t="s">
        <v>10262</v>
      </c>
      <c r="C56" s="197">
        <v>0</v>
      </c>
      <c r="D56" s="197">
        <v>13</v>
      </c>
      <c r="E56" s="197">
        <v>0</v>
      </c>
      <c r="F56" s="192"/>
      <c r="G56" s="192"/>
      <c r="H56" s="196"/>
      <c r="I56" s="159"/>
      <c r="J56" s="198"/>
      <c r="K56" s="199"/>
      <c r="L56" s="199"/>
      <c r="M56" s="200"/>
      <c r="N56" s="200"/>
    </row>
    <row r="57" s="145" customFormat="1" ht="16" customHeight="1" spans="1:17">
      <c r="A57" s="195" t="s">
        <v>10263</v>
      </c>
      <c r="B57" s="159" t="s">
        <v>10264</v>
      </c>
      <c r="C57" s="197">
        <v>0</v>
      </c>
      <c r="D57" s="197">
        <v>50</v>
      </c>
      <c r="E57" s="197">
        <v>0</v>
      </c>
      <c r="F57" s="192"/>
      <c r="G57" s="192"/>
      <c r="H57" s="196"/>
      <c r="I57" s="159"/>
      <c r="J57" s="198"/>
      <c r="K57" s="199"/>
      <c r="L57" s="199"/>
      <c r="M57" s="200"/>
      <c r="N57" s="200"/>
    </row>
    <row r="58" s="145" customFormat="1" ht="16" customHeight="1" spans="1:17">
      <c r="A58" s="195" t="s">
        <v>10265</v>
      </c>
      <c r="B58" s="159" t="s">
        <v>10079</v>
      </c>
      <c r="C58" s="197">
        <v>75</v>
      </c>
      <c r="D58" s="197">
        <v>1031</v>
      </c>
      <c r="E58" s="197">
        <v>3</v>
      </c>
      <c r="F58" s="192">
        <f>E58/C58</f>
        <v>0.04</v>
      </c>
      <c r="G58" s="192">
        <f>E58/D58</f>
        <v>0.002909796314258</v>
      </c>
      <c r="H58" s="196"/>
      <c r="I58" s="159"/>
      <c r="J58" s="198"/>
      <c r="K58" s="199"/>
      <c r="L58" s="199"/>
      <c r="M58" s="200"/>
      <c r="N58" s="200"/>
    </row>
    <row r="59" s="145" customFormat="1" ht="16" customHeight="1" spans="1:17">
      <c r="A59" s="195" t="s">
        <v>10266</v>
      </c>
      <c r="B59" s="159" t="s">
        <v>10267</v>
      </c>
      <c r="C59" s="197">
        <v>0</v>
      </c>
      <c r="D59" s="197">
        <v>38</v>
      </c>
      <c r="E59" s="197">
        <v>0</v>
      </c>
      <c r="F59" s="192"/>
      <c r="G59" s="192"/>
      <c r="H59" s="196"/>
      <c r="I59" s="159"/>
      <c r="J59" s="198"/>
      <c r="K59" s="199"/>
      <c r="L59" s="199"/>
      <c r="M59" s="200"/>
      <c r="N59" s="200"/>
    </row>
    <row r="60" s="145" customFormat="1" ht="16" customHeight="1" spans="1:17">
      <c r="A60" s="195" t="s">
        <v>10268</v>
      </c>
      <c r="B60" s="159" t="s">
        <v>10081</v>
      </c>
      <c r="C60" s="197">
        <v>21</v>
      </c>
      <c r="D60" s="197">
        <v>192</v>
      </c>
      <c r="E60" s="197">
        <v>21</v>
      </c>
      <c r="F60" s="192">
        <f>E60/C60</f>
        <v>1</v>
      </c>
      <c r="G60" s="192">
        <f>E60/D60</f>
        <v>0.109375</v>
      </c>
      <c r="H60" s="196"/>
      <c r="I60" s="159"/>
      <c r="J60" s="198"/>
      <c r="K60" s="199"/>
      <c r="L60" s="199"/>
      <c r="M60" s="200"/>
      <c r="N60" s="200"/>
    </row>
    <row r="61" s="145" customFormat="1" ht="16" customHeight="1" spans="1:17">
      <c r="A61" s="195" t="s">
        <v>10269</v>
      </c>
      <c r="B61" s="159" t="s">
        <v>10270</v>
      </c>
      <c r="C61" s="197">
        <v>0</v>
      </c>
      <c r="D61" s="197">
        <v>1216</v>
      </c>
      <c r="E61" s="197">
        <v>0</v>
      </c>
      <c r="F61" s="192"/>
      <c r="G61" s="192"/>
      <c r="H61" s="196"/>
      <c r="I61" s="159"/>
      <c r="J61" s="198"/>
      <c r="K61" s="199"/>
      <c r="L61" s="199"/>
      <c r="M61" s="200"/>
      <c r="N61" s="200"/>
      <c r="Q61" s="184"/>
    </row>
    <row r="62" s="184" customFormat="1" ht="16" customHeight="1" spans="1:17">
      <c r="A62" s="195" t="s">
        <v>10271</v>
      </c>
      <c r="B62" s="159" t="s">
        <v>10083</v>
      </c>
      <c r="C62" s="197">
        <v>159</v>
      </c>
      <c r="D62" s="197">
        <v>203</v>
      </c>
      <c r="E62" s="197">
        <v>149</v>
      </c>
      <c r="F62" s="192">
        <f>E62/C62</f>
        <v>0.937106918238994</v>
      </c>
      <c r="G62" s="192">
        <f>E62/D62</f>
        <v>0.733990147783251</v>
      </c>
      <c r="H62" s="196"/>
      <c r="I62" s="159"/>
      <c r="J62" s="198"/>
      <c r="K62" s="199"/>
      <c r="L62" s="199"/>
      <c r="M62" s="200"/>
      <c r="N62" s="200"/>
      <c r="Q62" s="145"/>
    </row>
    <row r="63" s="145" customFormat="1" ht="16" customHeight="1" spans="1:17">
      <c r="A63" s="195" t="s">
        <v>10272</v>
      </c>
      <c r="B63" s="159" t="s">
        <v>10085</v>
      </c>
      <c r="C63" s="197">
        <v>0</v>
      </c>
      <c r="D63" s="197">
        <v>894</v>
      </c>
      <c r="E63" s="197">
        <v>0</v>
      </c>
      <c r="F63" s="192"/>
      <c r="G63" s="192"/>
      <c r="H63" s="196"/>
      <c r="I63" s="159"/>
      <c r="J63" s="198"/>
      <c r="K63" s="199"/>
      <c r="L63" s="199"/>
      <c r="M63" s="200"/>
      <c r="N63" s="200"/>
    </row>
    <row r="64" s="145" customFormat="1" ht="16" customHeight="1" spans="1:17">
      <c r="A64" s="195" t="s">
        <v>10273</v>
      </c>
      <c r="B64" s="159" t="s">
        <v>10274</v>
      </c>
      <c r="C64" s="197">
        <v>0</v>
      </c>
      <c r="D64" s="197">
        <v>0</v>
      </c>
      <c r="E64" s="197">
        <v>0</v>
      </c>
      <c r="F64" s="192"/>
      <c r="G64" s="192"/>
      <c r="H64" s="196"/>
      <c r="I64" s="159"/>
      <c r="J64" s="198"/>
      <c r="K64" s="199"/>
      <c r="L64" s="199"/>
      <c r="M64" s="200"/>
      <c r="N64" s="200"/>
    </row>
    <row r="65" s="145" customFormat="1" ht="16" customHeight="1" spans="1:14">
      <c r="A65" s="195" t="s">
        <v>10275</v>
      </c>
      <c r="B65" s="159" t="s">
        <v>10276</v>
      </c>
      <c r="C65" s="197">
        <v>600</v>
      </c>
      <c r="D65" s="197">
        <v>8980</v>
      </c>
      <c r="E65" s="197">
        <v>2116</v>
      </c>
      <c r="F65" s="192">
        <f>E65/C65</f>
        <v>3.52666666666667</v>
      </c>
      <c r="G65" s="192">
        <f>E65/D65</f>
        <v>0.235634743875278</v>
      </c>
      <c r="H65" s="196"/>
      <c r="I65" s="159"/>
      <c r="J65" s="198"/>
      <c r="K65" s="199"/>
      <c r="L65" s="199"/>
      <c r="M65" s="200"/>
      <c r="N65" s="200"/>
    </row>
    <row r="66" s="145" customFormat="1" ht="16" customHeight="1" spans="1:14">
      <c r="A66" s="195" t="s">
        <v>10277</v>
      </c>
      <c r="B66" s="159" t="s">
        <v>10088</v>
      </c>
      <c r="C66" s="197">
        <v>0</v>
      </c>
      <c r="D66" s="197">
        <v>8412</v>
      </c>
      <c r="E66" s="197">
        <v>0</v>
      </c>
      <c r="F66" s="192"/>
      <c r="G66" s="192"/>
      <c r="H66" s="196"/>
      <c r="I66" s="159"/>
      <c r="J66" s="198"/>
      <c r="K66" s="199"/>
      <c r="L66" s="199"/>
      <c r="M66" s="200"/>
      <c r="N66" s="200"/>
    </row>
    <row r="67" s="145" customFormat="1" ht="16" customHeight="1" spans="1:14">
      <c r="A67" s="195" t="s">
        <v>10278</v>
      </c>
      <c r="B67" s="159" t="s">
        <v>10279</v>
      </c>
      <c r="C67" s="197">
        <v>0</v>
      </c>
      <c r="D67" s="197">
        <v>0</v>
      </c>
      <c r="E67" s="197">
        <v>0</v>
      </c>
      <c r="F67" s="192"/>
      <c r="G67" s="192"/>
      <c r="H67" s="196"/>
      <c r="I67" s="159"/>
      <c r="J67" s="198"/>
      <c r="K67" s="199"/>
      <c r="L67" s="199"/>
      <c r="M67" s="200"/>
      <c r="N67" s="200"/>
    </row>
    <row r="68" s="145" customFormat="1" ht="16" customHeight="1" spans="1:14">
      <c r="A68" s="195" t="s">
        <v>10280</v>
      </c>
      <c r="B68" s="159" t="s">
        <v>10281</v>
      </c>
      <c r="C68" s="197">
        <v>0</v>
      </c>
      <c r="D68" s="197">
        <v>1400</v>
      </c>
      <c r="E68" s="197">
        <v>0</v>
      </c>
      <c r="F68" s="192"/>
      <c r="G68" s="192"/>
      <c r="H68" s="196"/>
      <c r="I68" s="159"/>
      <c r="J68" s="198"/>
      <c r="K68" s="199"/>
      <c r="L68" s="199"/>
      <c r="M68" s="200"/>
      <c r="N68" s="200"/>
    </row>
    <row r="69" s="145" customFormat="1" ht="16" customHeight="1" spans="1:14">
      <c r="A69" s="195" t="s">
        <v>10282</v>
      </c>
      <c r="B69" s="159" t="s">
        <v>10283</v>
      </c>
      <c r="C69" s="197">
        <v>0</v>
      </c>
      <c r="D69" s="197">
        <v>0</v>
      </c>
      <c r="E69" s="197">
        <v>0</v>
      </c>
      <c r="F69" s="192"/>
      <c r="G69" s="192"/>
      <c r="H69" s="196"/>
      <c r="I69" s="159"/>
      <c r="J69" s="198"/>
      <c r="K69" s="199"/>
      <c r="L69" s="199"/>
      <c r="M69" s="200"/>
      <c r="N69" s="200"/>
    </row>
    <row r="70" s="145" customFormat="1" ht="16" customHeight="1" spans="1:14">
      <c r="A70" s="195" t="s">
        <v>10284</v>
      </c>
      <c r="B70" s="159" t="s">
        <v>10285</v>
      </c>
      <c r="C70" s="197">
        <v>0</v>
      </c>
      <c r="D70" s="197">
        <v>0</v>
      </c>
      <c r="E70" s="197">
        <v>0</v>
      </c>
      <c r="F70" s="192"/>
      <c r="G70" s="192"/>
      <c r="H70" s="196"/>
      <c r="I70" s="159"/>
      <c r="J70" s="198"/>
      <c r="K70" s="199"/>
      <c r="L70" s="199"/>
      <c r="M70" s="200"/>
      <c r="N70" s="200"/>
    </row>
    <row r="71" s="145" customFormat="1" ht="16" customHeight="1" spans="1:14">
      <c r="A71" s="195" t="s">
        <v>10286</v>
      </c>
      <c r="B71" s="159" t="s">
        <v>10090</v>
      </c>
      <c r="C71" s="197">
        <v>0</v>
      </c>
      <c r="D71" s="197">
        <v>6298</v>
      </c>
      <c r="E71" s="197">
        <v>0</v>
      </c>
      <c r="F71" s="192"/>
      <c r="G71" s="192"/>
      <c r="H71" s="196"/>
      <c r="I71" s="159"/>
      <c r="J71" s="198"/>
      <c r="K71" s="199"/>
      <c r="L71" s="199"/>
      <c r="M71" s="200"/>
      <c r="N71" s="200"/>
    </row>
    <row r="72" s="145" customFormat="1" ht="16" customHeight="1" spans="1:14">
      <c r="A72" s="195" t="s">
        <v>10287</v>
      </c>
      <c r="B72" s="159" t="s">
        <v>10288</v>
      </c>
      <c r="C72" s="197">
        <v>0</v>
      </c>
      <c r="D72" s="197">
        <v>0</v>
      </c>
      <c r="E72" s="197">
        <v>0</v>
      </c>
      <c r="F72" s="192"/>
      <c r="G72" s="192"/>
      <c r="H72" s="196"/>
      <c r="I72" s="159"/>
      <c r="J72" s="198"/>
      <c r="K72" s="199"/>
      <c r="L72" s="199"/>
      <c r="M72" s="200"/>
      <c r="N72" s="200"/>
    </row>
    <row r="73" s="145" customFormat="1" ht="16" customHeight="1" spans="1:14">
      <c r="A73" s="195" t="s">
        <v>10289</v>
      </c>
      <c r="B73" s="159" t="s">
        <v>10290</v>
      </c>
      <c r="C73" s="197">
        <v>0</v>
      </c>
      <c r="D73" s="197">
        <v>0</v>
      </c>
      <c r="E73" s="197">
        <v>0</v>
      </c>
      <c r="F73" s="192"/>
      <c r="G73" s="192"/>
      <c r="H73" s="196"/>
      <c r="I73" s="159"/>
      <c r="J73" s="198"/>
      <c r="K73" s="199"/>
      <c r="L73" s="199"/>
      <c r="M73" s="200"/>
      <c r="N73" s="200"/>
    </row>
    <row r="74" s="145" customFormat="1" ht="16" customHeight="1" spans="1:14">
      <c r="A74" s="195" t="s">
        <v>10291</v>
      </c>
      <c r="B74" s="159" t="s">
        <v>9712</v>
      </c>
      <c r="C74" s="197">
        <v>0</v>
      </c>
      <c r="D74" s="197">
        <v>0</v>
      </c>
      <c r="E74" s="197">
        <v>0</v>
      </c>
      <c r="F74" s="192"/>
      <c r="G74" s="192"/>
      <c r="H74" s="196"/>
      <c r="I74" s="159"/>
      <c r="J74" s="198"/>
      <c r="K74" s="199"/>
      <c r="L74" s="199"/>
      <c r="M74" s="200"/>
      <c r="N74" s="200"/>
    </row>
    <row r="75" s="145" customFormat="1" ht="16" customHeight="1" spans="1:14">
      <c r="A75" s="195" t="s">
        <v>10292</v>
      </c>
      <c r="B75" s="159" t="s">
        <v>10293</v>
      </c>
      <c r="C75" s="193">
        <v>0</v>
      </c>
      <c r="D75" s="193">
        <v>0</v>
      </c>
      <c r="E75" s="193">
        <v>0</v>
      </c>
      <c r="F75" s="192"/>
      <c r="G75" s="192"/>
      <c r="H75" s="195" t="s">
        <v>10294</v>
      </c>
      <c r="I75" s="159" t="s">
        <v>10295</v>
      </c>
      <c r="J75" s="193">
        <v>27844</v>
      </c>
      <c r="K75" s="160">
        <v>31202</v>
      </c>
      <c r="L75" s="160">
        <v>30779</v>
      </c>
      <c r="M75" s="194">
        <f t="shared" ref="M75:M77" si="2">L75/J75</f>
        <v>1.10540870564574</v>
      </c>
      <c r="N75" s="194">
        <f>L75/K75</f>
        <v>0.986443176719441</v>
      </c>
    </row>
    <row r="76" s="145" customFormat="1" ht="16" customHeight="1" spans="1:14">
      <c r="A76" s="195" t="s">
        <v>10296</v>
      </c>
      <c r="B76" s="159" t="s">
        <v>10297</v>
      </c>
      <c r="C76" s="197">
        <v>0</v>
      </c>
      <c r="D76" s="197">
        <v>0</v>
      </c>
      <c r="E76" s="197">
        <v>0</v>
      </c>
      <c r="F76" s="192"/>
      <c r="G76" s="192"/>
      <c r="H76" s="195" t="s">
        <v>10298</v>
      </c>
      <c r="I76" s="159" t="s">
        <v>10299</v>
      </c>
      <c r="J76" s="197">
        <v>2957</v>
      </c>
      <c r="K76" s="197">
        <v>2957</v>
      </c>
      <c r="L76" s="197">
        <v>2957</v>
      </c>
      <c r="M76" s="194">
        <f t="shared" si="2"/>
        <v>1</v>
      </c>
      <c r="N76" s="194">
        <f>L76/K76</f>
        <v>1</v>
      </c>
    </row>
    <row r="77" s="145" customFormat="1" ht="16" customHeight="1" spans="1:14">
      <c r="A77" s="195" t="s">
        <v>10300</v>
      </c>
      <c r="B77" s="159" t="s">
        <v>10301</v>
      </c>
      <c r="C77" s="197">
        <v>0</v>
      </c>
      <c r="D77" s="197">
        <v>0</v>
      </c>
      <c r="E77" s="197">
        <v>0</v>
      </c>
      <c r="F77" s="192"/>
      <c r="G77" s="192"/>
      <c r="H77" s="195" t="s">
        <v>10302</v>
      </c>
      <c r="I77" s="159" t="s">
        <v>10303</v>
      </c>
      <c r="J77" s="197">
        <v>24887</v>
      </c>
      <c r="K77" s="197">
        <v>28245</v>
      </c>
      <c r="L77" s="197">
        <v>27822</v>
      </c>
      <c r="M77" s="194">
        <f t="shared" si="2"/>
        <v>1.11793305741954</v>
      </c>
      <c r="N77" s="194">
        <f>L77/K77</f>
        <v>0.98502389803505</v>
      </c>
    </row>
    <row r="78" s="145" customFormat="1" ht="16" customHeight="1" spans="1:14">
      <c r="A78" s="195" t="s">
        <v>10304</v>
      </c>
      <c r="B78" s="159" t="s">
        <v>10305</v>
      </c>
      <c r="C78" s="193">
        <v>1794</v>
      </c>
      <c r="D78" s="193">
        <v>1878</v>
      </c>
      <c r="E78" s="193">
        <v>2080</v>
      </c>
      <c r="F78" s="192">
        <f>E78/C78</f>
        <v>1.15942028985507</v>
      </c>
      <c r="G78" s="192">
        <f>E78/D78</f>
        <v>1.10756123535676</v>
      </c>
      <c r="H78" s="195" t="s">
        <v>10306</v>
      </c>
      <c r="I78" s="159" t="s">
        <v>10307</v>
      </c>
      <c r="J78" s="193">
        <v>0</v>
      </c>
      <c r="K78" s="160">
        <v>30000</v>
      </c>
      <c r="L78" s="160">
        <v>0</v>
      </c>
      <c r="M78" s="194" t="s">
        <v>10163</v>
      </c>
      <c r="N78" s="194">
        <v>0</v>
      </c>
    </row>
    <row r="79" s="145" customFormat="1" ht="16" customHeight="1" spans="1:14">
      <c r="A79" s="195" t="s">
        <v>10308</v>
      </c>
      <c r="B79" s="159" t="s">
        <v>10309</v>
      </c>
      <c r="C79" s="193">
        <v>30000</v>
      </c>
      <c r="D79" s="193">
        <v>30000</v>
      </c>
      <c r="E79" s="193">
        <v>0</v>
      </c>
      <c r="F79" s="192">
        <f>E79/C79</f>
        <v>0</v>
      </c>
      <c r="G79" s="192">
        <f>E79/D79</f>
        <v>0</v>
      </c>
      <c r="H79" s="248" t="s">
        <v>10310</v>
      </c>
      <c r="I79" s="159" t="s">
        <v>10311</v>
      </c>
      <c r="J79" s="193">
        <v>0</v>
      </c>
      <c r="K79" s="160">
        <v>2080</v>
      </c>
      <c r="L79" s="160">
        <v>0</v>
      </c>
      <c r="M79" s="194" t="s">
        <v>10163</v>
      </c>
      <c r="N79" s="194">
        <v>0</v>
      </c>
    </row>
    <row r="80" s="145" customFormat="1" ht="16" customHeight="1" spans="1:14">
      <c r="A80" s="195" t="s">
        <v>10312</v>
      </c>
      <c r="B80" s="159" t="s">
        <v>10313</v>
      </c>
      <c r="C80" s="193">
        <v>30000</v>
      </c>
      <c r="D80" s="193">
        <v>30000</v>
      </c>
      <c r="E80" s="193">
        <v>0</v>
      </c>
      <c r="F80" s="192">
        <f>E80/C80</f>
        <v>0</v>
      </c>
      <c r="G80" s="192">
        <f>E80/D80</f>
        <v>0</v>
      </c>
      <c r="H80" s="248" t="s">
        <v>10314</v>
      </c>
      <c r="I80" s="159" t="s">
        <v>10315</v>
      </c>
      <c r="J80" s="197">
        <v>0</v>
      </c>
      <c r="K80" s="197">
        <v>2080</v>
      </c>
      <c r="L80" s="197">
        <v>0</v>
      </c>
      <c r="M80" s="194" t="s">
        <v>10163</v>
      </c>
      <c r="N80" s="194">
        <v>0</v>
      </c>
    </row>
    <row r="81" s="145" customFormat="1" ht="16" customHeight="1" spans="1:14">
      <c r="A81" s="195" t="s">
        <v>10316</v>
      </c>
      <c r="B81" s="159" t="s">
        <v>10317</v>
      </c>
      <c r="C81" s="197">
        <v>30000</v>
      </c>
      <c r="D81" s="197">
        <v>30000</v>
      </c>
      <c r="E81" s="197">
        <v>0</v>
      </c>
      <c r="F81" s="192">
        <f>E81/C81</f>
        <v>0</v>
      </c>
      <c r="G81" s="192">
        <f>E81/D81</f>
        <v>0</v>
      </c>
      <c r="H81" s="196"/>
      <c r="I81" s="159"/>
      <c r="J81" s="198"/>
      <c r="K81" s="199"/>
      <c r="L81" s="199"/>
      <c r="M81" s="200"/>
      <c r="N81" s="200"/>
    </row>
    <row r="82" s="145" customFormat="1" ht="16" customHeight="1" spans="1:14">
      <c r="A82" s="195" t="s">
        <v>10318</v>
      </c>
      <c r="B82" s="159" t="s">
        <v>10319</v>
      </c>
      <c r="C82" s="197">
        <v>0</v>
      </c>
      <c r="D82" s="197">
        <v>0</v>
      </c>
      <c r="E82" s="197">
        <v>0</v>
      </c>
      <c r="F82" s="192"/>
      <c r="G82" s="192"/>
      <c r="H82" s="196"/>
      <c r="I82" s="159"/>
      <c r="J82" s="198"/>
      <c r="K82" s="199"/>
      <c r="L82" s="199"/>
      <c r="M82" s="200"/>
      <c r="N82" s="200"/>
    </row>
    <row r="83" s="145" customFormat="1" ht="16" customHeight="1" spans="1:14">
      <c r="A83" s="195" t="s">
        <v>10320</v>
      </c>
      <c r="B83" s="159" t="s">
        <v>10321</v>
      </c>
      <c r="C83" s="197">
        <v>0</v>
      </c>
      <c r="D83" s="197">
        <v>0</v>
      </c>
      <c r="E83" s="197">
        <v>0</v>
      </c>
      <c r="F83" s="192"/>
      <c r="G83" s="192"/>
      <c r="H83" s="196"/>
      <c r="I83" s="159"/>
      <c r="J83" s="198"/>
      <c r="K83" s="199"/>
      <c r="L83" s="199"/>
      <c r="M83" s="200"/>
      <c r="N83" s="200"/>
    </row>
    <row r="84" s="145" customFormat="1" ht="16" customHeight="1" spans="1:14">
      <c r="A84" s="195" t="s">
        <v>10322</v>
      </c>
      <c r="B84" s="159" t="s">
        <v>10323</v>
      </c>
      <c r="C84" s="193">
        <v>0</v>
      </c>
      <c r="D84" s="193">
        <v>35600</v>
      </c>
      <c r="E84" s="193">
        <v>0</v>
      </c>
      <c r="F84" s="192"/>
      <c r="G84" s="192"/>
      <c r="H84" s="195" t="s">
        <v>10324</v>
      </c>
      <c r="I84" s="159" t="s">
        <v>10325</v>
      </c>
      <c r="J84" s="193">
        <v>0</v>
      </c>
      <c r="K84" s="160">
        <v>0</v>
      </c>
      <c r="L84" s="160">
        <v>0</v>
      </c>
      <c r="M84" s="194" t="s">
        <v>10163</v>
      </c>
      <c r="N84" s="194" t="s">
        <v>10163</v>
      </c>
    </row>
    <row r="85" s="145" customFormat="1" ht="16" customHeight="1" spans="1:14">
      <c r="A85" s="195" t="s">
        <v>10326</v>
      </c>
      <c r="B85" s="159" t="s">
        <v>10327</v>
      </c>
      <c r="C85" s="193">
        <v>0</v>
      </c>
      <c r="D85" s="193">
        <v>35600</v>
      </c>
      <c r="E85" s="193">
        <v>0</v>
      </c>
      <c r="F85" s="192"/>
      <c r="G85" s="192"/>
      <c r="H85" s="195" t="s">
        <v>10328</v>
      </c>
      <c r="I85" s="159" t="s">
        <v>10329</v>
      </c>
      <c r="J85" s="197">
        <v>0</v>
      </c>
      <c r="K85" s="197">
        <v>0</v>
      </c>
      <c r="L85" s="197">
        <v>0</v>
      </c>
      <c r="M85" s="194" t="s">
        <v>10163</v>
      </c>
      <c r="N85" s="194" t="s">
        <v>10163</v>
      </c>
    </row>
    <row r="86" s="145" customFormat="1" ht="16" customHeight="1" spans="1:14">
      <c r="A86" s="195" t="s">
        <v>10330</v>
      </c>
      <c r="B86" s="159" t="s">
        <v>10331</v>
      </c>
      <c r="C86" s="197">
        <v>0</v>
      </c>
      <c r="D86" s="197">
        <v>35600</v>
      </c>
      <c r="E86" s="197">
        <v>0</v>
      </c>
      <c r="F86" s="192"/>
      <c r="G86" s="192"/>
      <c r="H86" s="195" t="s">
        <v>10332</v>
      </c>
      <c r="I86" s="159" t="s">
        <v>10333</v>
      </c>
      <c r="J86" s="197">
        <v>0</v>
      </c>
      <c r="K86" s="197">
        <v>0</v>
      </c>
      <c r="L86" s="197">
        <v>0</v>
      </c>
      <c r="M86" s="194" t="s">
        <v>10163</v>
      </c>
      <c r="N86" s="194" t="s">
        <v>10163</v>
      </c>
    </row>
    <row r="87" s="145" customFormat="1" ht="16" customHeight="1" spans="1:14">
      <c r="A87" s="195" t="s">
        <v>10334</v>
      </c>
      <c r="B87" s="159" t="s">
        <v>10335</v>
      </c>
      <c r="C87" s="197">
        <v>0</v>
      </c>
      <c r="D87" s="197">
        <v>0</v>
      </c>
      <c r="E87" s="197">
        <v>0</v>
      </c>
      <c r="F87" s="192"/>
      <c r="G87" s="192"/>
      <c r="H87" s="195" t="s">
        <v>10336</v>
      </c>
      <c r="I87" s="159" t="s">
        <v>10337</v>
      </c>
      <c r="J87" s="197">
        <v>0</v>
      </c>
      <c r="K87" s="197">
        <v>0</v>
      </c>
      <c r="L87" s="197">
        <v>0</v>
      </c>
      <c r="M87" s="194" t="s">
        <v>10163</v>
      </c>
      <c r="N87" s="194" t="s">
        <v>10163</v>
      </c>
    </row>
    <row r="88" s="145" customFormat="1" ht="16" customHeight="1" spans="1:14">
      <c r="A88" s="195" t="s">
        <v>10338</v>
      </c>
      <c r="B88" s="159" t="s">
        <v>10339</v>
      </c>
      <c r="C88" s="197">
        <v>0</v>
      </c>
      <c r="D88" s="197">
        <v>0</v>
      </c>
      <c r="E88" s="197">
        <v>0</v>
      </c>
      <c r="F88" s="192"/>
      <c r="G88" s="192"/>
      <c r="H88" s="195" t="s">
        <v>10340</v>
      </c>
      <c r="I88" s="159" t="s">
        <v>10341</v>
      </c>
      <c r="J88" s="197">
        <v>0</v>
      </c>
      <c r="K88" s="197">
        <v>0</v>
      </c>
      <c r="L88" s="197">
        <v>0</v>
      </c>
      <c r="M88" s="194" t="s">
        <v>10163</v>
      </c>
      <c r="N88" s="194" t="s">
        <v>10163</v>
      </c>
    </row>
    <row r="89" s="145" customFormat="1" ht="16" customHeight="1" spans="1:14">
      <c r="A89" s="195" t="s">
        <v>10342</v>
      </c>
      <c r="B89" s="159" t="s">
        <v>10343</v>
      </c>
      <c r="C89" s="197">
        <v>0</v>
      </c>
      <c r="D89" s="197">
        <v>0</v>
      </c>
      <c r="E89" s="197">
        <v>0</v>
      </c>
      <c r="F89" s="192"/>
      <c r="G89" s="192"/>
      <c r="H89" s="195" t="s">
        <v>10344</v>
      </c>
      <c r="I89" s="159" t="s">
        <v>10345</v>
      </c>
      <c r="J89" s="193">
        <v>0</v>
      </c>
      <c r="K89" s="193">
        <v>46879</v>
      </c>
      <c r="L89" s="193">
        <v>0</v>
      </c>
      <c r="M89" s="194" t="s">
        <v>10163</v>
      </c>
      <c r="N89" s="194">
        <v>0</v>
      </c>
    </row>
    <row r="90" s="145" customFormat="1" ht="16" customHeight="1" spans="1:14">
      <c r="A90" s="195" t="s">
        <v>10346</v>
      </c>
      <c r="B90" s="159" t="s">
        <v>10347</v>
      </c>
      <c r="C90" s="193">
        <v>17832</v>
      </c>
      <c r="D90" s="193">
        <v>17832</v>
      </c>
      <c r="E90" s="193">
        <v>32725</v>
      </c>
      <c r="F90" s="192">
        <f>E90/C90</f>
        <v>1.83518393898609</v>
      </c>
      <c r="G90" s="192">
        <f>E90/D90</f>
        <v>1.83518393898609</v>
      </c>
      <c r="H90" s="195" t="s">
        <v>10348</v>
      </c>
      <c r="I90" s="159" t="s">
        <v>10349</v>
      </c>
      <c r="J90" s="193">
        <v>0</v>
      </c>
      <c r="K90" s="193">
        <v>0</v>
      </c>
      <c r="L90" s="193">
        <v>0</v>
      </c>
      <c r="M90" s="194" t="s">
        <v>10163</v>
      </c>
      <c r="N90" s="194" t="s">
        <v>10163</v>
      </c>
    </row>
    <row r="91" s="145" customFormat="1" ht="16" customHeight="1" spans="1:14">
      <c r="A91" s="195" t="s">
        <v>10350</v>
      </c>
      <c r="B91" s="159" t="s">
        <v>10351</v>
      </c>
      <c r="C91" s="193">
        <v>0</v>
      </c>
      <c r="D91" s="193">
        <v>0</v>
      </c>
      <c r="E91" s="193">
        <v>0</v>
      </c>
      <c r="F91" s="192"/>
      <c r="G91" s="192"/>
      <c r="H91" s="195" t="s">
        <v>10352</v>
      </c>
      <c r="I91" s="159" t="s">
        <v>10353</v>
      </c>
      <c r="J91" s="193">
        <v>0</v>
      </c>
      <c r="K91" s="160">
        <v>0</v>
      </c>
      <c r="L91" s="160">
        <v>0</v>
      </c>
      <c r="M91" s="194" t="s">
        <v>10163</v>
      </c>
      <c r="N91" s="194" t="s">
        <v>10163</v>
      </c>
    </row>
    <row r="92" s="145" customFormat="1" ht="16" customHeight="1" spans="1:14">
      <c r="A92" s="195" t="s">
        <v>10354</v>
      </c>
      <c r="B92" s="159" t="s">
        <v>10355</v>
      </c>
      <c r="C92" s="197">
        <v>0</v>
      </c>
      <c r="D92" s="197">
        <v>0</v>
      </c>
      <c r="E92" s="197">
        <v>0</v>
      </c>
      <c r="F92" s="192"/>
      <c r="G92" s="192"/>
      <c r="H92" s="195" t="s">
        <v>10356</v>
      </c>
      <c r="I92" s="159" t="s">
        <v>10075</v>
      </c>
      <c r="J92" s="197">
        <v>0</v>
      </c>
      <c r="K92" s="197">
        <v>0</v>
      </c>
      <c r="L92" s="197">
        <v>0</v>
      </c>
      <c r="M92" s="194" t="s">
        <v>10163</v>
      </c>
      <c r="N92" s="194" t="s">
        <v>10163</v>
      </c>
    </row>
    <row r="93" s="145" customFormat="1" ht="16" customHeight="1" spans="1:14">
      <c r="A93" s="195" t="s">
        <v>10357</v>
      </c>
      <c r="B93" s="159" t="s">
        <v>10358</v>
      </c>
      <c r="C93" s="197">
        <v>0</v>
      </c>
      <c r="D93" s="197">
        <v>0</v>
      </c>
      <c r="E93" s="197">
        <v>0</v>
      </c>
      <c r="F93" s="192"/>
      <c r="G93" s="192"/>
      <c r="H93" s="195" t="s">
        <v>10359</v>
      </c>
      <c r="I93" s="159" t="s">
        <v>10360</v>
      </c>
      <c r="J93" s="197">
        <v>0</v>
      </c>
      <c r="K93" s="197">
        <v>0</v>
      </c>
      <c r="L93" s="197">
        <v>0</v>
      </c>
      <c r="M93" s="194" t="s">
        <v>10163</v>
      </c>
      <c r="N93" s="194" t="s">
        <v>10163</v>
      </c>
    </row>
    <row r="94" s="145" customFormat="1" ht="16" customHeight="1" spans="1:14">
      <c r="A94" s="195" t="s">
        <v>10361</v>
      </c>
      <c r="B94" s="159" t="s">
        <v>10362</v>
      </c>
      <c r="C94" s="197">
        <v>0</v>
      </c>
      <c r="D94" s="197">
        <v>0</v>
      </c>
      <c r="E94" s="197">
        <v>0</v>
      </c>
      <c r="F94" s="192"/>
      <c r="G94" s="192"/>
      <c r="H94" s="195" t="s">
        <v>10363</v>
      </c>
      <c r="I94" s="159" t="s">
        <v>10364</v>
      </c>
      <c r="J94" s="197">
        <v>0</v>
      </c>
      <c r="K94" s="197">
        <v>0</v>
      </c>
      <c r="L94" s="197">
        <v>0</v>
      </c>
      <c r="M94" s="194" t="s">
        <v>10163</v>
      </c>
      <c r="N94" s="194" t="s">
        <v>10163</v>
      </c>
    </row>
    <row r="95" s="145" customFormat="1" ht="16" customHeight="1" spans="1:14">
      <c r="A95" s="195" t="s">
        <v>10365</v>
      </c>
      <c r="B95" s="159" t="s">
        <v>10366</v>
      </c>
      <c r="C95" s="197">
        <v>0</v>
      </c>
      <c r="D95" s="197">
        <v>0</v>
      </c>
      <c r="E95" s="197">
        <v>0</v>
      </c>
      <c r="F95" s="192"/>
      <c r="G95" s="192"/>
      <c r="H95" s="195" t="s">
        <v>10367</v>
      </c>
      <c r="I95" s="159" t="s">
        <v>10368</v>
      </c>
      <c r="J95" s="197">
        <v>0</v>
      </c>
      <c r="K95" s="197">
        <v>0</v>
      </c>
      <c r="L95" s="197">
        <v>0</v>
      </c>
      <c r="M95" s="194" t="s">
        <v>10163</v>
      </c>
      <c r="N95" s="194" t="s">
        <v>10163</v>
      </c>
    </row>
    <row r="96" s="145" customFormat="1" ht="16" customHeight="1" spans="1:14">
      <c r="A96" s="180"/>
      <c r="B96" s="202"/>
      <c r="C96" s="198"/>
      <c r="D96" s="198"/>
      <c r="E96" s="198"/>
      <c r="F96" s="203"/>
      <c r="G96" s="203"/>
      <c r="H96" s="196"/>
      <c r="I96" s="159"/>
      <c r="J96" s="198"/>
      <c r="K96" s="199"/>
      <c r="L96" s="199"/>
      <c r="M96" s="200"/>
      <c r="N96" s="200"/>
    </row>
    <row r="97" s="145" customFormat="1" ht="16" customHeight="1" spans="1:14">
      <c r="A97" s="195" t="s">
        <v>10369</v>
      </c>
      <c r="B97" s="159" t="s">
        <v>10370</v>
      </c>
      <c r="C97" s="193">
        <v>0</v>
      </c>
      <c r="D97" s="193">
        <v>0</v>
      </c>
      <c r="E97" s="193">
        <v>0</v>
      </c>
      <c r="F97" s="192"/>
      <c r="G97" s="192"/>
      <c r="H97" s="195" t="s">
        <v>10371</v>
      </c>
      <c r="I97" s="159" t="s">
        <v>10372</v>
      </c>
      <c r="J97" s="193">
        <v>4099</v>
      </c>
      <c r="K97" s="160">
        <v>39651</v>
      </c>
      <c r="L97" s="160">
        <v>4371</v>
      </c>
      <c r="M97" s="194">
        <f>L97/J97</f>
        <v>1.06635764820688</v>
      </c>
      <c r="N97" s="194">
        <f>L97/K97</f>
        <v>0.110236816221533</v>
      </c>
    </row>
    <row r="98" s="145" customFormat="1" ht="16" customHeight="1" spans="1:14">
      <c r="A98" s="195" t="s">
        <v>10373</v>
      </c>
      <c r="B98" s="159" t="s">
        <v>10374</v>
      </c>
      <c r="C98" s="193">
        <v>0</v>
      </c>
      <c r="D98" s="193">
        <v>0</v>
      </c>
      <c r="E98" s="193">
        <v>0</v>
      </c>
      <c r="F98" s="192"/>
      <c r="G98" s="192"/>
      <c r="H98" s="195" t="s">
        <v>10375</v>
      </c>
      <c r="I98" s="159" t="s">
        <v>10376</v>
      </c>
      <c r="J98" s="193">
        <v>4099</v>
      </c>
      <c r="K98" s="160">
        <v>39651</v>
      </c>
      <c r="L98" s="160">
        <v>4371</v>
      </c>
      <c r="M98" s="194">
        <f>L98/J98</f>
        <v>1.06635764820688</v>
      </c>
      <c r="N98" s="194">
        <f>L98/K98</f>
        <v>0.110236816221533</v>
      </c>
    </row>
    <row r="99" s="145" customFormat="1" ht="16" customHeight="1" spans="1:14">
      <c r="A99" s="195" t="s">
        <v>10377</v>
      </c>
      <c r="B99" s="159" t="s">
        <v>10378</v>
      </c>
      <c r="C99" s="193">
        <v>0</v>
      </c>
      <c r="D99" s="193">
        <v>0</v>
      </c>
      <c r="E99" s="193">
        <v>0</v>
      </c>
      <c r="F99" s="192"/>
      <c r="G99" s="192"/>
      <c r="H99" s="195" t="s">
        <v>10379</v>
      </c>
      <c r="I99" s="159" t="s">
        <v>10380</v>
      </c>
      <c r="J99" s="197">
        <v>4051</v>
      </c>
      <c r="K99" s="197">
        <v>39651</v>
      </c>
      <c r="L99" s="197">
        <v>4371</v>
      </c>
      <c r="M99" s="194">
        <f>L99/J99</f>
        <v>1.07899284127376</v>
      </c>
      <c r="N99" s="194">
        <f>L99/K99</f>
        <v>0.110236816221533</v>
      </c>
    </row>
    <row r="100" s="145" customFormat="1" ht="16" customHeight="1" spans="1:14">
      <c r="A100" s="195" t="s">
        <v>10381</v>
      </c>
      <c r="B100" s="159" t="s">
        <v>10382</v>
      </c>
      <c r="C100" s="197">
        <v>0</v>
      </c>
      <c r="D100" s="197">
        <v>0</v>
      </c>
      <c r="E100" s="197">
        <v>0</v>
      </c>
      <c r="F100" s="192"/>
      <c r="G100" s="192"/>
      <c r="H100" s="195" t="s">
        <v>10383</v>
      </c>
      <c r="I100" s="159" t="s">
        <v>10384</v>
      </c>
      <c r="J100" s="197">
        <v>0</v>
      </c>
      <c r="K100" s="197">
        <v>0</v>
      </c>
      <c r="L100" s="197">
        <v>0</v>
      </c>
      <c r="M100" s="194" t="s">
        <v>10163</v>
      </c>
      <c r="N100" s="194" t="s">
        <v>10163</v>
      </c>
    </row>
    <row r="101" s="145" customFormat="1" ht="16" customHeight="1" spans="1:14">
      <c r="A101" s="195" t="s">
        <v>10385</v>
      </c>
      <c r="B101" s="159" t="s">
        <v>10386</v>
      </c>
      <c r="C101" s="197">
        <v>0</v>
      </c>
      <c r="D101" s="197">
        <v>0</v>
      </c>
      <c r="E101" s="197">
        <v>0</v>
      </c>
      <c r="F101" s="192"/>
      <c r="G101" s="192"/>
      <c r="H101" s="195" t="s">
        <v>10387</v>
      </c>
      <c r="I101" s="159" t="s">
        <v>10388</v>
      </c>
      <c r="J101" s="197">
        <v>0</v>
      </c>
      <c r="K101" s="197">
        <v>0</v>
      </c>
      <c r="L101" s="197">
        <v>0</v>
      </c>
      <c r="M101" s="194" t="s">
        <v>10163</v>
      </c>
      <c r="N101" s="194" t="s">
        <v>10163</v>
      </c>
    </row>
    <row r="102" s="145" customFormat="1" ht="16" customHeight="1" spans="1:14">
      <c r="A102" s="195" t="s">
        <v>10389</v>
      </c>
      <c r="B102" s="159" t="s">
        <v>10390</v>
      </c>
      <c r="C102" s="197">
        <v>0</v>
      </c>
      <c r="D102" s="197">
        <v>0</v>
      </c>
      <c r="E102" s="197">
        <v>0</v>
      </c>
      <c r="F102" s="192"/>
      <c r="G102" s="192"/>
      <c r="H102" s="195" t="s">
        <v>10391</v>
      </c>
      <c r="I102" s="159" t="s">
        <v>10392</v>
      </c>
      <c r="J102" s="197">
        <v>48</v>
      </c>
      <c r="K102" s="197">
        <v>0</v>
      </c>
      <c r="L102" s="197">
        <v>0</v>
      </c>
      <c r="M102" s="194">
        <v>0</v>
      </c>
      <c r="N102" s="194" t="s">
        <v>10163</v>
      </c>
    </row>
    <row r="103" s="145" customFormat="1" ht="16" customHeight="1" spans="1:14">
      <c r="A103" s="195" t="s">
        <v>10393</v>
      </c>
      <c r="B103" s="159" t="s">
        <v>10394</v>
      </c>
      <c r="C103" s="197">
        <v>0</v>
      </c>
      <c r="D103" s="197">
        <v>0</v>
      </c>
      <c r="E103" s="197">
        <v>0</v>
      </c>
      <c r="F103" s="192"/>
      <c r="G103" s="192"/>
      <c r="H103" s="196"/>
      <c r="I103" s="159"/>
      <c r="J103" s="198"/>
      <c r="K103" s="199"/>
      <c r="L103" s="199"/>
      <c r="M103" s="200"/>
      <c r="N103" s="200"/>
    </row>
    <row r="104" s="145" customFormat="1" ht="16" customHeight="1" spans="1:14">
      <c r="A104" s="196"/>
      <c r="B104" s="159"/>
      <c r="C104" s="198"/>
      <c r="D104" s="198"/>
      <c r="E104" s="198"/>
      <c r="F104" s="203"/>
      <c r="G104" s="203"/>
      <c r="H104" s="196"/>
      <c r="I104" s="159"/>
      <c r="J104" s="198"/>
      <c r="K104" s="199"/>
      <c r="L104" s="199"/>
      <c r="M104" s="200"/>
      <c r="N104" s="200"/>
    </row>
    <row r="105" s="145" customFormat="1" ht="16" customHeight="1" spans="1:14">
      <c r="A105" s="181" t="s">
        <v>9713</v>
      </c>
      <c r="B105" s="182"/>
      <c r="C105" s="193">
        <v>443743</v>
      </c>
      <c r="D105" s="193">
        <v>579277</v>
      </c>
      <c r="E105" s="193">
        <v>449950</v>
      </c>
      <c r="F105" s="192">
        <f>E105/C105</f>
        <v>1.01398782628684</v>
      </c>
      <c r="G105" s="192">
        <f>E105/D105</f>
        <v>0.776744113783216</v>
      </c>
      <c r="H105" s="181" t="s">
        <v>10149</v>
      </c>
      <c r="I105" s="182"/>
      <c r="J105" s="193">
        <v>443743</v>
      </c>
      <c r="K105" s="160">
        <v>579277</v>
      </c>
      <c r="L105" s="160">
        <v>449950</v>
      </c>
      <c r="M105" s="194">
        <f>L105/J105</f>
        <v>1.01398782628684</v>
      </c>
      <c r="N105" s="194">
        <f>L105/K105</f>
        <v>0.776744113783216</v>
      </c>
    </row>
    <row r="106" ht="16.5" customHeight="1"/>
    <row r="107" ht="16.5" customHeight="1"/>
    <row r="108" ht="16.5" customHeight="1"/>
    <row r="109" ht="36" customHeight="1"/>
  </sheetData>
  <autoFilter xmlns:etc="http://www.wps.cn/officeDocument/2017/etCustomData" ref="A1:N105" etc:filterBottomFollowUsedRange="0">
    <extLst/>
  </autoFilter>
  <mergeCells count="16">
    <mergeCell ref="A2:N2"/>
    <mergeCell ref="M3:N3"/>
    <mergeCell ref="A4:G4"/>
    <mergeCell ref="H4:N4"/>
    <mergeCell ref="A5:B5"/>
    <mergeCell ref="E5:G5"/>
    <mergeCell ref="H5:I5"/>
    <mergeCell ref="L5:N5"/>
    <mergeCell ref="A7:B7"/>
    <mergeCell ref="H7:I7"/>
    <mergeCell ref="A105:B105"/>
    <mergeCell ref="H105:I105"/>
    <mergeCell ref="C5:C6"/>
    <mergeCell ref="D5:D6"/>
    <mergeCell ref="J5:J6"/>
    <mergeCell ref="K5:K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228"/>
  <sheetViews>
    <sheetView workbookViewId="0">
      <selection activeCell="M9" sqref="M9"/>
    </sheetView>
  </sheetViews>
  <sheetFormatPr defaultColWidth="9" defaultRowHeight="14.25"/>
  <cols>
    <col min="1" max="1" width="6" style="145" customWidth="1"/>
    <col min="2" max="2" width="30.25" style="145" customWidth="1"/>
    <col min="3" max="3" width="13.15" style="173" customWidth="1"/>
    <col min="4" max="6" width="13.15" style="174" customWidth="1"/>
    <col min="7" max="7" width="13.15" style="173" customWidth="1"/>
    <col min="8" max="9" width="13.15" style="174" customWidth="1"/>
    <col min="10" max="16384" width="8.8" style="145"/>
  </cols>
  <sheetData>
    <row r="1" s="145" customFormat="1" spans="1:9">
      <c r="A1" s="115" t="s">
        <v>10395</v>
      </c>
      <c r="C1" s="173"/>
      <c r="D1" s="174"/>
      <c r="E1" s="174"/>
      <c r="F1" s="174"/>
      <c r="G1" s="173"/>
      <c r="H1" s="174"/>
      <c r="I1" s="174"/>
    </row>
    <row r="2" s="146" customFormat="1" ht="23.25" spans="1:9">
      <c r="A2" s="149" t="s">
        <v>10396</v>
      </c>
      <c r="B2" s="149"/>
      <c r="C2" s="175"/>
      <c r="D2" s="175"/>
      <c r="E2" s="175"/>
      <c r="F2" s="175"/>
      <c r="G2" s="175"/>
      <c r="H2" s="175"/>
      <c r="I2" s="175"/>
    </row>
    <row r="3" s="145" customFormat="1" ht="18" customHeight="1" spans="1:9">
      <c r="B3" s="116"/>
      <c r="C3" s="173"/>
      <c r="D3" s="174"/>
      <c r="E3" s="174"/>
      <c r="F3" s="174"/>
      <c r="G3" s="173"/>
      <c r="H3" s="174"/>
      <c r="I3" s="176" t="s">
        <v>9653</v>
      </c>
    </row>
    <row r="4" s="147" customFormat="1" ht="22.2" customHeight="1" spans="1:9">
      <c r="A4" s="151" t="s">
        <v>9654</v>
      </c>
      <c r="B4" s="152"/>
      <c r="C4" s="155" t="s">
        <v>10397</v>
      </c>
      <c r="D4" s="155" t="s">
        <v>10398</v>
      </c>
      <c r="E4" s="155" t="s">
        <v>10399</v>
      </c>
      <c r="F4" s="155" t="s">
        <v>10400</v>
      </c>
      <c r="G4" s="155" t="s">
        <v>10309</v>
      </c>
      <c r="H4" s="155" t="s">
        <v>10401</v>
      </c>
      <c r="I4" s="155" t="s">
        <v>10402</v>
      </c>
    </row>
    <row r="5" s="147" customFormat="1" ht="32.1" customHeight="1" spans="1:9">
      <c r="A5" s="155" t="s">
        <v>9658</v>
      </c>
      <c r="B5" s="156" t="s">
        <v>9659</v>
      </c>
      <c r="C5" s="155"/>
      <c r="D5" s="155" t="s">
        <v>10403</v>
      </c>
      <c r="E5" s="155" t="s">
        <v>10404</v>
      </c>
      <c r="F5" s="155" t="s">
        <v>10405</v>
      </c>
      <c r="G5" s="155" t="s">
        <v>10309</v>
      </c>
      <c r="H5" s="155" t="s">
        <v>10406</v>
      </c>
      <c r="I5" s="155"/>
    </row>
    <row r="6" s="147" customFormat="1" ht="27" hidden="1" customHeight="1" spans="1:9">
      <c r="A6" s="156"/>
      <c r="B6" s="156"/>
      <c r="C6" s="155"/>
      <c r="D6" s="155"/>
      <c r="E6" s="155"/>
      <c r="F6" s="155"/>
      <c r="G6" s="155"/>
      <c r="H6" s="155"/>
      <c r="I6" s="155"/>
    </row>
    <row r="7" s="145" customFormat="1" ht="16" customHeight="1" spans="1:9">
      <c r="A7" s="177" t="s">
        <v>9720</v>
      </c>
      <c r="B7" s="178" t="s">
        <v>9721</v>
      </c>
      <c r="C7" s="160">
        <v>525</v>
      </c>
      <c r="D7" s="161">
        <v>525</v>
      </c>
      <c r="E7" s="161">
        <v>0</v>
      </c>
      <c r="F7" s="161">
        <v>0</v>
      </c>
      <c r="G7" s="161">
        <v>0</v>
      </c>
      <c r="H7" s="161">
        <v>0</v>
      </c>
      <c r="I7" s="160">
        <v>0</v>
      </c>
    </row>
    <row r="8" s="145" customFormat="1" ht="16" customHeight="1" spans="1:9">
      <c r="A8" s="177" t="s">
        <v>9722</v>
      </c>
      <c r="B8" s="178" t="s">
        <v>9723</v>
      </c>
      <c r="C8" s="160">
        <v>483</v>
      </c>
      <c r="D8" s="161">
        <v>483</v>
      </c>
      <c r="E8" s="161">
        <v>0</v>
      </c>
      <c r="F8" s="161">
        <v>0</v>
      </c>
      <c r="G8" s="161">
        <v>0</v>
      </c>
      <c r="H8" s="161">
        <v>0</v>
      </c>
      <c r="I8" s="160">
        <v>0</v>
      </c>
    </row>
    <row r="9" s="145" customFormat="1" ht="16" customHeight="1" spans="1:9">
      <c r="A9" s="177" t="s">
        <v>9724</v>
      </c>
      <c r="B9" s="178" t="s">
        <v>9725</v>
      </c>
      <c r="C9" s="160">
        <v>55273</v>
      </c>
      <c r="D9" s="161">
        <v>55273</v>
      </c>
      <c r="E9" s="161">
        <v>0</v>
      </c>
      <c r="F9" s="161">
        <v>0</v>
      </c>
      <c r="G9" s="161">
        <v>0</v>
      </c>
      <c r="H9" s="161">
        <v>0</v>
      </c>
      <c r="I9" s="160">
        <v>0</v>
      </c>
    </row>
    <row r="10" s="145" customFormat="1" ht="16" customHeight="1" spans="1:9">
      <c r="A10" s="177" t="s">
        <v>9726</v>
      </c>
      <c r="B10" s="178" t="s">
        <v>9727</v>
      </c>
      <c r="C10" s="160">
        <v>558</v>
      </c>
      <c r="D10" s="161">
        <v>558</v>
      </c>
      <c r="E10" s="161">
        <v>0</v>
      </c>
      <c r="F10" s="161">
        <v>0</v>
      </c>
      <c r="G10" s="161">
        <v>0</v>
      </c>
      <c r="H10" s="161">
        <v>0</v>
      </c>
      <c r="I10" s="160">
        <v>0</v>
      </c>
    </row>
    <row r="11" s="145" customFormat="1" ht="16" customHeight="1" spans="1:9">
      <c r="A11" s="177" t="s">
        <v>9728</v>
      </c>
      <c r="B11" s="178" t="s">
        <v>9729</v>
      </c>
      <c r="C11" s="160">
        <v>442</v>
      </c>
      <c r="D11" s="161">
        <v>442</v>
      </c>
      <c r="E11" s="161">
        <v>0</v>
      </c>
      <c r="F11" s="161">
        <v>0</v>
      </c>
      <c r="G11" s="161">
        <v>0</v>
      </c>
      <c r="H11" s="161">
        <v>0</v>
      </c>
      <c r="I11" s="160">
        <v>0</v>
      </c>
    </row>
    <row r="12" s="145" customFormat="1" ht="16" customHeight="1" spans="1:9">
      <c r="A12" s="177" t="s">
        <v>9730</v>
      </c>
      <c r="B12" s="178" t="s">
        <v>9731</v>
      </c>
      <c r="C12" s="160">
        <v>2578</v>
      </c>
      <c r="D12" s="161">
        <v>2578</v>
      </c>
      <c r="E12" s="161">
        <v>0</v>
      </c>
      <c r="F12" s="161">
        <v>0</v>
      </c>
      <c r="G12" s="161">
        <v>0</v>
      </c>
      <c r="H12" s="161">
        <v>0</v>
      </c>
      <c r="I12" s="160">
        <v>0</v>
      </c>
    </row>
    <row r="13" s="145" customFormat="1" ht="16" customHeight="1" spans="1:9">
      <c r="A13" s="177" t="s">
        <v>9732</v>
      </c>
      <c r="B13" s="178" t="s">
        <v>9733</v>
      </c>
      <c r="C13" s="160">
        <v>0</v>
      </c>
      <c r="D13" s="161">
        <v>0</v>
      </c>
      <c r="E13" s="161">
        <v>0</v>
      </c>
      <c r="F13" s="161">
        <v>0</v>
      </c>
      <c r="G13" s="161">
        <v>0</v>
      </c>
      <c r="H13" s="161">
        <v>0</v>
      </c>
      <c r="I13" s="160">
        <v>0</v>
      </c>
    </row>
    <row r="14" s="145" customFormat="1" ht="16" customHeight="1" spans="1:9">
      <c r="A14" s="177" t="s">
        <v>9734</v>
      </c>
      <c r="B14" s="178" t="s">
        <v>9735</v>
      </c>
      <c r="C14" s="160">
        <v>747</v>
      </c>
      <c r="D14" s="161">
        <v>747</v>
      </c>
      <c r="E14" s="161">
        <v>0</v>
      </c>
      <c r="F14" s="161">
        <v>0</v>
      </c>
      <c r="G14" s="161">
        <v>0</v>
      </c>
      <c r="H14" s="161">
        <v>0</v>
      </c>
      <c r="I14" s="160">
        <v>0</v>
      </c>
    </row>
    <row r="15" s="145" customFormat="1" ht="16" customHeight="1" spans="1:9">
      <c r="A15" s="177" t="s">
        <v>9736</v>
      </c>
      <c r="B15" s="178" t="s">
        <v>9737</v>
      </c>
      <c r="C15" s="160">
        <v>0</v>
      </c>
      <c r="D15" s="161">
        <v>0</v>
      </c>
      <c r="E15" s="161">
        <v>0</v>
      </c>
      <c r="F15" s="161">
        <v>0</v>
      </c>
      <c r="G15" s="161">
        <v>0</v>
      </c>
      <c r="H15" s="161">
        <v>0</v>
      </c>
      <c r="I15" s="160">
        <v>0</v>
      </c>
    </row>
    <row r="16" s="145" customFormat="1" ht="16" customHeight="1" spans="1:9">
      <c r="A16" s="177" t="s">
        <v>9738</v>
      </c>
      <c r="B16" s="178" t="s">
        <v>9739</v>
      </c>
      <c r="C16" s="160">
        <v>6034</v>
      </c>
      <c r="D16" s="161">
        <v>6034</v>
      </c>
      <c r="E16" s="161">
        <v>0</v>
      </c>
      <c r="F16" s="161">
        <v>0</v>
      </c>
      <c r="G16" s="161">
        <v>0</v>
      </c>
      <c r="H16" s="161">
        <v>0</v>
      </c>
      <c r="I16" s="160">
        <v>0</v>
      </c>
    </row>
    <row r="17" s="145" customFormat="1" ht="16" customHeight="1" spans="1:9">
      <c r="A17" s="177" t="s">
        <v>9740</v>
      </c>
      <c r="B17" s="178" t="s">
        <v>9741</v>
      </c>
      <c r="C17" s="160">
        <v>920</v>
      </c>
      <c r="D17" s="161">
        <v>920</v>
      </c>
      <c r="E17" s="161">
        <v>0</v>
      </c>
      <c r="F17" s="161">
        <v>0</v>
      </c>
      <c r="G17" s="161">
        <v>0</v>
      </c>
      <c r="H17" s="161">
        <v>0</v>
      </c>
      <c r="I17" s="160">
        <v>0</v>
      </c>
    </row>
    <row r="18" s="145" customFormat="1" ht="16" customHeight="1" spans="1:9">
      <c r="A18" s="177" t="s">
        <v>9742</v>
      </c>
      <c r="B18" s="178" t="s">
        <v>9743</v>
      </c>
      <c r="C18" s="160">
        <v>5</v>
      </c>
      <c r="D18" s="161">
        <v>5</v>
      </c>
      <c r="E18" s="161">
        <v>0</v>
      </c>
      <c r="F18" s="161">
        <v>0</v>
      </c>
      <c r="G18" s="161">
        <v>0</v>
      </c>
      <c r="H18" s="161">
        <v>0</v>
      </c>
      <c r="I18" s="160">
        <v>0</v>
      </c>
    </row>
    <row r="19" s="145" customFormat="1" ht="16" customHeight="1" spans="1:9">
      <c r="A19" s="177" t="s">
        <v>9744</v>
      </c>
      <c r="B19" s="178" t="s">
        <v>9745</v>
      </c>
      <c r="C19" s="160">
        <v>0</v>
      </c>
      <c r="D19" s="161">
        <v>0</v>
      </c>
      <c r="E19" s="161">
        <v>0</v>
      </c>
      <c r="F19" s="161">
        <v>0</v>
      </c>
      <c r="G19" s="161">
        <v>0</v>
      </c>
      <c r="H19" s="161">
        <v>0</v>
      </c>
      <c r="I19" s="160">
        <v>0</v>
      </c>
    </row>
    <row r="20" s="145" customFormat="1" ht="16" customHeight="1" spans="1:9">
      <c r="A20" s="177" t="s">
        <v>9746</v>
      </c>
      <c r="B20" s="178" t="s">
        <v>9747</v>
      </c>
      <c r="C20" s="160">
        <v>0</v>
      </c>
      <c r="D20" s="161">
        <v>0</v>
      </c>
      <c r="E20" s="161">
        <v>0</v>
      </c>
      <c r="F20" s="161">
        <v>0</v>
      </c>
      <c r="G20" s="161">
        <v>0</v>
      </c>
      <c r="H20" s="161">
        <v>0</v>
      </c>
      <c r="I20" s="160">
        <v>0</v>
      </c>
    </row>
    <row r="21" s="145" customFormat="1" ht="16" customHeight="1" spans="1:9">
      <c r="A21" s="177" t="s">
        <v>9748</v>
      </c>
      <c r="B21" s="178" t="s">
        <v>9749</v>
      </c>
      <c r="C21" s="160">
        <v>115</v>
      </c>
      <c r="D21" s="161">
        <v>115</v>
      </c>
      <c r="E21" s="161">
        <v>0</v>
      </c>
      <c r="F21" s="161">
        <v>0</v>
      </c>
      <c r="G21" s="161">
        <v>0</v>
      </c>
      <c r="H21" s="161">
        <v>0</v>
      </c>
      <c r="I21" s="160">
        <v>0</v>
      </c>
    </row>
    <row r="22" s="145" customFormat="1" ht="16" customHeight="1" spans="1:9">
      <c r="A22" s="177" t="s">
        <v>9750</v>
      </c>
      <c r="B22" s="178" t="s">
        <v>9751</v>
      </c>
      <c r="C22" s="160">
        <v>38</v>
      </c>
      <c r="D22" s="161">
        <v>38</v>
      </c>
      <c r="E22" s="161">
        <v>0</v>
      </c>
      <c r="F22" s="161">
        <v>0</v>
      </c>
      <c r="G22" s="161">
        <v>0</v>
      </c>
      <c r="H22" s="161">
        <v>0</v>
      </c>
      <c r="I22" s="160">
        <v>0</v>
      </c>
    </row>
    <row r="23" s="145" customFormat="1" ht="16" customHeight="1" spans="1:9">
      <c r="A23" s="177" t="s">
        <v>9752</v>
      </c>
      <c r="B23" s="178" t="s">
        <v>9753</v>
      </c>
      <c r="C23" s="160">
        <v>258</v>
      </c>
      <c r="D23" s="161">
        <v>258</v>
      </c>
      <c r="E23" s="161">
        <v>0</v>
      </c>
      <c r="F23" s="161">
        <v>0</v>
      </c>
      <c r="G23" s="161">
        <v>0</v>
      </c>
      <c r="H23" s="161">
        <v>0</v>
      </c>
      <c r="I23" s="160">
        <v>0</v>
      </c>
    </row>
    <row r="24" s="145" customFormat="1" ht="16" customHeight="1" spans="1:9">
      <c r="A24" s="177" t="s">
        <v>9754</v>
      </c>
      <c r="B24" s="178" t="s">
        <v>9755</v>
      </c>
      <c r="C24" s="160">
        <v>1954</v>
      </c>
      <c r="D24" s="161">
        <v>1954</v>
      </c>
      <c r="E24" s="161">
        <v>0</v>
      </c>
      <c r="F24" s="161">
        <v>0</v>
      </c>
      <c r="G24" s="161">
        <v>0</v>
      </c>
      <c r="H24" s="161">
        <v>0</v>
      </c>
      <c r="I24" s="160">
        <v>0</v>
      </c>
    </row>
    <row r="25" s="145" customFormat="1" ht="16" customHeight="1" spans="1:9">
      <c r="A25" s="177" t="s">
        <v>9756</v>
      </c>
      <c r="B25" s="178" t="s">
        <v>9757</v>
      </c>
      <c r="C25" s="160">
        <v>992</v>
      </c>
      <c r="D25" s="161">
        <v>992</v>
      </c>
      <c r="E25" s="161">
        <v>0</v>
      </c>
      <c r="F25" s="161">
        <v>0</v>
      </c>
      <c r="G25" s="161">
        <v>0</v>
      </c>
      <c r="H25" s="161">
        <v>0</v>
      </c>
      <c r="I25" s="160">
        <v>0</v>
      </c>
    </row>
    <row r="26" s="145" customFormat="1" ht="16" customHeight="1" spans="1:9">
      <c r="A26" s="177" t="s">
        <v>9758</v>
      </c>
      <c r="B26" s="178" t="s">
        <v>9759</v>
      </c>
      <c r="C26" s="160">
        <v>2044</v>
      </c>
      <c r="D26" s="161">
        <v>2044</v>
      </c>
      <c r="E26" s="161">
        <v>0</v>
      </c>
      <c r="F26" s="161">
        <v>0</v>
      </c>
      <c r="G26" s="161">
        <v>0</v>
      </c>
      <c r="H26" s="161">
        <v>0</v>
      </c>
      <c r="I26" s="160">
        <v>0</v>
      </c>
    </row>
    <row r="27" s="145" customFormat="1" ht="16" customHeight="1" spans="1:9">
      <c r="A27" s="177" t="s">
        <v>9760</v>
      </c>
      <c r="B27" s="178" t="s">
        <v>9761</v>
      </c>
      <c r="C27" s="160">
        <v>405</v>
      </c>
      <c r="D27" s="161">
        <v>405</v>
      </c>
      <c r="E27" s="161">
        <v>0</v>
      </c>
      <c r="F27" s="161">
        <v>0</v>
      </c>
      <c r="G27" s="161">
        <v>0</v>
      </c>
      <c r="H27" s="161">
        <v>0</v>
      </c>
      <c r="I27" s="160">
        <v>0</v>
      </c>
    </row>
    <row r="28" s="145" customFormat="1" ht="16" customHeight="1" spans="1:9">
      <c r="A28" s="177" t="s">
        <v>9762</v>
      </c>
      <c r="B28" s="178" t="s">
        <v>9763</v>
      </c>
      <c r="C28" s="160">
        <v>0</v>
      </c>
      <c r="D28" s="161">
        <v>0</v>
      </c>
      <c r="E28" s="161">
        <v>0</v>
      </c>
      <c r="F28" s="161">
        <v>0</v>
      </c>
      <c r="G28" s="161">
        <v>0</v>
      </c>
      <c r="H28" s="161">
        <v>0</v>
      </c>
      <c r="I28" s="160">
        <v>0</v>
      </c>
    </row>
    <row r="29" s="145" customFormat="1" ht="16" customHeight="1" spans="1:9">
      <c r="A29" s="177" t="s">
        <v>9764</v>
      </c>
      <c r="B29" s="178" t="s">
        <v>9765</v>
      </c>
      <c r="C29" s="160">
        <v>1057</v>
      </c>
      <c r="D29" s="161">
        <v>1057</v>
      </c>
      <c r="E29" s="161">
        <v>0</v>
      </c>
      <c r="F29" s="161">
        <v>0</v>
      </c>
      <c r="G29" s="161">
        <v>0</v>
      </c>
      <c r="H29" s="161">
        <v>0</v>
      </c>
      <c r="I29" s="160">
        <v>0</v>
      </c>
    </row>
    <row r="30" s="145" customFormat="1" ht="16" customHeight="1" spans="1:9">
      <c r="A30" s="177" t="s">
        <v>9766</v>
      </c>
      <c r="B30" s="178" t="s">
        <v>9767</v>
      </c>
      <c r="C30" s="160">
        <v>0</v>
      </c>
      <c r="D30" s="161">
        <v>0</v>
      </c>
      <c r="E30" s="161">
        <v>0</v>
      </c>
      <c r="F30" s="161">
        <v>0</v>
      </c>
      <c r="G30" s="161">
        <v>0</v>
      </c>
      <c r="H30" s="161">
        <v>0</v>
      </c>
      <c r="I30" s="160">
        <v>0</v>
      </c>
    </row>
    <row r="31" s="145" customFormat="1" ht="16" customHeight="1" spans="1:9">
      <c r="A31" s="177" t="s">
        <v>9768</v>
      </c>
      <c r="B31" s="178" t="s">
        <v>9769</v>
      </c>
      <c r="C31" s="160">
        <v>3972</v>
      </c>
      <c r="D31" s="161">
        <v>3972</v>
      </c>
      <c r="E31" s="161">
        <v>0</v>
      </c>
      <c r="F31" s="161">
        <v>0</v>
      </c>
      <c r="G31" s="161">
        <v>0</v>
      </c>
      <c r="H31" s="161">
        <v>0</v>
      </c>
      <c r="I31" s="160">
        <v>0</v>
      </c>
    </row>
    <row r="32" s="145" customFormat="1" ht="16" customHeight="1" spans="1:9">
      <c r="A32" s="177" t="s">
        <v>9770</v>
      </c>
      <c r="B32" s="178" t="s">
        <v>9771</v>
      </c>
      <c r="C32" s="160">
        <v>785</v>
      </c>
      <c r="D32" s="161">
        <v>785</v>
      </c>
      <c r="E32" s="161">
        <v>0</v>
      </c>
      <c r="F32" s="161">
        <v>0</v>
      </c>
      <c r="G32" s="161">
        <v>0</v>
      </c>
      <c r="H32" s="161">
        <v>0</v>
      </c>
      <c r="I32" s="160">
        <v>0</v>
      </c>
    </row>
    <row r="33" s="145" customFormat="1" ht="16" customHeight="1" spans="1:9">
      <c r="A33" s="177" t="s">
        <v>9772</v>
      </c>
      <c r="B33" s="178" t="s">
        <v>9773</v>
      </c>
      <c r="C33" s="160">
        <v>83</v>
      </c>
      <c r="D33" s="161">
        <v>83</v>
      </c>
      <c r="E33" s="161">
        <v>0</v>
      </c>
      <c r="F33" s="161">
        <v>0</v>
      </c>
      <c r="G33" s="161">
        <v>0</v>
      </c>
      <c r="H33" s="161">
        <v>0</v>
      </c>
      <c r="I33" s="160">
        <v>0</v>
      </c>
    </row>
    <row r="34" s="145" customFormat="1" ht="16" customHeight="1" spans="1:9">
      <c r="A34" s="177" t="s">
        <v>9774</v>
      </c>
      <c r="B34" s="178" t="s">
        <v>9775</v>
      </c>
      <c r="C34" s="160">
        <v>0</v>
      </c>
      <c r="D34" s="161">
        <v>0</v>
      </c>
      <c r="E34" s="161">
        <v>0</v>
      </c>
      <c r="F34" s="161">
        <v>0</v>
      </c>
      <c r="G34" s="161">
        <v>0</v>
      </c>
      <c r="H34" s="161">
        <v>0</v>
      </c>
      <c r="I34" s="160">
        <v>0</v>
      </c>
    </row>
    <row r="35" s="145" customFormat="1" ht="16" customHeight="1" spans="1:9">
      <c r="A35" s="177" t="s">
        <v>9776</v>
      </c>
      <c r="B35" s="178" t="s">
        <v>9777</v>
      </c>
      <c r="C35" s="160">
        <v>0</v>
      </c>
      <c r="D35" s="161">
        <v>0</v>
      </c>
      <c r="E35" s="161">
        <v>0</v>
      </c>
      <c r="F35" s="161">
        <v>0</v>
      </c>
      <c r="G35" s="161">
        <v>0</v>
      </c>
      <c r="H35" s="161">
        <v>0</v>
      </c>
      <c r="I35" s="160">
        <v>0</v>
      </c>
    </row>
    <row r="36" s="145" customFormat="1" ht="16" customHeight="1" spans="1:9">
      <c r="A36" s="177" t="s">
        <v>9780</v>
      </c>
      <c r="B36" s="178" t="s">
        <v>9781</v>
      </c>
      <c r="C36" s="160">
        <v>0</v>
      </c>
      <c r="D36" s="161">
        <v>0</v>
      </c>
      <c r="E36" s="161">
        <v>0</v>
      </c>
      <c r="F36" s="161">
        <v>0</v>
      </c>
      <c r="G36" s="161">
        <v>0</v>
      </c>
      <c r="H36" s="161">
        <v>0</v>
      </c>
      <c r="I36" s="160">
        <v>0</v>
      </c>
    </row>
    <row r="37" s="145" customFormat="1" ht="16" customHeight="1" spans="1:9">
      <c r="A37" s="177" t="s">
        <v>9782</v>
      </c>
      <c r="B37" s="178" t="s">
        <v>9783</v>
      </c>
      <c r="C37" s="160">
        <v>0</v>
      </c>
      <c r="D37" s="161">
        <v>0</v>
      </c>
      <c r="E37" s="161">
        <v>0</v>
      </c>
      <c r="F37" s="161">
        <v>0</v>
      </c>
      <c r="G37" s="161">
        <v>0</v>
      </c>
      <c r="H37" s="161">
        <v>0</v>
      </c>
      <c r="I37" s="160">
        <v>0</v>
      </c>
    </row>
    <row r="38" s="145" customFormat="1" ht="16" customHeight="1" spans="1:9">
      <c r="A38" s="177" t="s">
        <v>9784</v>
      </c>
      <c r="B38" s="178" t="s">
        <v>9785</v>
      </c>
      <c r="C38" s="160">
        <v>0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0">
        <v>0</v>
      </c>
    </row>
    <row r="39" s="145" customFormat="1" ht="16" customHeight="1" spans="1:9">
      <c r="A39" s="177" t="s">
        <v>9786</v>
      </c>
      <c r="B39" s="178" t="s">
        <v>9787</v>
      </c>
      <c r="C39" s="160">
        <v>0</v>
      </c>
      <c r="D39" s="161">
        <v>0</v>
      </c>
      <c r="E39" s="161">
        <v>0</v>
      </c>
      <c r="F39" s="161">
        <v>0</v>
      </c>
      <c r="G39" s="161">
        <v>0</v>
      </c>
      <c r="H39" s="161">
        <v>0</v>
      </c>
      <c r="I39" s="160">
        <v>0</v>
      </c>
    </row>
    <row r="40" s="145" customFormat="1" ht="16" customHeight="1" spans="1:9">
      <c r="A40" s="177" t="s">
        <v>9788</v>
      </c>
      <c r="B40" s="178" t="s">
        <v>9789</v>
      </c>
      <c r="C40" s="160">
        <v>0</v>
      </c>
      <c r="D40" s="161">
        <v>0</v>
      </c>
      <c r="E40" s="161">
        <v>0</v>
      </c>
      <c r="F40" s="161">
        <v>0</v>
      </c>
      <c r="G40" s="161">
        <v>0</v>
      </c>
      <c r="H40" s="161">
        <v>0</v>
      </c>
      <c r="I40" s="160">
        <v>0</v>
      </c>
    </row>
    <row r="41" s="145" customFormat="1" ht="16" customHeight="1" spans="1:9">
      <c r="A41" s="177" t="s">
        <v>9790</v>
      </c>
      <c r="B41" s="178" t="s">
        <v>9791</v>
      </c>
      <c r="C41" s="160">
        <v>0</v>
      </c>
      <c r="D41" s="161">
        <v>0</v>
      </c>
      <c r="E41" s="161">
        <v>0</v>
      </c>
      <c r="F41" s="161">
        <v>0</v>
      </c>
      <c r="G41" s="161">
        <v>0</v>
      </c>
      <c r="H41" s="161">
        <v>0</v>
      </c>
      <c r="I41" s="160">
        <v>0</v>
      </c>
    </row>
    <row r="42" s="145" customFormat="1" ht="16" customHeight="1" spans="1:9">
      <c r="A42" s="177" t="s">
        <v>9792</v>
      </c>
      <c r="B42" s="178" t="s">
        <v>9793</v>
      </c>
      <c r="C42" s="160">
        <v>0</v>
      </c>
      <c r="D42" s="161">
        <v>0</v>
      </c>
      <c r="E42" s="161">
        <v>0</v>
      </c>
      <c r="F42" s="161">
        <v>0</v>
      </c>
      <c r="G42" s="161">
        <v>0</v>
      </c>
      <c r="H42" s="161">
        <v>0</v>
      </c>
      <c r="I42" s="160">
        <v>0</v>
      </c>
    </row>
    <row r="43" s="145" customFormat="1" ht="16" customHeight="1" spans="1:9">
      <c r="A43" s="177" t="s">
        <v>9794</v>
      </c>
      <c r="B43" s="178" t="s">
        <v>9795</v>
      </c>
      <c r="C43" s="160">
        <v>0</v>
      </c>
      <c r="D43" s="161">
        <v>0</v>
      </c>
      <c r="E43" s="161">
        <v>0</v>
      </c>
      <c r="F43" s="161">
        <v>0</v>
      </c>
      <c r="G43" s="161">
        <v>0</v>
      </c>
      <c r="H43" s="161">
        <v>0</v>
      </c>
      <c r="I43" s="160">
        <v>0</v>
      </c>
    </row>
    <row r="44" s="145" customFormat="1" ht="16" customHeight="1" spans="1:9">
      <c r="A44" s="177" t="s">
        <v>9796</v>
      </c>
      <c r="B44" s="178" t="s">
        <v>9797</v>
      </c>
      <c r="C44" s="160">
        <v>0</v>
      </c>
      <c r="D44" s="161">
        <v>0</v>
      </c>
      <c r="E44" s="161">
        <v>0</v>
      </c>
      <c r="F44" s="161">
        <v>0</v>
      </c>
      <c r="G44" s="161">
        <v>0</v>
      </c>
      <c r="H44" s="161">
        <v>0</v>
      </c>
      <c r="I44" s="160">
        <v>0</v>
      </c>
    </row>
    <row r="45" s="145" customFormat="1" ht="16" customHeight="1" spans="1:9">
      <c r="A45" s="177" t="s">
        <v>9800</v>
      </c>
      <c r="B45" s="178" t="s">
        <v>9801</v>
      </c>
      <c r="C45" s="160">
        <v>0</v>
      </c>
      <c r="D45" s="161">
        <v>0</v>
      </c>
      <c r="E45" s="161">
        <v>0</v>
      </c>
      <c r="F45" s="161">
        <v>0</v>
      </c>
      <c r="G45" s="161">
        <v>0</v>
      </c>
      <c r="H45" s="161">
        <v>0</v>
      </c>
      <c r="I45" s="160">
        <v>0</v>
      </c>
    </row>
    <row r="46" s="145" customFormat="1" ht="16" customHeight="1" spans="1:9">
      <c r="A46" s="177" t="s">
        <v>9802</v>
      </c>
      <c r="B46" s="178" t="s">
        <v>9803</v>
      </c>
      <c r="C46" s="160">
        <v>0</v>
      </c>
      <c r="D46" s="161">
        <v>0</v>
      </c>
      <c r="E46" s="161">
        <v>0</v>
      </c>
      <c r="F46" s="161">
        <v>0</v>
      </c>
      <c r="G46" s="161">
        <v>0</v>
      </c>
      <c r="H46" s="161">
        <v>0</v>
      </c>
      <c r="I46" s="160">
        <v>0</v>
      </c>
    </row>
    <row r="47" s="145" customFormat="1" ht="16" customHeight="1" spans="1:9">
      <c r="A47" s="177" t="s">
        <v>9804</v>
      </c>
      <c r="B47" s="178" t="s">
        <v>9805</v>
      </c>
      <c r="C47" s="160">
        <v>0</v>
      </c>
      <c r="D47" s="161">
        <v>0</v>
      </c>
      <c r="E47" s="161">
        <v>0</v>
      </c>
      <c r="F47" s="161">
        <v>0</v>
      </c>
      <c r="G47" s="161">
        <v>0</v>
      </c>
      <c r="H47" s="161">
        <v>0</v>
      </c>
      <c r="I47" s="160">
        <v>0</v>
      </c>
    </row>
    <row r="48" s="145" customFormat="1" ht="16" customHeight="1" spans="1:9">
      <c r="A48" s="177" t="s">
        <v>9806</v>
      </c>
      <c r="B48" s="178" t="s">
        <v>9807</v>
      </c>
      <c r="C48" s="160">
        <v>175</v>
      </c>
      <c r="D48" s="161">
        <v>175</v>
      </c>
      <c r="E48" s="161">
        <v>0</v>
      </c>
      <c r="F48" s="161">
        <v>0</v>
      </c>
      <c r="G48" s="161">
        <v>0</v>
      </c>
      <c r="H48" s="161">
        <v>0</v>
      </c>
      <c r="I48" s="160">
        <v>0</v>
      </c>
    </row>
    <row r="49" s="145" customFormat="1" ht="16" customHeight="1" spans="1:9">
      <c r="A49" s="177" t="s">
        <v>9808</v>
      </c>
      <c r="B49" s="178" t="s">
        <v>9809</v>
      </c>
      <c r="C49" s="160">
        <v>0</v>
      </c>
      <c r="D49" s="161">
        <v>0</v>
      </c>
      <c r="E49" s="161">
        <v>0</v>
      </c>
      <c r="F49" s="161">
        <v>0</v>
      </c>
      <c r="G49" s="161">
        <v>0</v>
      </c>
      <c r="H49" s="161">
        <v>0</v>
      </c>
      <c r="I49" s="160">
        <v>0</v>
      </c>
    </row>
    <row r="50" s="145" customFormat="1" ht="16" customHeight="1" spans="1:9">
      <c r="A50" s="177" t="s">
        <v>9812</v>
      </c>
      <c r="B50" s="178" t="s">
        <v>9813</v>
      </c>
      <c r="C50" s="160">
        <v>0</v>
      </c>
      <c r="D50" s="161">
        <v>0</v>
      </c>
      <c r="E50" s="161">
        <v>0</v>
      </c>
      <c r="F50" s="161">
        <v>0</v>
      </c>
      <c r="G50" s="161">
        <v>0</v>
      </c>
      <c r="H50" s="161">
        <v>0</v>
      </c>
      <c r="I50" s="160">
        <v>0</v>
      </c>
    </row>
    <row r="51" s="145" customFormat="1" ht="16" customHeight="1" spans="1:9">
      <c r="A51" s="177" t="s">
        <v>9814</v>
      </c>
      <c r="B51" s="178" t="s">
        <v>9815</v>
      </c>
      <c r="C51" s="160">
        <v>15615</v>
      </c>
      <c r="D51" s="161">
        <v>15615</v>
      </c>
      <c r="E51" s="161">
        <v>0</v>
      </c>
      <c r="F51" s="161">
        <v>0</v>
      </c>
      <c r="G51" s="161">
        <v>0</v>
      </c>
      <c r="H51" s="161">
        <v>0</v>
      </c>
      <c r="I51" s="160">
        <v>0</v>
      </c>
    </row>
    <row r="52" s="145" customFormat="1" ht="16" customHeight="1" spans="1:9">
      <c r="A52" s="177" t="s">
        <v>9816</v>
      </c>
      <c r="B52" s="178" t="s">
        <v>9817</v>
      </c>
      <c r="C52" s="160">
        <v>0</v>
      </c>
      <c r="D52" s="161">
        <v>0</v>
      </c>
      <c r="E52" s="161">
        <v>0</v>
      </c>
      <c r="F52" s="161">
        <v>0</v>
      </c>
      <c r="G52" s="161">
        <v>0</v>
      </c>
      <c r="H52" s="161">
        <v>0</v>
      </c>
      <c r="I52" s="160">
        <v>0</v>
      </c>
    </row>
    <row r="53" s="145" customFormat="1" ht="16" customHeight="1" spans="1:9">
      <c r="A53" s="177" t="s">
        <v>9818</v>
      </c>
      <c r="B53" s="179" t="s">
        <v>9819</v>
      </c>
      <c r="C53" s="160">
        <v>0</v>
      </c>
      <c r="D53" s="161">
        <v>0</v>
      </c>
      <c r="E53" s="161">
        <v>0</v>
      </c>
      <c r="F53" s="161">
        <v>0</v>
      </c>
      <c r="G53" s="161">
        <v>0</v>
      </c>
      <c r="H53" s="161">
        <v>0</v>
      </c>
      <c r="I53" s="160">
        <v>0</v>
      </c>
    </row>
    <row r="54" s="145" customFormat="1" ht="16" customHeight="1" spans="1:9">
      <c r="A54" s="177" t="s">
        <v>9820</v>
      </c>
      <c r="B54" s="178" t="s">
        <v>9821</v>
      </c>
      <c r="C54" s="160">
        <v>0</v>
      </c>
      <c r="D54" s="161">
        <v>0</v>
      </c>
      <c r="E54" s="161">
        <v>0</v>
      </c>
      <c r="F54" s="161">
        <v>0</v>
      </c>
      <c r="G54" s="161">
        <v>0</v>
      </c>
      <c r="H54" s="161">
        <v>0</v>
      </c>
      <c r="I54" s="160">
        <v>0</v>
      </c>
    </row>
    <row r="55" s="145" customFormat="1" ht="16" customHeight="1" spans="1:9">
      <c r="A55" s="177" t="s">
        <v>9822</v>
      </c>
      <c r="B55" s="178" t="s">
        <v>9823</v>
      </c>
      <c r="C55" s="160">
        <v>1216</v>
      </c>
      <c r="D55" s="161">
        <v>1216</v>
      </c>
      <c r="E55" s="161">
        <v>0</v>
      </c>
      <c r="F55" s="161">
        <v>0</v>
      </c>
      <c r="G55" s="161">
        <v>0</v>
      </c>
      <c r="H55" s="161">
        <v>0</v>
      </c>
      <c r="I55" s="160">
        <v>0</v>
      </c>
    </row>
    <row r="56" s="145" customFormat="1" ht="16" customHeight="1" spans="1:9">
      <c r="A56" s="177" t="s">
        <v>9824</v>
      </c>
      <c r="B56" s="179" t="s">
        <v>9825</v>
      </c>
      <c r="C56" s="160">
        <v>0</v>
      </c>
      <c r="D56" s="161">
        <v>0</v>
      </c>
      <c r="E56" s="161">
        <v>0</v>
      </c>
      <c r="F56" s="161">
        <v>0</v>
      </c>
      <c r="G56" s="161">
        <v>0</v>
      </c>
      <c r="H56" s="161">
        <v>0</v>
      </c>
      <c r="I56" s="160">
        <v>0</v>
      </c>
    </row>
    <row r="57" s="145" customFormat="1" ht="16" customHeight="1" spans="1:9">
      <c r="A57" s="177" t="s">
        <v>9826</v>
      </c>
      <c r="B57" s="178" t="s">
        <v>9827</v>
      </c>
      <c r="C57" s="160">
        <v>0</v>
      </c>
      <c r="D57" s="161">
        <v>0</v>
      </c>
      <c r="E57" s="161">
        <v>0</v>
      </c>
      <c r="F57" s="161">
        <v>0</v>
      </c>
      <c r="G57" s="161">
        <v>0</v>
      </c>
      <c r="H57" s="161">
        <v>0</v>
      </c>
      <c r="I57" s="160">
        <v>0</v>
      </c>
    </row>
    <row r="58" s="145" customFormat="1" ht="16" customHeight="1" spans="1:9">
      <c r="A58" s="177" t="s">
        <v>9828</v>
      </c>
      <c r="B58" s="159" t="s">
        <v>9829</v>
      </c>
      <c r="C58" s="160">
        <v>0</v>
      </c>
      <c r="D58" s="161">
        <v>0</v>
      </c>
      <c r="E58" s="161">
        <v>0</v>
      </c>
      <c r="F58" s="161">
        <v>0</v>
      </c>
      <c r="G58" s="161">
        <v>0</v>
      </c>
      <c r="H58" s="161">
        <v>0</v>
      </c>
      <c r="I58" s="160">
        <v>0</v>
      </c>
    </row>
    <row r="59" s="145" customFormat="1" ht="16" customHeight="1" spans="1:9">
      <c r="A59" s="177" t="s">
        <v>9830</v>
      </c>
      <c r="B59" s="159" t="s">
        <v>9831</v>
      </c>
      <c r="C59" s="160">
        <v>0</v>
      </c>
      <c r="D59" s="161">
        <v>0</v>
      </c>
      <c r="E59" s="161">
        <v>0</v>
      </c>
      <c r="F59" s="161">
        <v>0</v>
      </c>
      <c r="G59" s="161">
        <v>0</v>
      </c>
      <c r="H59" s="161">
        <v>0</v>
      </c>
      <c r="I59" s="160">
        <v>0</v>
      </c>
    </row>
    <row r="60" s="145" customFormat="1" ht="16" customHeight="1" spans="1:9">
      <c r="A60" s="177" t="s">
        <v>9832</v>
      </c>
      <c r="B60" s="178" t="s">
        <v>9833</v>
      </c>
      <c r="C60" s="160">
        <v>0</v>
      </c>
      <c r="D60" s="161">
        <v>0</v>
      </c>
      <c r="E60" s="161">
        <v>0</v>
      </c>
      <c r="F60" s="161">
        <v>0</v>
      </c>
      <c r="G60" s="161">
        <v>0</v>
      </c>
      <c r="H60" s="161">
        <v>0</v>
      </c>
      <c r="I60" s="160">
        <v>0</v>
      </c>
    </row>
    <row r="61" s="145" customFormat="1" ht="16" customHeight="1" spans="1:9">
      <c r="A61" s="177" t="s">
        <v>9836</v>
      </c>
      <c r="B61" s="178" t="s">
        <v>9837</v>
      </c>
      <c r="C61" s="160">
        <v>1007</v>
      </c>
      <c r="D61" s="161">
        <v>1007</v>
      </c>
      <c r="E61" s="161">
        <v>0</v>
      </c>
      <c r="F61" s="161">
        <v>0</v>
      </c>
      <c r="G61" s="161">
        <v>0</v>
      </c>
      <c r="H61" s="161">
        <v>0</v>
      </c>
      <c r="I61" s="160">
        <v>0</v>
      </c>
    </row>
    <row r="62" s="145" customFormat="1" ht="16" customHeight="1" spans="1:9">
      <c r="A62" s="177" t="s">
        <v>9838</v>
      </c>
      <c r="B62" s="179" t="s">
        <v>9839</v>
      </c>
      <c r="C62" s="160">
        <v>103436</v>
      </c>
      <c r="D62" s="161">
        <v>103433</v>
      </c>
      <c r="E62" s="161">
        <v>3</v>
      </c>
      <c r="F62" s="161">
        <v>0</v>
      </c>
      <c r="G62" s="161">
        <v>0</v>
      </c>
      <c r="H62" s="161">
        <v>0</v>
      </c>
      <c r="I62" s="160">
        <v>0</v>
      </c>
    </row>
    <row r="63" s="145" customFormat="1" ht="16" customHeight="1" spans="1:9">
      <c r="A63" s="177" t="s">
        <v>9840</v>
      </c>
      <c r="B63" s="179" t="s">
        <v>9841</v>
      </c>
      <c r="C63" s="160">
        <v>2490</v>
      </c>
      <c r="D63" s="161">
        <v>2490</v>
      </c>
      <c r="E63" s="161">
        <v>0</v>
      </c>
      <c r="F63" s="161">
        <v>0</v>
      </c>
      <c r="G63" s="161">
        <v>0</v>
      </c>
      <c r="H63" s="161">
        <v>0</v>
      </c>
      <c r="I63" s="160">
        <v>0</v>
      </c>
    </row>
    <row r="64" s="145" customFormat="1" ht="16" customHeight="1" spans="1:9">
      <c r="A64" s="177" t="s">
        <v>9842</v>
      </c>
      <c r="B64" s="179" t="s">
        <v>9843</v>
      </c>
      <c r="C64" s="160">
        <v>0</v>
      </c>
      <c r="D64" s="161">
        <v>0</v>
      </c>
      <c r="E64" s="161">
        <v>0</v>
      </c>
      <c r="F64" s="161">
        <v>0</v>
      </c>
      <c r="G64" s="161">
        <v>0</v>
      </c>
      <c r="H64" s="161">
        <v>0</v>
      </c>
      <c r="I64" s="160">
        <v>0</v>
      </c>
    </row>
    <row r="65" s="145" customFormat="1" ht="16" customHeight="1" spans="1:9">
      <c r="A65" s="177" t="s">
        <v>9844</v>
      </c>
      <c r="B65" s="179" t="s">
        <v>9845</v>
      </c>
      <c r="C65" s="160">
        <v>0</v>
      </c>
      <c r="D65" s="161">
        <v>0</v>
      </c>
      <c r="E65" s="161">
        <v>0</v>
      </c>
      <c r="F65" s="161">
        <v>0</v>
      </c>
      <c r="G65" s="161">
        <v>0</v>
      </c>
      <c r="H65" s="161">
        <v>0</v>
      </c>
      <c r="I65" s="160">
        <v>0</v>
      </c>
    </row>
    <row r="66" s="145" customFormat="1" ht="16" customHeight="1" spans="1:9">
      <c r="A66" s="177" t="s">
        <v>9846</v>
      </c>
      <c r="B66" s="179" t="s">
        <v>9847</v>
      </c>
      <c r="C66" s="160">
        <v>0</v>
      </c>
      <c r="D66" s="161">
        <v>0</v>
      </c>
      <c r="E66" s="161">
        <v>0</v>
      </c>
      <c r="F66" s="161">
        <v>0</v>
      </c>
      <c r="G66" s="161">
        <v>0</v>
      </c>
      <c r="H66" s="161">
        <v>0</v>
      </c>
      <c r="I66" s="160">
        <v>0</v>
      </c>
    </row>
    <row r="67" s="145" customFormat="1" ht="16" customHeight="1" spans="1:9">
      <c r="A67" s="177" t="s">
        <v>9848</v>
      </c>
      <c r="B67" s="179" t="s">
        <v>9849</v>
      </c>
      <c r="C67" s="160">
        <v>939</v>
      </c>
      <c r="D67" s="161">
        <v>939</v>
      </c>
      <c r="E67" s="161">
        <v>0</v>
      </c>
      <c r="F67" s="161">
        <v>0</v>
      </c>
      <c r="G67" s="161">
        <v>0</v>
      </c>
      <c r="H67" s="161">
        <v>0</v>
      </c>
      <c r="I67" s="160">
        <v>0</v>
      </c>
    </row>
    <row r="68" s="145" customFormat="1" ht="16" customHeight="1" spans="1:9">
      <c r="A68" s="177" t="s">
        <v>9850</v>
      </c>
      <c r="B68" s="179" t="s">
        <v>9851</v>
      </c>
      <c r="C68" s="160">
        <v>290</v>
      </c>
      <c r="D68" s="161">
        <v>290</v>
      </c>
      <c r="E68" s="161">
        <v>0</v>
      </c>
      <c r="F68" s="161">
        <v>0</v>
      </c>
      <c r="G68" s="161">
        <v>0</v>
      </c>
      <c r="H68" s="161">
        <v>0</v>
      </c>
      <c r="I68" s="160">
        <v>0</v>
      </c>
    </row>
    <row r="69" s="145" customFormat="1" ht="16" customHeight="1" spans="1:9">
      <c r="A69" s="177" t="s">
        <v>9852</v>
      </c>
      <c r="B69" s="179" t="s">
        <v>9853</v>
      </c>
      <c r="C69" s="160">
        <v>3580</v>
      </c>
      <c r="D69" s="161">
        <v>1500</v>
      </c>
      <c r="E69" s="161">
        <v>0</v>
      </c>
      <c r="F69" s="161">
        <v>2080</v>
      </c>
      <c r="G69" s="161">
        <v>0</v>
      </c>
      <c r="H69" s="161">
        <v>0</v>
      </c>
      <c r="I69" s="160">
        <v>0</v>
      </c>
    </row>
    <row r="70" s="145" customFormat="1" ht="16" customHeight="1" spans="1:9">
      <c r="A70" s="177" t="s">
        <v>9854</v>
      </c>
      <c r="B70" s="178" t="s">
        <v>9855</v>
      </c>
      <c r="C70" s="160">
        <v>787</v>
      </c>
      <c r="D70" s="161">
        <v>787</v>
      </c>
      <c r="E70" s="161">
        <v>0</v>
      </c>
      <c r="F70" s="161">
        <v>0</v>
      </c>
      <c r="G70" s="161">
        <v>0</v>
      </c>
      <c r="H70" s="161">
        <v>0</v>
      </c>
      <c r="I70" s="160">
        <v>0</v>
      </c>
    </row>
    <row r="71" s="145" customFormat="1" ht="16" customHeight="1" spans="1:9">
      <c r="A71" s="177" t="s">
        <v>9858</v>
      </c>
      <c r="B71" s="178" t="s">
        <v>9859</v>
      </c>
      <c r="C71" s="160">
        <v>735</v>
      </c>
      <c r="D71" s="161">
        <v>735</v>
      </c>
      <c r="E71" s="161">
        <v>0</v>
      </c>
      <c r="F71" s="161">
        <v>0</v>
      </c>
      <c r="G71" s="161">
        <v>0</v>
      </c>
      <c r="H71" s="161">
        <v>0</v>
      </c>
      <c r="I71" s="160">
        <v>0</v>
      </c>
    </row>
    <row r="72" s="145" customFormat="1" ht="16" customHeight="1" spans="1:9">
      <c r="A72" s="177" t="s">
        <v>9860</v>
      </c>
      <c r="B72" s="178" t="s">
        <v>9861</v>
      </c>
      <c r="C72" s="160">
        <v>0</v>
      </c>
      <c r="D72" s="161">
        <v>0</v>
      </c>
      <c r="E72" s="161">
        <v>0</v>
      </c>
      <c r="F72" s="161">
        <v>0</v>
      </c>
      <c r="G72" s="161">
        <v>0</v>
      </c>
      <c r="H72" s="161">
        <v>0</v>
      </c>
      <c r="I72" s="160">
        <v>0</v>
      </c>
    </row>
    <row r="73" s="145" customFormat="1" ht="16" customHeight="1" spans="1:9">
      <c r="A73" s="158" t="s">
        <v>9862</v>
      </c>
      <c r="B73" s="159" t="s">
        <v>9863</v>
      </c>
      <c r="C73" s="160">
        <v>0</v>
      </c>
      <c r="D73" s="161">
        <v>0</v>
      </c>
      <c r="E73" s="161">
        <v>0</v>
      </c>
      <c r="F73" s="161">
        <v>0</v>
      </c>
      <c r="G73" s="161">
        <v>0</v>
      </c>
      <c r="H73" s="161">
        <v>0</v>
      </c>
      <c r="I73" s="160">
        <v>0</v>
      </c>
    </row>
    <row r="74" s="145" customFormat="1" ht="16" customHeight="1" spans="1:9">
      <c r="A74" s="177" t="s">
        <v>9864</v>
      </c>
      <c r="B74" s="178" t="s">
        <v>9865</v>
      </c>
      <c r="C74" s="160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0">
        <v>0</v>
      </c>
    </row>
    <row r="75" s="145" customFormat="1" ht="16" customHeight="1" spans="1:9">
      <c r="A75" s="177" t="s">
        <v>9866</v>
      </c>
      <c r="B75" s="178" t="s">
        <v>9867</v>
      </c>
      <c r="C75" s="160">
        <v>0</v>
      </c>
      <c r="D75" s="161">
        <v>0</v>
      </c>
      <c r="E75" s="161">
        <v>0</v>
      </c>
      <c r="F75" s="161">
        <v>0</v>
      </c>
      <c r="G75" s="161">
        <v>0</v>
      </c>
      <c r="H75" s="161">
        <v>0</v>
      </c>
      <c r="I75" s="160">
        <v>0</v>
      </c>
    </row>
    <row r="76" s="145" customFormat="1" ht="16" customHeight="1" spans="1:9">
      <c r="A76" s="158" t="s">
        <v>9868</v>
      </c>
      <c r="B76" s="159" t="s">
        <v>9869</v>
      </c>
      <c r="C76" s="160">
        <v>0</v>
      </c>
      <c r="D76" s="161">
        <v>0</v>
      </c>
      <c r="E76" s="161">
        <v>0</v>
      </c>
      <c r="F76" s="161">
        <v>0</v>
      </c>
      <c r="G76" s="161">
        <v>0</v>
      </c>
      <c r="H76" s="161">
        <v>0</v>
      </c>
      <c r="I76" s="160">
        <v>0</v>
      </c>
    </row>
    <row r="77" s="145" customFormat="1" ht="16" customHeight="1" spans="1:9">
      <c r="A77" s="158" t="s">
        <v>9870</v>
      </c>
      <c r="B77" s="179" t="s">
        <v>9871</v>
      </c>
      <c r="C77" s="160">
        <v>85</v>
      </c>
      <c r="D77" s="161">
        <v>85</v>
      </c>
      <c r="E77" s="161">
        <v>0</v>
      </c>
      <c r="F77" s="161">
        <v>0</v>
      </c>
      <c r="G77" s="161">
        <v>0</v>
      </c>
      <c r="H77" s="161">
        <v>0</v>
      </c>
      <c r="I77" s="160">
        <v>0</v>
      </c>
    </row>
    <row r="78" s="145" customFormat="1" ht="16" customHeight="1" spans="1:9">
      <c r="A78" s="158" t="s">
        <v>9872</v>
      </c>
      <c r="B78" s="179" t="s">
        <v>9873</v>
      </c>
      <c r="C78" s="160">
        <v>0</v>
      </c>
      <c r="D78" s="161">
        <v>0</v>
      </c>
      <c r="E78" s="161">
        <v>0</v>
      </c>
      <c r="F78" s="161">
        <v>0</v>
      </c>
      <c r="G78" s="161">
        <v>0</v>
      </c>
      <c r="H78" s="161">
        <v>0</v>
      </c>
      <c r="I78" s="160">
        <v>0</v>
      </c>
    </row>
    <row r="79" s="145" customFormat="1" ht="16" customHeight="1" spans="1:9">
      <c r="A79" s="177" t="s">
        <v>9874</v>
      </c>
      <c r="B79" s="159" t="s">
        <v>9875</v>
      </c>
      <c r="C79" s="160">
        <v>0</v>
      </c>
      <c r="D79" s="161">
        <v>0</v>
      </c>
      <c r="E79" s="161">
        <v>0</v>
      </c>
      <c r="F79" s="161">
        <v>0</v>
      </c>
      <c r="G79" s="161">
        <v>0</v>
      </c>
      <c r="H79" s="161">
        <v>0</v>
      </c>
      <c r="I79" s="160">
        <v>0</v>
      </c>
    </row>
    <row r="80" s="145" customFormat="1" ht="16" customHeight="1" spans="1:9">
      <c r="A80" s="177" t="s">
        <v>9876</v>
      </c>
      <c r="B80" s="179" t="s">
        <v>9877</v>
      </c>
      <c r="C80" s="160">
        <v>68</v>
      </c>
      <c r="D80" s="161">
        <v>68</v>
      </c>
      <c r="E80" s="161">
        <v>0</v>
      </c>
      <c r="F80" s="161">
        <v>0</v>
      </c>
      <c r="G80" s="161">
        <v>0</v>
      </c>
      <c r="H80" s="161">
        <v>0</v>
      </c>
      <c r="I80" s="160">
        <v>0</v>
      </c>
    </row>
    <row r="81" s="145" customFormat="1" ht="16" customHeight="1" spans="1:9">
      <c r="A81" s="177" t="s">
        <v>9880</v>
      </c>
      <c r="B81" s="178" t="s">
        <v>9881</v>
      </c>
      <c r="C81" s="160">
        <v>1618</v>
      </c>
      <c r="D81" s="161">
        <v>1597</v>
      </c>
      <c r="E81" s="161">
        <v>21</v>
      </c>
      <c r="F81" s="161">
        <v>0</v>
      </c>
      <c r="G81" s="161">
        <v>0</v>
      </c>
      <c r="H81" s="161">
        <v>0</v>
      </c>
      <c r="I81" s="160">
        <v>0</v>
      </c>
    </row>
    <row r="82" s="145" customFormat="1" ht="16" customHeight="1" spans="1:9">
      <c r="A82" s="177" t="s">
        <v>9882</v>
      </c>
      <c r="B82" s="178" t="s">
        <v>9883</v>
      </c>
      <c r="C82" s="160">
        <v>42</v>
      </c>
      <c r="D82" s="161">
        <v>42</v>
      </c>
      <c r="E82" s="161">
        <v>0</v>
      </c>
      <c r="F82" s="161">
        <v>0</v>
      </c>
      <c r="G82" s="161">
        <v>0</v>
      </c>
      <c r="H82" s="161">
        <v>0</v>
      </c>
      <c r="I82" s="160">
        <v>0</v>
      </c>
    </row>
    <row r="83" s="145" customFormat="1" ht="16" customHeight="1" spans="1:9">
      <c r="A83" s="177" t="s">
        <v>9884</v>
      </c>
      <c r="B83" s="159" t="s">
        <v>9885</v>
      </c>
      <c r="C83" s="160">
        <v>65</v>
      </c>
      <c r="D83" s="161">
        <v>65</v>
      </c>
      <c r="E83" s="161">
        <v>0</v>
      </c>
      <c r="F83" s="161">
        <v>0</v>
      </c>
      <c r="G83" s="161">
        <v>0</v>
      </c>
      <c r="H83" s="161">
        <v>0</v>
      </c>
      <c r="I83" s="160">
        <v>0</v>
      </c>
    </row>
    <row r="84" s="145" customFormat="1" ht="16" customHeight="1" spans="1:9">
      <c r="A84" s="177" t="s">
        <v>9886</v>
      </c>
      <c r="B84" s="178" t="s">
        <v>9887</v>
      </c>
      <c r="C84" s="160">
        <v>13</v>
      </c>
      <c r="D84" s="161">
        <v>13</v>
      </c>
      <c r="E84" s="161">
        <v>0</v>
      </c>
      <c r="F84" s="161">
        <v>0</v>
      </c>
      <c r="G84" s="161">
        <v>0</v>
      </c>
      <c r="H84" s="161">
        <v>0</v>
      </c>
      <c r="I84" s="160">
        <v>0</v>
      </c>
    </row>
    <row r="85" s="145" customFormat="1" ht="16" customHeight="1" spans="1:9">
      <c r="A85" s="177" t="s">
        <v>9888</v>
      </c>
      <c r="B85" s="178" t="s">
        <v>9889</v>
      </c>
      <c r="C85" s="160">
        <v>91</v>
      </c>
      <c r="D85" s="161">
        <v>91</v>
      </c>
      <c r="E85" s="161">
        <v>0</v>
      </c>
      <c r="F85" s="161">
        <v>0</v>
      </c>
      <c r="G85" s="161">
        <v>0</v>
      </c>
      <c r="H85" s="161">
        <v>0</v>
      </c>
      <c r="I85" s="160">
        <v>0</v>
      </c>
    </row>
    <row r="86" s="145" customFormat="1" ht="16" customHeight="1" spans="1:9">
      <c r="A86" s="177" t="s">
        <v>9890</v>
      </c>
      <c r="B86" s="159" t="s">
        <v>9891</v>
      </c>
      <c r="C86" s="160">
        <v>171</v>
      </c>
      <c r="D86" s="161">
        <v>171</v>
      </c>
      <c r="E86" s="161">
        <v>0</v>
      </c>
      <c r="F86" s="161">
        <v>0</v>
      </c>
      <c r="G86" s="161">
        <v>0</v>
      </c>
      <c r="H86" s="161">
        <v>0</v>
      </c>
      <c r="I86" s="160">
        <v>0</v>
      </c>
    </row>
    <row r="87" s="145" customFormat="1" ht="16" customHeight="1" spans="1:9">
      <c r="A87" s="177" t="s">
        <v>9894</v>
      </c>
      <c r="B87" s="178" t="s">
        <v>9895</v>
      </c>
      <c r="C87" s="160">
        <v>1221</v>
      </c>
      <c r="D87" s="161">
        <v>1221</v>
      </c>
      <c r="E87" s="161">
        <v>0</v>
      </c>
      <c r="F87" s="161">
        <v>0</v>
      </c>
      <c r="G87" s="161">
        <v>0</v>
      </c>
      <c r="H87" s="161">
        <v>0</v>
      </c>
      <c r="I87" s="160">
        <v>0</v>
      </c>
    </row>
    <row r="88" s="145" customFormat="1" ht="16" customHeight="1" spans="1:9">
      <c r="A88" s="177" t="s">
        <v>9896</v>
      </c>
      <c r="B88" s="178" t="s">
        <v>9897</v>
      </c>
      <c r="C88" s="160">
        <v>457</v>
      </c>
      <c r="D88" s="161">
        <v>457</v>
      </c>
      <c r="E88" s="161">
        <v>0</v>
      </c>
      <c r="F88" s="161">
        <v>0</v>
      </c>
      <c r="G88" s="161">
        <v>0</v>
      </c>
      <c r="H88" s="161">
        <v>0</v>
      </c>
      <c r="I88" s="160">
        <v>0</v>
      </c>
    </row>
    <row r="89" s="145" customFormat="1" ht="16" customHeight="1" spans="1:9">
      <c r="A89" s="177" t="s">
        <v>9898</v>
      </c>
      <c r="B89" s="179" t="s">
        <v>9899</v>
      </c>
      <c r="C89" s="160">
        <v>34245</v>
      </c>
      <c r="D89" s="161">
        <v>34245</v>
      </c>
      <c r="E89" s="161">
        <v>0</v>
      </c>
      <c r="F89" s="161">
        <v>0</v>
      </c>
      <c r="G89" s="161">
        <v>0</v>
      </c>
      <c r="H89" s="161">
        <v>0</v>
      </c>
      <c r="I89" s="160">
        <v>0</v>
      </c>
    </row>
    <row r="90" s="145" customFormat="1" ht="16" customHeight="1" spans="1:9">
      <c r="A90" s="177" t="s">
        <v>9900</v>
      </c>
      <c r="B90" s="178" t="s">
        <v>9901</v>
      </c>
      <c r="C90" s="160">
        <v>0</v>
      </c>
      <c r="D90" s="161">
        <v>0</v>
      </c>
      <c r="E90" s="161">
        <v>0</v>
      </c>
      <c r="F90" s="161">
        <v>0</v>
      </c>
      <c r="G90" s="161">
        <v>0</v>
      </c>
      <c r="H90" s="161">
        <v>0</v>
      </c>
      <c r="I90" s="160">
        <v>0</v>
      </c>
    </row>
    <row r="91" s="145" customFormat="1" ht="16" customHeight="1" spans="1:9">
      <c r="A91" s="177" t="s">
        <v>9902</v>
      </c>
      <c r="B91" s="178" t="s">
        <v>9903</v>
      </c>
      <c r="C91" s="160">
        <v>763</v>
      </c>
      <c r="D91" s="161">
        <v>763</v>
      </c>
      <c r="E91" s="161">
        <v>0</v>
      </c>
      <c r="F91" s="161">
        <v>0</v>
      </c>
      <c r="G91" s="161">
        <v>0</v>
      </c>
      <c r="H91" s="161">
        <v>0</v>
      </c>
      <c r="I91" s="160">
        <v>0</v>
      </c>
    </row>
    <row r="92" s="145" customFormat="1" ht="16" customHeight="1" spans="1:9">
      <c r="A92" s="177" t="s">
        <v>9904</v>
      </c>
      <c r="B92" s="159" t="s">
        <v>9905</v>
      </c>
      <c r="C92" s="160">
        <v>9520</v>
      </c>
      <c r="D92" s="161">
        <v>9520</v>
      </c>
      <c r="E92" s="161">
        <v>0</v>
      </c>
      <c r="F92" s="161">
        <v>0</v>
      </c>
      <c r="G92" s="161">
        <v>0</v>
      </c>
      <c r="H92" s="161">
        <v>0</v>
      </c>
      <c r="I92" s="160">
        <v>0</v>
      </c>
    </row>
    <row r="93" s="145" customFormat="1" ht="16" customHeight="1" spans="1:9">
      <c r="A93" s="177" t="s">
        <v>9906</v>
      </c>
      <c r="B93" s="179" t="s">
        <v>9907</v>
      </c>
      <c r="C93" s="160">
        <v>934</v>
      </c>
      <c r="D93" s="161">
        <v>934</v>
      </c>
      <c r="E93" s="161">
        <v>0</v>
      </c>
      <c r="F93" s="161">
        <v>0</v>
      </c>
      <c r="G93" s="161">
        <v>0</v>
      </c>
      <c r="H93" s="161">
        <v>0</v>
      </c>
      <c r="I93" s="160">
        <v>0</v>
      </c>
    </row>
    <row r="94" s="145" customFormat="1" ht="16" customHeight="1" spans="1:9">
      <c r="A94" s="177" t="s">
        <v>9908</v>
      </c>
      <c r="B94" s="179" t="s">
        <v>9909</v>
      </c>
      <c r="C94" s="160">
        <v>2594</v>
      </c>
      <c r="D94" s="161">
        <v>2594</v>
      </c>
      <c r="E94" s="161">
        <v>0</v>
      </c>
      <c r="F94" s="161">
        <v>0</v>
      </c>
      <c r="G94" s="161">
        <v>0</v>
      </c>
      <c r="H94" s="161">
        <v>0</v>
      </c>
      <c r="I94" s="160">
        <v>0</v>
      </c>
    </row>
    <row r="95" s="145" customFormat="1" ht="16" customHeight="1" spans="1:9">
      <c r="A95" s="177" t="s">
        <v>9910</v>
      </c>
      <c r="B95" s="178" t="s">
        <v>9911</v>
      </c>
      <c r="C95" s="160">
        <v>2798</v>
      </c>
      <c r="D95" s="161">
        <v>2798</v>
      </c>
      <c r="E95" s="161">
        <v>0</v>
      </c>
      <c r="F95" s="161">
        <v>0</v>
      </c>
      <c r="G95" s="161">
        <v>0</v>
      </c>
      <c r="H95" s="161">
        <v>0</v>
      </c>
      <c r="I95" s="160">
        <v>0</v>
      </c>
    </row>
    <row r="96" s="145" customFormat="1" ht="16" customHeight="1" spans="1:9">
      <c r="A96" s="177" t="s">
        <v>9912</v>
      </c>
      <c r="B96" s="179" t="s">
        <v>9913</v>
      </c>
      <c r="C96" s="160">
        <v>29</v>
      </c>
      <c r="D96" s="161">
        <v>29</v>
      </c>
      <c r="E96" s="161">
        <v>0</v>
      </c>
      <c r="F96" s="161">
        <v>0</v>
      </c>
      <c r="G96" s="161">
        <v>0</v>
      </c>
      <c r="H96" s="161">
        <v>0</v>
      </c>
      <c r="I96" s="160">
        <v>0</v>
      </c>
    </row>
    <row r="97" s="145" customFormat="1" ht="16" customHeight="1" spans="1:9">
      <c r="A97" s="177" t="s">
        <v>9914</v>
      </c>
      <c r="B97" s="178" t="s">
        <v>9915</v>
      </c>
      <c r="C97" s="160">
        <v>11240</v>
      </c>
      <c r="D97" s="161">
        <v>11240</v>
      </c>
      <c r="E97" s="161">
        <v>0</v>
      </c>
      <c r="F97" s="161">
        <v>0</v>
      </c>
      <c r="G97" s="161">
        <v>0</v>
      </c>
      <c r="H97" s="161">
        <v>0</v>
      </c>
      <c r="I97" s="160">
        <v>0</v>
      </c>
    </row>
    <row r="98" s="145" customFormat="1" ht="16" customHeight="1" spans="1:9">
      <c r="A98" s="177" t="s">
        <v>9916</v>
      </c>
      <c r="B98" s="178" t="s">
        <v>9917</v>
      </c>
      <c r="C98" s="160">
        <v>300</v>
      </c>
      <c r="D98" s="161">
        <v>300</v>
      </c>
      <c r="E98" s="161">
        <v>0</v>
      </c>
      <c r="F98" s="161">
        <v>0</v>
      </c>
      <c r="G98" s="161">
        <v>0</v>
      </c>
      <c r="H98" s="161">
        <v>0</v>
      </c>
      <c r="I98" s="160">
        <v>0</v>
      </c>
    </row>
    <row r="99" s="145" customFormat="1" ht="16" customHeight="1" spans="1:9">
      <c r="A99" s="177" t="s">
        <v>9918</v>
      </c>
      <c r="B99" s="159" t="s">
        <v>9919</v>
      </c>
      <c r="C99" s="160">
        <v>3490</v>
      </c>
      <c r="D99" s="161">
        <v>3490</v>
      </c>
      <c r="E99" s="161">
        <v>0</v>
      </c>
      <c r="F99" s="161">
        <v>0</v>
      </c>
      <c r="G99" s="161">
        <v>0</v>
      </c>
      <c r="H99" s="161">
        <v>0</v>
      </c>
      <c r="I99" s="160">
        <v>0</v>
      </c>
    </row>
    <row r="100" s="145" customFormat="1" ht="16" customHeight="1" spans="1:9">
      <c r="A100" s="177" t="s">
        <v>9920</v>
      </c>
      <c r="B100" s="179" t="s">
        <v>9921</v>
      </c>
      <c r="C100" s="160">
        <v>0</v>
      </c>
      <c r="D100" s="161">
        <v>0</v>
      </c>
      <c r="E100" s="161">
        <v>0</v>
      </c>
      <c r="F100" s="161">
        <v>0</v>
      </c>
      <c r="G100" s="161">
        <v>0</v>
      </c>
      <c r="H100" s="161">
        <v>0</v>
      </c>
      <c r="I100" s="160">
        <v>0</v>
      </c>
    </row>
    <row r="101" s="145" customFormat="1" ht="16" customHeight="1" spans="1:9">
      <c r="A101" s="177" t="s">
        <v>9922</v>
      </c>
      <c r="B101" s="178" t="s">
        <v>9923</v>
      </c>
      <c r="C101" s="160">
        <v>0</v>
      </c>
      <c r="D101" s="161">
        <v>0</v>
      </c>
      <c r="E101" s="161">
        <v>0</v>
      </c>
      <c r="F101" s="161">
        <v>0</v>
      </c>
      <c r="G101" s="161">
        <v>0</v>
      </c>
      <c r="H101" s="161">
        <v>0</v>
      </c>
      <c r="I101" s="160">
        <v>0</v>
      </c>
    </row>
    <row r="102" s="145" customFormat="1" ht="16" customHeight="1" spans="1:9">
      <c r="A102" s="177" t="s">
        <v>9924</v>
      </c>
      <c r="B102" s="179" t="s">
        <v>9925</v>
      </c>
      <c r="C102" s="160">
        <v>4481</v>
      </c>
      <c r="D102" s="161">
        <v>4481</v>
      </c>
      <c r="E102" s="161">
        <v>0</v>
      </c>
      <c r="F102" s="161">
        <v>0</v>
      </c>
      <c r="G102" s="161">
        <v>0</v>
      </c>
      <c r="H102" s="161">
        <v>0</v>
      </c>
      <c r="I102" s="160">
        <v>0</v>
      </c>
    </row>
    <row r="103" s="145" customFormat="1" ht="16" customHeight="1" spans="1:9">
      <c r="A103" s="177" t="s">
        <v>9926</v>
      </c>
      <c r="B103" s="179" t="s">
        <v>9927</v>
      </c>
      <c r="C103" s="160">
        <v>0</v>
      </c>
      <c r="D103" s="161">
        <v>0</v>
      </c>
      <c r="E103" s="161">
        <v>0</v>
      </c>
      <c r="F103" s="161">
        <v>0</v>
      </c>
      <c r="G103" s="161">
        <v>0</v>
      </c>
      <c r="H103" s="161">
        <v>0</v>
      </c>
      <c r="I103" s="160">
        <v>0</v>
      </c>
    </row>
    <row r="104" s="145" customFormat="1" ht="16" customHeight="1" spans="1:9">
      <c r="A104" s="177" t="s">
        <v>9928</v>
      </c>
      <c r="B104" s="179" t="s">
        <v>9929</v>
      </c>
      <c r="C104" s="160">
        <v>487</v>
      </c>
      <c r="D104" s="161">
        <v>487</v>
      </c>
      <c r="E104" s="161">
        <v>0</v>
      </c>
      <c r="F104" s="161">
        <v>0</v>
      </c>
      <c r="G104" s="161">
        <v>0</v>
      </c>
      <c r="H104" s="161">
        <v>0</v>
      </c>
      <c r="I104" s="160">
        <v>0</v>
      </c>
    </row>
    <row r="105" s="145" customFormat="1" ht="16" customHeight="1" spans="1:9">
      <c r="A105" s="177" t="s">
        <v>9930</v>
      </c>
      <c r="B105" s="178" t="s">
        <v>9931</v>
      </c>
      <c r="C105" s="160">
        <v>0</v>
      </c>
      <c r="D105" s="161">
        <v>0</v>
      </c>
      <c r="E105" s="161">
        <v>0</v>
      </c>
      <c r="F105" s="161">
        <v>0</v>
      </c>
      <c r="G105" s="161">
        <v>0</v>
      </c>
      <c r="H105" s="161">
        <v>0</v>
      </c>
      <c r="I105" s="160">
        <v>0</v>
      </c>
    </row>
    <row r="106" s="145" customFormat="1" ht="16" customHeight="1" spans="1:9">
      <c r="A106" s="177" t="s">
        <v>9932</v>
      </c>
      <c r="B106" s="178" t="s">
        <v>9933</v>
      </c>
      <c r="C106" s="160">
        <v>270</v>
      </c>
      <c r="D106" s="161">
        <v>270</v>
      </c>
      <c r="E106" s="161">
        <v>0</v>
      </c>
      <c r="F106" s="161">
        <v>0</v>
      </c>
      <c r="G106" s="161">
        <v>0</v>
      </c>
      <c r="H106" s="161">
        <v>0</v>
      </c>
      <c r="I106" s="160">
        <v>0</v>
      </c>
    </row>
    <row r="107" s="145" customFormat="1" ht="16" customHeight="1" spans="1:9">
      <c r="A107" s="177" t="s">
        <v>9936</v>
      </c>
      <c r="B107" s="159" t="s">
        <v>9937</v>
      </c>
      <c r="C107" s="160">
        <v>788</v>
      </c>
      <c r="D107" s="161">
        <v>788</v>
      </c>
      <c r="E107" s="161">
        <v>0</v>
      </c>
      <c r="F107" s="161">
        <v>0</v>
      </c>
      <c r="G107" s="161">
        <v>0</v>
      </c>
      <c r="H107" s="161">
        <v>0</v>
      </c>
      <c r="I107" s="160">
        <v>0</v>
      </c>
    </row>
    <row r="108" s="145" customFormat="1" ht="16" customHeight="1" spans="1:9">
      <c r="A108" s="177" t="s">
        <v>9938</v>
      </c>
      <c r="B108" s="178" t="s">
        <v>9939</v>
      </c>
      <c r="C108" s="160">
        <v>1465</v>
      </c>
      <c r="D108" s="161">
        <v>1465</v>
      </c>
      <c r="E108" s="161">
        <v>0</v>
      </c>
      <c r="F108" s="161">
        <v>0</v>
      </c>
      <c r="G108" s="161">
        <v>0</v>
      </c>
      <c r="H108" s="161">
        <v>0</v>
      </c>
      <c r="I108" s="160">
        <v>0</v>
      </c>
    </row>
    <row r="109" s="145" customFormat="1" ht="16" customHeight="1" spans="1:9">
      <c r="A109" s="177" t="s">
        <v>9940</v>
      </c>
      <c r="B109" s="159" t="s">
        <v>9941</v>
      </c>
      <c r="C109" s="160">
        <v>2802</v>
      </c>
      <c r="D109" s="161">
        <v>2802</v>
      </c>
      <c r="E109" s="161">
        <v>0</v>
      </c>
      <c r="F109" s="161">
        <v>0</v>
      </c>
      <c r="G109" s="161">
        <v>0</v>
      </c>
      <c r="H109" s="161">
        <v>0</v>
      </c>
      <c r="I109" s="160">
        <v>0</v>
      </c>
    </row>
    <row r="110" s="145" customFormat="1" ht="16" customHeight="1" spans="1:9">
      <c r="A110" s="177" t="s">
        <v>9942</v>
      </c>
      <c r="B110" s="159" t="s">
        <v>9943</v>
      </c>
      <c r="C110" s="160">
        <v>9061</v>
      </c>
      <c r="D110" s="161">
        <v>8912</v>
      </c>
      <c r="E110" s="161">
        <v>149</v>
      </c>
      <c r="F110" s="161">
        <v>0</v>
      </c>
      <c r="G110" s="161">
        <v>0</v>
      </c>
      <c r="H110" s="161">
        <v>0</v>
      </c>
      <c r="I110" s="160">
        <v>0</v>
      </c>
    </row>
    <row r="111" s="145" customFormat="1" ht="16" customHeight="1" spans="1:9">
      <c r="A111" s="177" t="s">
        <v>9944</v>
      </c>
      <c r="B111" s="159" t="s">
        <v>9945</v>
      </c>
      <c r="C111" s="160">
        <v>1509</v>
      </c>
      <c r="D111" s="161">
        <v>1509</v>
      </c>
      <c r="E111" s="161">
        <v>0</v>
      </c>
      <c r="F111" s="161">
        <v>0</v>
      </c>
      <c r="G111" s="161">
        <v>0</v>
      </c>
      <c r="H111" s="161">
        <v>0</v>
      </c>
      <c r="I111" s="160">
        <v>0</v>
      </c>
    </row>
    <row r="112" s="145" customFormat="1" ht="16" customHeight="1" spans="1:9">
      <c r="A112" s="177" t="s">
        <v>9946</v>
      </c>
      <c r="B112" s="159" t="s">
        <v>9947</v>
      </c>
      <c r="C112" s="160">
        <v>6879</v>
      </c>
      <c r="D112" s="161">
        <v>6879</v>
      </c>
      <c r="E112" s="161">
        <v>0</v>
      </c>
      <c r="F112" s="161">
        <v>0</v>
      </c>
      <c r="G112" s="161">
        <v>0</v>
      </c>
      <c r="H112" s="161">
        <v>0</v>
      </c>
      <c r="I112" s="160">
        <v>0</v>
      </c>
    </row>
    <row r="113" s="145" customFormat="1" ht="16" customHeight="1" spans="1:9">
      <c r="A113" s="177" t="s">
        <v>9948</v>
      </c>
      <c r="B113" s="159" t="s">
        <v>9949</v>
      </c>
      <c r="C113" s="160">
        <v>7334</v>
      </c>
      <c r="D113" s="161">
        <v>7334</v>
      </c>
      <c r="E113" s="161">
        <v>0</v>
      </c>
      <c r="F113" s="161">
        <v>0</v>
      </c>
      <c r="G113" s="161">
        <v>0</v>
      </c>
      <c r="H113" s="161">
        <v>0</v>
      </c>
      <c r="I113" s="160">
        <v>0</v>
      </c>
    </row>
    <row r="114" s="145" customFormat="1" ht="16" customHeight="1" spans="1:9">
      <c r="A114" s="177" t="s">
        <v>9950</v>
      </c>
      <c r="B114" s="159" t="s">
        <v>9951</v>
      </c>
      <c r="C114" s="160">
        <v>2172</v>
      </c>
      <c r="D114" s="161">
        <v>2172</v>
      </c>
      <c r="E114" s="161">
        <v>0</v>
      </c>
      <c r="F114" s="161">
        <v>0</v>
      </c>
      <c r="G114" s="161">
        <v>0</v>
      </c>
      <c r="H114" s="161">
        <v>0</v>
      </c>
      <c r="I114" s="160">
        <v>0</v>
      </c>
    </row>
    <row r="115" s="145" customFormat="1" ht="16" customHeight="1" spans="1:9">
      <c r="A115" s="177" t="s">
        <v>9952</v>
      </c>
      <c r="B115" s="159" t="s">
        <v>9953</v>
      </c>
      <c r="C115" s="160">
        <v>88</v>
      </c>
      <c r="D115" s="161">
        <v>88</v>
      </c>
      <c r="E115" s="161">
        <v>0</v>
      </c>
      <c r="F115" s="161">
        <v>0</v>
      </c>
      <c r="G115" s="161">
        <v>0</v>
      </c>
      <c r="H115" s="161">
        <v>0</v>
      </c>
      <c r="I115" s="160">
        <v>0</v>
      </c>
    </row>
    <row r="116" s="145" customFormat="1" ht="16" customHeight="1" spans="1:9">
      <c r="A116" s="177" t="s">
        <v>9954</v>
      </c>
      <c r="B116" s="159" t="s">
        <v>9955</v>
      </c>
      <c r="C116" s="160">
        <v>1053</v>
      </c>
      <c r="D116" s="161">
        <v>1053</v>
      </c>
      <c r="E116" s="161">
        <v>0</v>
      </c>
      <c r="F116" s="161">
        <v>0</v>
      </c>
      <c r="G116" s="161">
        <v>0</v>
      </c>
      <c r="H116" s="161">
        <v>0</v>
      </c>
      <c r="I116" s="160">
        <v>0</v>
      </c>
    </row>
    <row r="117" s="145" customFormat="1" ht="16" customHeight="1" spans="1:9">
      <c r="A117" s="177" t="s">
        <v>9956</v>
      </c>
      <c r="B117" s="159" t="s">
        <v>9957</v>
      </c>
      <c r="C117" s="160">
        <v>20</v>
      </c>
      <c r="D117" s="161">
        <v>20</v>
      </c>
      <c r="E117" s="161">
        <v>0</v>
      </c>
      <c r="F117" s="161">
        <v>0</v>
      </c>
      <c r="G117" s="161">
        <v>0</v>
      </c>
      <c r="H117" s="161">
        <v>0</v>
      </c>
      <c r="I117" s="160">
        <v>0</v>
      </c>
    </row>
    <row r="118" s="145" customFormat="1" ht="16" customHeight="1" spans="1:9">
      <c r="A118" s="177" t="s">
        <v>9958</v>
      </c>
      <c r="B118" s="159" t="s">
        <v>9959</v>
      </c>
      <c r="C118" s="160">
        <v>0</v>
      </c>
      <c r="D118" s="161">
        <v>0</v>
      </c>
      <c r="E118" s="161">
        <v>0</v>
      </c>
      <c r="F118" s="161">
        <v>0</v>
      </c>
      <c r="G118" s="161">
        <v>0</v>
      </c>
      <c r="H118" s="161">
        <v>0</v>
      </c>
      <c r="I118" s="160">
        <v>0</v>
      </c>
    </row>
    <row r="119" s="145" customFormat="1" ht="16" customHeight="1" spans="1:9">
      <c r="A119" s="177" t="s">
        <v>9960</v>
      </c>
      <c r="B119" s="159" t="s">
        <v>9961</v>
      </c>
      <c r="C119" s="160">
        <v>8504</v>
      </c>
      <c r="D119" s="161">
        <v>8504</v>
      </c>
      <c r="E119" s="161">
        <v>0</v>
      </c>
      <c r="F119" s="161">
        <v>0</v>
      </c>
      <c r="G119" s="161">
        <v>0</v>
      </c>
      <c r="H119" s="161">
        <v>0</v>
      </c>
      <c r="I119" s="160">
        <v>0</v>
      </c>
    </row>
    <row r="120" s="145" customFormat="1" ht="16" customHeight="1" spans="1:9">
      <c r="A120" s="177" t="s">
        <v>9962</v>
      </c>
      <c r="B120" s="159" t="s">
        <v>9963</v>
      </c>
      <c r="C120" s="160">
        <v>7</v>
      </c>
      <c r="D120" s="161">
        <v>7</v>
      </c>
      <c r="E120" s="161">
        <v>0</v>
      </c>
      <c r="F120" s="161">
        <v>0</v>
      </c>
      <c r="G120" s="161">
        <v>0</v>
      </c>
      <c r="H120" s="161">
        <v>0</v>
      </c>
      <c r="I120" s="160">
        <v>0</v>
      </c>
    </row>
    <row r="121" s="145" customFormat="1" ht="16" customHeight="1" spans="1:9">
      <c r="A121" s="177" t="s">
        <v>9966</v>
      </c>
      <c r="B121" s="159" t="s">
        <v>9967</v>
      </c>
      <c r="C121" s="160">
        <v>315</v>
      </c>
      <c r="D121" s="161">
        <v>315</v>
      </c>
      <c r="E121" s="161">
        <v>0</v>
      </c>
      <c r="F121" s="161">
        <v>0</v>
      </c>
      <c r="G121" s="161">
        <v>0</v>
      </c>
      <c r="H121" s="161">
        <v>0</v>
      </c>
      <c r="I121" s="160">
        <v>0</v>
      </c>
    </row>
    <row r="122" s="145" customFormat="1" ht="16" customHeight="1" spans="1:9">
      <c r="A122" s="177" t="s">
        <v>9968</v>
      </c>
      <c r="B122" s="159" t="s">
        <v>9969</v>
      </c>
      <c r="C122" s="160">
        <v>0</v>
      </c>
      <c r="D122" s="161">
        <v>0</v>
      </c>
      <c r="E122" s="161">
        <v>0</v>
      </c>
      <c r="F122" s="161">
        <v>0</v>
      </c>
      <c r="G122" s="161">
        <v>0</v>
      </c>
      <c r="H122" s="161">
        <v>0</v>
      </c>
      <c r="I122" s="160">
        <v>0</v>
      </c>
    </row>
    <row r="123" s="145" customFormat="1" ht="16" customHeight="1" spans="1:9">
      <c r="A123" s="177" t="s">
        <v>9970</v>
      </c>
      <c r="B123" s="159" t="s">
        <v>9971</v>
      </c>
      <c r="C123" s="160">
        <v>0</v>
      </c>
      <c r="D123" s="161">
        <v>0</v>
      </c>
      <c r="E123" s="161">
        <v>0</v>
      </c>
      <c r="F123" s="161">
        <v>0</v>
      </c>
      <c r="G123" s="161">
        <v>0</v>
      </c>
      <c r="H123" s="161">
        <v>0</v>
      </c>
      <c r="I123" s="160">
        <v>0</v>
      </c>
    </row>
    <row r="124" s="145" customFormat="1" ht="16" customHeight="1" spans="1:9">
      <c r="A124" s="177" t="s">
        <v>9972</v>
      </c>
      <c r="B124" s="159" t="s">
        <v>9973</v>
      </c>
      <c r="C124" s="160">
        <v>433</v>
      </c>
      <c r="D124" s="161">
        <v>433</v>
      </c>
      <c r="E124" s="161">
        <v>0</v>
      </c>
      <c r="F124" s="161">
        <v>0</v>
      </c>
      <c r="G124" s="161">
        <v>0</v>
      </c>
      <c r="H124" s="161">
        <v>0</v>
      </c>
      <c r="I124" s="160">
        <v>0</v>
      </c>
    </row>
    <row r="125" s="145" customFormat="1" ht="16" customHeight="1" spans="1:9">
      <c r="A125" s="177" t="s">
        <v>9974</v>
      </c>
      <c r="B125" s="159" t="s">
        <v>9975</v>
      </c>
      <c r="C125" s="160">
        <v>0</v>
      </c>
      <c r="D125" s="161">
        <v>0</v>
      </c>
      <c r="E125" s="161">
        <v>0</v>
      </c>
      <c r="F125" s="161">
        <v>0</v>
      </c>
      <c r="G125" s="161">
        <v>0</v>
      </c>
      <c r="H125" s="161">
        <v>0</v>
      </c>
      <c r="I125" s="160">
        <v>0</v>
      </c>
    </row>
    <row r="126" s="145" customFormat="1" ht="16" customHeight="1" spans="1:9">
      <c r="A126" s="177" t="s">
        <v>9976</v>
      </c>
      <c r="B126" s="159" t="s">
        <v>9977</v>
      </c>
      <c r="C126" s="160">
        <v>0</v>
      </c>
      <c r="D126" s="161">
        <v>0</v>
      </c>
      <c r="E126" s="161">
        <v>0</v>
      </c>
      <c r="F126" s="161">
        <v>0</v>
      </c>
      <c r="G126" s="161">
        <v>0</v>
      </c>
      <c r="H126" s="161">
        <v>0</v>
      </c>
      <c r="I126" s="160">
        <v>0</v>
      </c>
    </row>
    <row r="127" s="145" customFormat="1" ht="16" customHeight="1" spans="1:9">
      <c r="A127" s="177" t="s">
        <v>9978</v>
      </c>
      <c r="B127" s="159" t="s">
        <v>9979</v>
      </c>
      <c r="C127" s="160">
        <v>0</v>
      </c>
      <c r="D127" s="161">
        <v>0</v>
      </c>
      <c r="E127" s="161">
        <v>0</v>
      </c>
      <c r="F127" s="161">
        <v>0</v>
      </c>
      <c r="G127" s="161">
        <v>0</v>
      </c>
      <c r="H127" s="161">
        <v>0</v>
      </c>
      <c r="I127" s="160">
        <v>0</v>
      </c>
    </row>
    <row r="128" s="145" customFormat="1" ht="16" customHeight="1" spans="1:9">
      <c r="A128" s="177" t="s">
        <v>9980</v>
      </c>
      <c r="B128" s="159" t="s">
        <v>9981</v>
      </c>
      <c r="C128" s="160">
        <v>0</v>
      </c>
      <c r="D128" s="161">
        <v>0</v>
      </c>
      <c r="E128" s="161">
        <v>0</v>
      </c>
      <c r="F128" s="161">
        <v>0</v>
      </c>
      <c r="G128" s="161">
        <v>0</v>
      </c>
      <c r="H128" s="161">
        <v>0</v>
      </c>
      <c r="I128" s="160">
        <v>0</v>
      </c>
    </row>
    <row r="129" s="145" customFormat="1" ht="16" customHeight="1" spans="1:9">
      <c r="A129" s="177" t="s">
        <v>9982</v>
      </c>
      <c r="B129" s="159" t="s">
        <v>9983</v>
      </c>
      <c r="C129" s="160">
        <v>0</v>
      </c>
      <c r="D129" s="161">
        <v>0</v>
      </c>
      <c r="E129" s="161">
        <v>0</v>
      </c>
      <c r="F129" s="161">
        <v>0</v>
      </c>
      <c r="G129" s="161">
        <v>0</v>
      </c>
      <c r="H129" s="161">
        <v>0</v>
      </c>
      <c r="I129" s="160">
        <v>0</v>
      </c>
    </row>
    <row r="130" s="145" customFormat="1" ht="16" customHeight="1" spans="1:9">
      <c r="A130" s="177" t="s">
        <v>9984</v>
      </c>
      <c r="B130" s="159" t="s">
        <v>9985</v>
      </c>
      <c r="C130" s="160">
        <v>0</v>
      </c>
      <c r="D130" s="161">
        <v>0</v>
      </c>
      <c r="E130" s="161">
        <v>0</v>
      </c>
      <c r="F130" s="161">
        <v>0</v>
      </c>
      <c r="G130" s="161">
        <v>0</v>
      </c>
      <c r="H130" s="161">
        <v>0</v>
      </c>
      <c r="I130" s="160">
        <v>0</v>
      </c>
    </row>
    <row r="131" s="145" customFormat="1" ht="16" customHeight="1" spans="1:9">
      <c r="A131" s="177" t="s">
        <v>9986</v>
      </c>
      <c r="B131" s="159" t="s">
        <v>9987</v>
      </c>
      <c r="C131" s="160">
        <v>0</v>
      </c>
      <c r="D131" s="161">
        <v>0</v>
      </c>
      <c r="E131" s="161">
        <v>0</v>
      </c>
      <c r="F131" s="161">
        <v>0</v>
      </c>
      <c r="G131" s="161">
        <v>0</v>
      </c>
      <c r="H131" s="161">
        <v>0</v>
      </c>
      <c r="I131" s="160">
        <v>0</v>
      </c>
    </row>
    <row r="132" s="145" customFormat="1" ht="16" customHeight="1" spans="1:9">
      <c r="A132" s="177" t="s">
        <v>9988</v>
      </c>
      <c r="B132" s="159" t="s">
        <v>9989</v>
      </c>
      <c r="C132" s="160">
        <v>0</v>
      </c>
      <c r="D132" s="161">
        <v>0</v>
      </c>
      <c r="E132" s="161">
        <v>0</v>
      </c>
      <c r="F132" s="161">
        <v>0</v>
      </c>
      <c r="G132" s="161">
        <v>0</v>
      </c>
      <c r="H132" s="161">
        <v>0</v>
      </c>
      <c r="I132" s="160">
        <v>0</v>
      </c>
    </row>
    <row r="133" s="145" customFormat="1" ht="16" customHeight="1" spans="1:9">
      <c r="A133" s="177" t="s">
        <v>9990</v>
      </c>
      <c r="B133" s="165" t="s">
        <v>9991</v>
      </c>
      <c r="C133" s="160">
        <v>0</v>
      </c>
      <c r="D133" s="161">
        <v>0</v>
      </c>
      <c r="E133" s="161">
        <v>0</v>
      </c>
      <c r="F133" s="161">
        <v>0</v>
      </c>
      <c r="G133" s="161">
        <v>0</v>
      </c>
      <c r="H133" s="161">
        <v>0</v>
      </c>
      <c r="I133" s="160">
        <v>0</v>
      </c>
    </row>
    <row r="134" s="145" customFormat="1" ht="16" customHeight="1" spans="1:9">
      <c r="A134" s="177" t="s">
        <v>9992</v>
      </c>
      <c r="B134" s="159" t="s">
        <v>9993</v>
      </c>
      <c r="C134" s="160">
        <v>0</v>
      </c>
      <c r="D134" s="161">
        <v>0</v>
      </c>
      <c r="E134" s="161">
        <v>0</v>
      </c>
      <c r="F134" s="161">
        <v>0</v>
      </c>
      <c r="G134" s="161">
        <v>0</v>
      </c>
      <c r="H134" s="161">
        <v>0</v>
      </c>
      <c r="I134" s="160">
        <v>0</v>
      </c>
    </row>
    <row r="135" s="145" customFormat="1" ht="16" customHeight="1" spans="1:9">
      <c r="A135" s="177" t="s">
        <v>9996</v>
      </c>
      <c r="B135" s="159" t="s">
        <v>9997</v>
      </c>
      <c r="C135" s="160">
        <v>923</v>
      </c>
      <c r="D135" s="161">
        <v>923</v>
      </c>
      <c r="E135" s="161">
        <v>0</v>
      </c>
      <c r="F135" s="161">
        <v>0</v>
      </c>
      <c r="G135" s="161">
        <v>0</v>
      </c>
      <c r="H135" s="161">
        <v>0</v>
      </c>
      <c r="I135" s="160">
        <v>0</v>
      </c>
    </row>
    <row r="136" s="145" customFormat="1" ht="16" customHeight="1" spans="1:9">
      <c r="A136" s="177" t="s">
        <v>9998</v>
      </c>
      <c r="B136" s="159" t="s">
        <v>9999</v>
      </c>
      <c r="C136" s="160">
        <v>104</v>
      </c>
      <c r="D136" s="161">
        <v>104</v>
      </c>
      <c r="E136" s="161">
        <v>0</v>
      </c>
      <c r="F136" s="161">
        <v>0</v>
      </c>
      <c r="G136" s="161">
        <v>0</v>
      </c>
      <c r="H136" s="161">
        <v>0</v>
      </c>
      <c r="I136" s="160">
        <v>0</v>
      </c>
    </row>
    <row r="137" s="145" customFormat="1" ht="16" customHeight="1" spans="1:9">
      <c r="A137" s="177" t="s">
        <v>10000</v>
      </c>
      <c r="B137" s="159" t="s">
        <v>10001</v>
      </c>
      <c r="C137" s="160">
        <v>1123</v>
      </c>
      <c r="D137" s="161">
        <v>1123</v>
      </c>
      <c r="E137" s="161">
        <v>0</v>
      </c>
      <c r="F137" s="161">
        <v>0</v>
      </c>
      <c r="G137" s="161">
        <v>0</v>
      </c>
      <c r="H137" s="161">
        <v>0</v>
      </c>
      <c r="I137" s="160">
        <v>0</v>
      </c>
    </row>
    <row r="138" s="145" customFormat="1" ht="16" customHeight="1" spans="1:9">
      <c r="A138" s="177" t="s">
        <v>10002</v>
      </c>
      <c r="B138" s="159" t="s">
        <v>10003</v>
      </c>
      <c r="C138" s="160">
        <v>3157</v>
      </c>
      <c r="D138" s="161">
        <v>3157</v>
      </c>
      <c r="E138" s="161">
        <v>0</v>
      </c>
      <c r="F138" s="161">
        <v>0</v>
      </c>
      <c r="G138" s="161">
        <v>0</v>
      </c>
      <c r="H138" s="161">
        <v>0</v>
      </c>
      <c r="I138" s="160">
        <v>0</v>
      </c>
    </row>
    <row r="139" s="145" customFormat="1" ht="16" customHeight="1" spans="1:9">
      <c r="A139" s="177" t="s">
        <v>10004</v>
      </c>
      <c r="B139" s="159" t="s">
        <v>10005</v>
      </c>
      <c r="C139" s="160">
        <v>0</v>
      </c>
      <c r="D139" s="161">
        <v>0</v>
      </c>
      <c r="E139" s="161">
        <v>0</v>
      </c>
      <c r="F139" s="161">
        <v>0</v>
      </c>
      <c r="G139" s="161">
        <v>0</v>
      </c>
      <c r="H139" s="161">
        <v>0</v>
      </c>
      <c r="I139" s="160">
        <v>0</v>
      </c>
    </row>
    <row r="140" s="145" customFormat="1" ht="16" customHeight="1" spans="1:9">
      <c r="A140" s="177" t="s">
        <v>10006</v>
      </c>
      <c r="B140" s="159" t="s">
        <v>10007</v>
      </c>
      <c r="C140" s="160">
        <v>0</v>
      </c>
      <c r="D140" s="161">
        <v>0</v>
      </c>
      <c r="E140" s="161">
        <v>0</v>
      </c>
      <c r="F140" s="161">
        <v>0</v>
      </c>
      <c r="G140" s="161">
        <v>0</v>
      </c>
      <c r="H140" s="161">
        <v>0</v>
      </c>
      <c r="I140" s="160">
        <v>0</v>
      </c>
    </row>
    <row r="141" s="145" customFormat="1" ht="16" customHeight="1" spans="1:9">
      <c r="A141" s="177" t="s">
        <v>10010</v>
      </c>
      <c r="B141" s="159" t="s">
        <v>10011</v>
      </c>
      <c r="C141" s="160">
        <v>16598</v>
      </c>
      <c r="D141" s="161">
        <v>16598</v>
      </c>
      <c r="E141" s="161">
        <v>0</v>
      </c>
      <c r="F141" s="161">
        <v>0</v>
      </c>
      <c r="G141" s="161">
        <v>0</v>
      </c>
      <c r="H141" s="161">
        <v>0</v>
      </c>
      <c r="I141" s="160">
        <v>0</v>
      </c>
    </row>
    <row r="142" s="145" customFormat="1" ht="16" customHeight="1" spans="1:9">
      <c r="A142" s="177" t="s">
        <v>10012</v>
      </c>
      <c r="B142" s="159" t="s">
        <v>10013</v>
      </c>
      <c r="C142" s="160">
        <v>1096</v>
      </c>
      <c r="D142" s="161">
        <v>1096</v>
      </c>
      <c r="E142" s="161">
        <v>0</v>
      </c>
      <c r="F142" s="161">
        <v>0</v>
      </c>
      <c r="G142" s="161">
        <v>0</v>
      </c>
      <c r="H142" s="161">
        <v>0</v>
      </c>
      <c r="I142" s="160">
        <v>0</v>
      </c>
    </row>
    <row r="143" s="145" customFormat="1" ht="16" customHeight="1" spans="1:9">
      <c r="A143" s="177" t="s">
        <v>10014</v>
      </c>
      <c r="B143" s="159" t="s">
        <v>10015</v>
      </c>
      <c r="C143" s="160">
        <v>2709</v>
      </c>
      <c r="D143" s="161">
        <v>2709</v>
      </c>
      <c r="E143" s="161">
        <v>0</v>
      </c>
      <c r="F143" s="161">
        <v>0</v>
      </c>
      <c r="G143" s="161">
        <v>0</v>
      </c>
      <c r="H143" s="161">
        <v>0</v>
      </c>
      <c r="I143" s="160">
        <v>0</v>
      </c>
    </row>
    <row r="144" s="145" customFormat="1" ht="16" customHeight="1" spans="1:9">
      <c r="A144" s="177" t="s">
        <v>10016</v>
      </c>
      <c r="B144" s="159" t="s">
        <v>10017</v>
      </c>
      <c r="C144" s="160">
        <v>7960</v>
      </c>
      <c r="D144" s="161">
        <v>7960</v>
      </c>
      <c r="E144" s="161">
        <v>0</v>
      </c>
      <c r="F144" s="161">
        <v>0</v>
      </c>
      <c r="G144" s="161">
        <v>0</v>
      </c>
      <c r="H144" s="161">
        <v>0</v>
      </c>
      <c r="I144" s="160">
        <v>0</v>
      </c>
    </row>
    <row r="145" s="145" customFormat="1" ht="16" customHeight="1" spans="1:9">
      <c r="A145" s="177" t="s">
        <v>10018</v>
      </c>
      <c r="B145" s="159" t="s">
        <v>10019</v>
      </c>
      <c r="C145" s="160">
        <v>12331</v>
      </c>
      <c r="D145" s="161">
        <v>10381</v>
      </c>
      <c r="E145" s="161">
        <v>1950</v>
      </c>
      <c r="F145" s="161">
        <v>0</v>
      </c>
      <c r="G145" s="161">
        <v>0</v>
      </c>
      <c r="H145" s="161">
        <v>0</v>
      </c>
      <c r="I145" s="160">
        <v>0</v>
      </c>
    </row>
    <row r="146" s="145" customFormat="1" ht="16" customHeight="1" spans="1:9">
      <c r="A146" s="177" t="s">
        <v>10020</v>
      </c>
      <c r="B146" s="159" t="s">
        <v>10021</v>
      </c>
      <c r="C146" s="160">
        <v>880</v>
      </c>
      <c r="D146" s="161">
        <v>814</v>
      </c>
      <c r="E146" s="161">
        <v>66</v>
      </c>
      <c r="F146" s="161">
        <v>0</v>
      </c>
      <c r="G146" s="161">
        <v>0</v>
      </c>
      <c r="H146" s="161">
        <v>0</v>
      </c>
      <c r="I146" s="160">
        <v>0</v>
      </c>
    </row>
    <row r="147" s="145" customFormat="1" ht="16" customHeight="1" spans="1:9">
      <c r="A147" s="177" t="s">
        <v>10022</v>
      </c>
      <c r="B147" s="159" t="s">
        <v>10023</v>
      </c>
      <c r="C147" s="160">
        <v>0</v>
      </c>
      <c r="D147" s="161">
        <v>0</v>
      </c>
      <c r="E147" s="161">
        <v>0</v>
      </c>
      <c r="F147" s="161">
        <v>0</v>
      </c>
      <c r="G147" s="161">
        <v>0</v>
      </c>
      <c r="H147" s="161">
        <v>0</v>
      </c>
      <c r="I147" s="160">
        <v>0</v>
      </c>
    </row>
    <row r="148" s="145" customFormat="1" ht="16" customHeight="1" spans="1:9">
      <c r="A148" s="177" t="s">
        <v>10024</v>
      </c>
      <c r="B148" s="159" t="s">
        <v>10025</v>
      </c>
      <c r="C148" s="160">
        <v>0</v>
      </c>
      <c r="D148" s="161">
        <v>0</v>
      </c>
      <c r="E148" s="161">
        <v>0</v>
      </c>
      <c r="F148" s="161">
        <v>0</v>
      </c>
      <c r="G148" s="161">
        <v>0</v>
      </c>
      <c r="H148" s="161">
        <v>0</v>
      </c>
      <c r="I148" s="160">
        <v>0</v>
      </c>
    </row>
    <row r="149" s="145" customFormat="1" ht="16" customHeight="1" spans="1:9">
      <c r="A149" s="177" t="s">
        <v>10028</v>
      </c>
      <c r="B149" s="159" t="s">
        <v>10029</v>
      </c>
      <c r="C149" s="160">
        <v>4668</v>
      </c>
      <c r="D149" s="161">
        <v>4668</v>
      </c>
      <c r="E149" s="161">
        <v>0</v>
      </c>
      <c r="F149" s="161">
        <v>0</v>
      </c>
      <c r="G149" s="161">
        <v>0</v>
      </c>
      <c r="H149" s="161">
        <v>0</v>
      </c>
      <c r="I149" s="160">
        <v>0</v>
      </c>
    </row>
    <row r="150" s="145" customFormat="1" ht="16" customHeight="1" spans="1:9">
      <c r="A150" s="177" t="s">
        <v>10030</v>
      </c>
      <c r="B150" s="159" t="s">
        <v>10031</v>
      </c>
      <c r="C150" s="160">
        <v>0</v>
      </c>
      <c r="D150" s="161">
        <v>0</v>
      </c>
      <c r="E150" s="161">
        <v>0</v>
      </c>
      <c r="F150" s="161">
        <v>0</v>
      </c>
      <c r="G150" s="161">
        <v>0</v>
      </c>
      <c r="H150" s="161">
        <v>0</v>
      </c>
      <c r="I150" s="160">
        <v>0</v>
      </c>
    </row>
    <row r="151" s="145" customFormat="1" ht="16" customHeight="1" spans="1:9">
      <c r="A151" s="177" t="s">
        <v>10032</v>
      </c>
      <c r="B151" s="159" t="s">
        <v>10033</v>
      </c>
      <c r="C151" s="160">
        <v>0</v>
      </c>
      <c r="D151" s="161">
        <v>0</v>
      </c>
      <c r="E151" s="161">
        <v>0</v>
      </c>
      <c r="F151" s="161">
        <v>0</v>
      </c>
      <c r="G151" s="161">
        <v>0</v>
      </c>
      <c r="H151" s="161">
        <v>0</v>
      </c>
      <c r="I151" s="160">
        <v>0</v>
      </c>
    </row>
    <row r="152" s="145" customFormat="1" ht="16" customHeight="1" spans="1:9">
      <c r="A152" s="177" t="s">
        <v>10034</v>
      </c>
      <c r="B152" s="159" t="s">
        <v>10035</v>
      </c>
      <c r="C152" s="160">
        <v>0</v>
      </c>
      <c r="D152" s="161">
        <v>0</v>
      </c>
      <c r="E152" s="161">
        <v>0</v>
      </c>
      <c r="F152" s="161">
        <v>0</v>
      </c>
      <c r="G152" s="161">
        <v>0</v>
      </c>
      <c r="H152" s="161">
        <v>0</v>
      </c>
      <c r="I152" s="160">
        <v>0</v>
      </c>
    </row>
    <row r="153" s="145" customFormat="1" ht="16" customHeight="1" spans="1:9">
      <c r="A153" s="177" t="s">
        <v>10036</v>
      </c>
      <c r="B153" s="159" t="s">
        <v>10037</v>
      </c>
      <c r="C153" s="160">
        <v>0</v>
      </c>
      <c r="D153" s="161">
        <v>0</v>
      </c>
      <c r="E153" s="161">
        <v>0</v>
      </c>
      <c r="F153" s="161">
        <v>0</v>
      </c>
      <c r="G153" s="161">
        <v>0</v>
      </c>
      <c r="H153" s="161">
        <v>0</v>
      </c>
      <c r="I153" s="160">
        <v>0</v>
      </c>
    </row>
    <row r="154" s="145" customFormat="1" ht="16" customHeight="1" spans="1:9">
      <c r="A154" s="177" t="s">
        <v>10040</v>
      </c>
      <c r="B154" s="159" t="s">
        <v>10041</v>
      </c>
      <c r="C154" s="160">
        <v>0</v>
      </c>
      <c r="D154" s="161">
        <v>0</v>
      </c>
      <c r="E154" s="161">
        <v>0</v>
      </c>
      <c r="F154" s="161">
        <v>0</v>
      </c>
      <c r="G154" s="161">
        <v>0</v>
      </c>
      <c r="H154" s="161">
        <v>0</v>
      </c>
      <c r="I154" s="160">
        <v>0</v>
      </c>
    </row>
    <row r="155" s="145" customFormat="1" ht="16" customHeight="1" spans="1:9">
      <c r="A155" s="177" t="s">
        <v>10042</v>
      </c>
      <c r="B155" s="159" t="s">
        <v>10043</v>
      </c>
      <c r="C155" s="160">
        <v>0</v>
      </c>
      <c r="D155" s="161">
        <v>0</v>
      </c>
      <c r="E155" s="161">
        <v>0</v>
      </c>
      <c r="F155" s="161">
        <v>0</v>
      </c>
      <c r="G155" s="161">
        <v>0</v>
      </c>
      <c r="H155" s="161">
        <v>0</v>
      </c>
      <c r="I155" s="160">
        <v>0</v>
      </c>
    </row>
    <row r="156" s="145" customFormat="1" ht="16" customHeight="1" spans="1:9">
      <c r="A156" s="177" t="s">
        <v>10044</v>
      </c>
      <c r="B156" s="159" t="s">
        <v>10045</v>
      </c>
      <c r="C156" s="160">
        <v>0</v>
      </c>
      <c r="D156" s="161">
        <v>0</v>
      </c>
      <c r="E156" s="161">
        <v>0</v>
      </c>
      <c r="F156" s="161">
        <v>0</v>
      </c>
      <c r="G156" s="161">
        <v>0</v>
      </c>
      <c r="H156" s="161">
        <v>0</v>
      </c>
      <c r="I156" s="160">
        <v>0</v>
      </c>
    </row>
    <row r="157" s="145" customFormat="1" ht="16" customHeight="1" spans="1:9">
      <c r="A157" s="177" t="s">
        <v>10046</v>
      </c>
      <c r="B157" s="159" t="s">
        <v>10047</v>
      </c>
      <c r="C157" s="160">
        <v>180</v>
      </c>
      <c r="D157" s="161">
        <v>180</v>
      </c>
      <c r="E157" s="161">
        <v>0</v>
      </c>
      <c r="F157" s="161">
        <v>0</v>
      </c>
      <c r="G157" s="161">
        <v>0</v>
      </c>
      <c r="H157" s="161">
        <v>0</v>
      </c>
      <c r="I157" s="160">
        <v>0</v>
      </c>
    </row>
    <row r="158" s="145" customFormat="1" ht="16" customHeight="1" spans="1:9">
      <c r="A158" s="177" t="s">
        <v>10048</v>
      </c>
      <c r="B158" s="159" t="s">
        <v>10049</v>
      </c>
      <c r="C158" s="160">
        <v>0</v>
      </c>
      <c r="D158" s="161">
        <v>0</v>
      </c>
      <c r="E158" s="161">
        <v>0</v>
      </c>
      <c r="F158" s="161">
        <v>0</v>
      </c>
      <c r="G158" s="161">
        <v>0</v>
      </c>
      <c r="H158" s="161">
        <v>0</v>
      </c>
      <c r="I158" s="160">
        <v>0</v>
      </c>
    </row>
    <row r="159" s="145" customFormat="1" ht="16" customHeight="1" spans="1:9">
      <c r="A159" s="177" t="s">
        <v>10050</v>
      </c>
      <c r="B159" s="159" t="s">
        <v>10051</v>
      </c>
      <c r="C159" s="160">
        <v>0</v>
      </c>
      <c r="D159" s="161">
        <v>0</v>
      </c>
      <c r="E159" s="161">
        <v>0</v>
      </c>
      <c r="F159" s="161">
        <v>0</v>
      </c>
      <c r="G159" s="161">
        <v>0</v>
      </c>
      <c r="H159" s="161">
        <v>0</v>
      </c>
      <c r="I159" s="160">
        <v>0</v>
      </c>
    </row>
    <row r="160" s="145" customFormat="1" ht="16" customHeight="1" spans="1:9">
      <c r="A160" s="177" t="s">
        <v>10052</v>
      </c>
      <c r="B160" s="159" t="s">
        <v>10053</v>
      </c>
      <c r="C160" s="160">
        <v>0</v>
      </c>
      <c r="D160" s="161">
        <v>0</v>
      </c>
      <c r="E160" s="161">
        <v>0</v>
      </c>
      <c r="F160" s="161">
        <v>0</v>
      </c>
      <c r="G160" s="161">
        <v>0</v>
      </c>
      <c r="H160" s="161">
        <v>0</v>
      </c>
      <c r="I160" s="160">
        <v>0</v>
      </c>
    </row>
    <row r="161" s="145" customFormat="1" ht="16" customHeight="1" spans="1:9">
      <c r="A161" s="177" t="s">
        <v>10056</v>
      </c>
      <c r="B161" s="159" t="s">
        <v>10057</v>
      </c>
      <c r="C161" s="160">
        <v>203</v>
      </c>
      <c r="D161" s="161">
        <v>203</v>
      </c>
      <c r="E161" s="161">
        <v>0</v>
      </c>
      <c r="F161" s="161">
        <v>0</v>
      </c>
      <c r="G161" s="161">
        <v>0</v>
      </c>
      <c r="H161" s="161">
        <v>0</v>
      </c>
      <c r="I161" s="160">
        <v>0</v>
      </c>
    </row>
    <row r="162" s="145" customFormat="1" ht="16" customHeight="1" spans="1:9">
      <c r="A162" s="177" t="s">
        <v>10058</v>
      </c>
      <c r="B162" s="159" t="s">
        <v>10059</v>
      </c>
      <c r="C162" s="160">
        <v>0</v>
      </c>
      <c r="D162" s="161">
        <v>0</v>
      </c>
      <c r="E162" s="161">
        <v>0</v>
      </c>
      <c r="F162" s="161">
        <v>0</v>
      </c>
      <c r="G162" s="161">
        <v>0</v>
      </c>
      <c r="H162" s="161">
        <v>0</v>
      </c>
      <c r="I162" s="160">
        <v>0</v>
      </c>
    </row>
    <row r="163" s="145" customFormat="1" ht="16" customHeight="1" spans="1:9">
      <c r="A163" s="177" t="s">
        <v>10060</v>
      </c>
      <c r="B163" s="159" t="s">
        <v>10061</v>
      </c>
      <c r="C163" s="160">
        <v>0</v>
      </c>
      <c r="D163" s="161">
        <v>0</v>
      </c>
      <c r="E163" s="161">
        <v>0</v>
      </c>
      <c r="F163" s="161">
        <v>0</v>
      </c>
      <c r="G163" s="161">
        <v>0</v>
      </c>
      <c r="H163" s="161">
        <v>0</v>
      </c>
      <c r="I163" s="160">
        <v>0</v>
      </c>
    </row>
    <row r="164" s="145" customFormat="1" ht="16" customHeight="1" spans="1:9">
      <c r="A164" s="177" t="s">
        <v>10064</v>
      </c>
      <c r="B164" s="159" t="s">
        <v>10065</v>
      </c>
      <c r="C164" s="160">
        <v>0</v>
      </c>
      <c r="D164" s="161">
        <v>0</v>
      </c>
      <c r="E164" s="161">
        <v>0</v>
      </c>
      <c r="F164" s="161">
        <v>0</v>
      </c>
      <c r="G164" s="161">
        <v>0</v>
      </c>
      <c r="H164" s="161">
        <v>0</v>
      </c>
      <c r="I164" s="160">
        <v>0</v>
      </c>
    </row>
    <row r="165" s="145" customFormat="1" ht="16" customHeight="1" spans="1:9">
      <c r="A165" s="177" t="s">
        <v>10066</v>
      </c>
      <c r="B165" s="159" t="s">
        <v>10067</v>
      </c>
      <c r="C165" s="160">
        <v>0</v>
      </c>
      <c r="D165" s="161">
        <v>0</v>
      </c>
      <c r="E165" s="161">
        <v>0</v>
      </c>
      <c r="F165" s="161">
        <v>0</v>
      </c>
      <c r="G165" s="161">
        <v>0</v>
      </c>
      <c r="H165" s="161">
        <v>0</v>
      </c>
      <c r="I165" s="160">
        <v>0</v>
      </c>
    </row>
    <row r="166" s="145" customFormat="1" ht="16" customHeight="1" spans="1:9">
      <c r="A166" s="158" t="s">
        <v>10068</v>
      </c>
      <c r="B166" s="159" t="s">
        <v>10069</v>
      </c>
      <c r="C166" s="160">
        <v>0</v>
      </c>
      <c r="D166" s="161">
        <v>0</v>
      </c>
      <c r="E166" s="161">
        <v>0</v>
      </c>
      <c r="F166" s="161">
        <v>0</v>
      </c>
      <c r="G166" s="161">
        <v>0</v>
      </c>
      <c r="H166" s="161">
        <v>0</v>
      </c>
      <c r="I166" s="160">
        <v>0</v>
      </c>
    </row>
    <row r="167" s="145" customFormat="1" ht="16" customHeight="1" spans="1:9">
      <c r="A167" s="177" t="s">
        <v>10070</v>
      </c>
      <c r="B167" s="159" t="s">
        <v>10071</v>
      </c>
      <c r="C167" s="160">
        <v>0</v>
      </c>
      <c r="D167" s="161">
        <v>0</v>
      </c>
      <c r="E167" s="161">
        <v>0</v>
      </c>
      <c r="F167" s="161">
        <v>0</v>
      </c>
      <c r="G167" s="161">
        <v>0</v>
      </c>
      <c r="H167" s="161">
        <v>0</v>
      </c>
      <c r="I167" s="160">
        <v>0</v>
      </c>
    </row>
    <row r="168" s="145" customFormat="1" ht="16" customHeight="1" spans="1:9">
      <c r="A168" s="177" t="s">
        <v>10072</v>
      </c>
      <c r="B168" s="159" t="s">
        <v>10073</v>
      </c>
      <c r="C168" s="160">
        <v>0</v>
      </c>
      <c r="D168" s="161">
        <v>0</v>
      </c>
      <c r="E168" s="161">
        <v>0</v>
      </c>
      <c r="F168" s="161">
        <v>0</v>
      </c>
      <c r="G168" s="161">
        <v>0</v>
      </c>
      <c r="H168" s="161">
        <v>0</v>
      </c>
      <c r="I168" s="160">
        <v>0</v>
      </c>
    </row>
    <row r="169" s="145" customFormat="1" ht="16" customHeight="1" spans="1:9">
      <c r="A169" s="177" t="s">
        <v>10076</v>
      </c>
      <c r="B169" s="159" t="s">
        <v>10077</v>
      </c>
      <c r="C169" s="160">
        <v>0</v>
      </c>
      <c r="D169" s="161">
        <v>0</v>
      </c>
      <c r="E169" s="161">
        <v>0</v>
      </c>
      <c r="F169" s="161">
        <v>0</v>
      </c>
      <c r="G169" s="161">
        <v>0</v>
      </c>
      <c r="H169" s="161">
        <v>0</v>
      </c>
      <c r="I169" s="160">
        <v>0</v>
      </c>
    </row>
    <row r="170" s="145" customFormat="1" ht="16" customHeight="1" spans="1:9">
      <c r="A170" s="177" t="s">
        <v>10078</v>
      </c>
      <c r="B170" s="159" t="s">
        <v>10079</v>
      </c>
      <c r="C170" s="160">
        <v>0</v>
      </c>
      <c r="D170" s="161">
        <v>0</v>
      </c>
      <c r="E170" s="161">
        <v>0</v>
      </c>
      <c r="F170" s="161">
        <v>0</v>
      </c>
      <c r="G170" s="161">
        <v>0</v>
      </c>
      <c r="H170" s="161">
        <v>0</v>
      </c>
      <c r="I170" s="160">
        <v>0</v>
      </c>
    </row>
    <row r="171" s="145" customFormat="1" ht="16" customHeight="1" spans="1:9">
      <c r="A171" s="177" t="s">
        <v>10080</v>
      </c>
      <c r="B171" s="159" t="s">
        <v>10081</v>
      </c>
      <c r="C171" s="160">
        <v>0</v>
      </c>
      <c r="D171" s="161">
        <v>0</v>
      </c>
      <c r="E171" s="161">
        <v>0</v>
      </c>
      <c r="F171" s="161">
        <v>0</v>
      </c>
      <c r="G171" s="161">
        <v>0</v>
      </c>
      <c r="H171" s="161">
        <v>0</v>
      </c>
      <c r="I171" s="160">
        <v>0</v>
      </c>
    </row>
    <row r="172" s="145" customFormat="1" ht="16" customHeight="1" spans="1:9">
      <c r="A172" s="177" t="s">
        <v>10082</v>
      </c>
      <c r="B172" s="159" t="s">
        <v>10083</v>
      </c>
      <c r="C172" s="160">
        <v>0</v>
      </c>
      <c r="D172" s="161">
        <v>0</v>
      </c>
      <c r="E172" s="161">
        <v>0</v>
      </c>
      <c r="F172" s="161">
        <v>0</v>
      </c>
      <c r="G172" s="161">
        <v>0</v>
      </c>
      <c r="H172" s="161">
        <v>0</v>
      </c>
      <c r="I172" s="160">
        <v>0</v>
      </c>
    </row>
    <row r="173" s="145" customFormat="1" ht="16" customHeight="1" spans="1:9">
      <c r="A173" s="177" t="s">
        <v>10084</v>
      </c>
      <c r="B173" s="159" t="s">
        <v>10085</v>
      </c>
      <c r="C173" s="160">
        <v>0</v>
      </c>
      <c r="D173" s="161">
        <v>0</v>
      </c>
      <c r="E173" s="161">
        <v>0</v>
      </c>
      <c r="F173" s="161">
        <v>0</v>
      </c>
      <c r="G173" s="161">
        <v>0</v>
      </c>
      <c r="H173" s="161">
        <v>0</v>
      </c>
      <c r="I173" s="160">
        <v>0</v>
      </c>
    </row>
    <row r="174" s="145" customFormat="1" ht="16" customHeight="1" spans="1:9">
      <c r="A174" s="177" t="s">
        <v>10086</v>
      </c>
      <c r="B174" s="159" t="s">
        <v>10011</v>
      </c>
      <c r="C174" s="160">
        <v>0</v>
      </c>
      <c r="D174" s="161">
        <v>0</v>
      </c>
      <c r="E174" s="161">
        <v>0</v>
      </c>
      <c r="F174" s="161">
        <v>0</v>
      </c>
      <c r="G174" s="161">
        <v>0</v>
      </c>
      <c r="H174" s="161">
        <v>0</v>
      </c>
      <c r="I174" s="160">
        <v>0</v>
      </c>
    </row>
    <row r="175" s="145" customFormat="1" ht="16" customHeight="1" spans="1:9">
      <c r="A175" s="177" t="s">
        <v>10087</v>
      </c>
      <c r="B175" s="159" t="s">
        <v>10088</v>
      </c>
      <c r="C175" s="160">
        <v>0</v>
      </c>
      <c r="D175" s="161">
        <v>0</v>
      </c>
      <c r="E175" s="161">
        <v>0</v>
      </c>
      <c r="F175" s="161">
        <v>0</v>
      </c>
      <c r="G175" s="161">
        <v>0</v>
      </c>
      <c r="H175" s="161">
        <v>0</v>
      </c>
      <c r="I175" s="160">
        <v>0</v>
      </c>
    </row>
    <row r="176" s="145" customFormat="1" ht="16" customHeight="1" spans="1:9">
      <c r="A176" s="177" t="s">
        <v>10089</v>
      </c>
      <c r="B176" s="159" t="s">
        <v>10090</v>
      </c>
      <c r="C176" s="160">
        <v>0</v>
      </c>
      <c r="D176" s="161">
        <v>0</v>
      </c>
      <c r="E176" s="161">
        <v>0</v>
      </c>
      <c r="F176" s="161">
        <v>0</v>
      </c>
      <c r="G176" s="161">
        <v>0</v>
      </c>
      <c r="H176" s="161">
        <v>0</v>
      </c>
      <c r="I176" s="160">
        <v>0</v>
      </c>
    </row>
    <row r="177" s="145" customFormat="1" ht="16" customHeight="1" spans="1:9">
      <c r="A177" s="177" t="s">
        <v>10091</v>
      </c>
      <c r="B177" s="159" t="s">
        <v>10092</v>
      </c>
      <c r="C177" s="160">
        <v>0</v>
      </c>
      <c r="D177" s="161">
        <v>0</v>
      </c>
      <c r="E177" s="161">
        <v>0</v>
      </c>
      <c r="F177" s="161">
        <v>0</v>
      </c>
      <c r="G177" s="161">
        <v>0</v>
      </c>
      <c r="H177" s="161">
        <v>0</v>
      </c>
      <c r="I177" s="160">
        <v>0</v>
      </c>
    </row>
    <row r="178" s="145" customFormat="1" ht="16" customHeight="1" spans="1:9">
      <c r="A178" s="177" t="s">
        <v>10095</v>
      </c>
      <c r="B178" s="159" t="s">
        <v>10096</v>
      </c>
      <c r="C178" s="160">
        <v>1835</v>
      </c>
      <c r="D178" s="161">
        <v>1835</v>
      </c>
      <c r="E178" s="161">
        <v>0</v>
      </c>
      <c r="F178" s="161">
        <v>0</v>
      </c>
      <c r="G178" s="161">
        <v>0</v>
      </c>
      <c r="H178" s="161">
        <v>0</v>
      </c>
      <c r="I178" s="160">
        <v>0</v>
      </c>
    </row>
    <row r="179" s="145" customFormat="1" ht="16" customHeight="1" spans="1:9">
      <c r="A179" s="177" t="s">
        <v>10097</v>
      </c>
      <c r="B179" s="159" t="s">
        <v>10098</v>
      </c>
      <c r="C179" s="160">
        <v>100</v>
      </c>
      <c r="D179" s="161">
        <v>100</v>
      </c>
      <c r="E179" s="161">
        <v>0</v>
      </c>
      <c r="F179" s="161">
        <v>0</v>
      </c>
      <c r="G179" s="161">
        <v>0</v>
      </c>
      <c r="H179" s="161">
        <v>0</v>
      </c>
      <c r="I179" s="160">
        <v>0</v>
      </c>
    </row>
    <row r="180" s="145" customFormat="1" ht="16" customHeight="1" spans="1:9">
      <c r="A180" s="177" t="s">
        <v>10099</v>
      </c>
      <c r="B180" s="159" t="s">
        <v>10100</v>
      </c>
      <c r="C180" s="160">
        <v>0</v>
      </c>
      <c r="D180" s="161">
        <v>0</v>
      </c>
      <c r="E180" s="161">
        <v>0</v>
      </c>
      <c r="F180" s="161">
        <v>0</v>
      </c>
      <c r="G180" s="161">
        <v>0</v>
      </c>
      <c r="H180" s="161">
        <v>0</v>
      </c>
      <c r="I180" s="160">
        <v>0</v>
      </c>
    </row>
    <row r="181" s="145" customFormat="1" ht="16" customHeight="1" spans="1:9">
      <c r="A181" s="177" t="s">
        <v>10103</v>
      </c>
      <c r="B181" s="159" t="s">
        <v>10104</v>
      </c>
      <c r="C181" s="160">
        <v>443</v>
      </c>
      <c r="D181" s="161">
        <v>443</v>
      </c>
      <c r="E181" s="161">
        <v>0</v>
      </c>
      <c r="F181" s="161">
        <v>0</v>
      </c>
      <c r="G181" s="161">
        <v>0</v>
      </c>
      <c r="H181" s="161">
        <v>0</v>
      </c>
      <c r="I181" s="160">
        <v>0</v>
      </c>
    </row>
    <row r="182" s="145" customFormat="1" ht="16" customHeight="1" spans="1:9">
      <c r="A182" s="177" t="s">
        <v>10105</v>
      </c>
      <c r="B182" s="159" t="s">
        <v>10106</v>
      </c>
      <c r="C182" s="160">
        <v>12516</v>
      </c>
      <c r="D182" s="161">
        <v>12516</v>
      </c>
      <c r="E182" s="161">
        <v>0</v>
      </c>
      <c r="F182" s="161">
        <v>0</v>
      </c>
      <c r="G182" s="161">
        <v>0</v>
      </c>
      <c r="H182" s="161">
        <v>0</v>
      </c>
      <c r="I182" s="160">
        <v>0</v>
      </c>
    </row>
    <row r="183" s="145" customFormat="1" ht="16" customHeight="1" spans="1:9">
      <c r="A183" s="177" t="s">
        <v>10107</v>
      </c>
      <c r="B183" s="159" t="s">
        <v>10108</v>
      </c>
      <c r="C183" s="160">
        <v>0</v>
      </c>
      <c r="D183" s="161">
        <v>0</v>
      </c>
      <c r="E183" s="161">
        <v>0</v>
      </c>
      <c r="F183" s="161">
        <v>0</v>
      </c>
      <c r="G183" s="161">
        <v>0</v>
      </c>
      <c r="H183" s="161">
        <v>0</v>
      </c>
      <c r="I183" s="160">
        <v>0</v>
      </c>
    </row>
    <row r="184" s="145" customFormat="1" ht="16" customHeight="1" spans="1:9">
      <c r="A184" s="177" t="s">
        <v>10111</v>
      </c>
      <c r="B184" s="159" t="s">
        <v>10112</v>
      </c>
      <c r="C184" s="160">
        <v>472</v>
      </c>
      <c r="D184" s="161">
        <v>472</v>
      </c>
      <c r="E184" s="161">
        <v>0</v>
      </c>
      <c r="F184" s="161">
        <v>0</v>
      </c>
      <c r="G184" s="161">
        <v>0</v>
      </c>
      <c r="H184" s="161">
        <v>0</v>
      </c>
      <c r="I184" s="160">
        <v>0</v>
      </c>
    </row>
    <row r="185" s="145" customFormat="1" ht="16" customHeight="1" spans="1:9">
      <c r="A185" s="177" t="s">
        <v>10113</v>
      </c>
      <c r="B185" s="159" t="s">
        <v>10114</v>
      </c>
      <c r="C185" s="160">
        <v>0</v>
      </c>
      <c r="D185" s="161">
        <v>0</v>
      </c>
      <c r="E185" s="161">
        <v>0</v>
      </c>
      <c r="F185" s="161">
        <v>0</v>
      </c>
      <c r="G185" s="161">
        <v>0</v>
      </c>
      <c r="H185" s="161">
        <v>0</v>
      </c>
      <c r="I185" s="160">
        <v>0</v>
      </c>
    </row>
    <row r="186" s="145" customFormat="1" ht="16" customHeight="1" spans="1:9">
      <c r="A186" s="177" t="s">
        <v>10115</v>
      </c>
      <c r="B186" s="159" t="s">
        <v>10116</v>
      </c>
      <c r="C186" s="160">
        <v>124</v>
      </c>
      <c r="D186" s="161">
        <v>124</v>
      </c>
      <c r="E186" s="161">
        <v>0</v>
      </c>
      <c r="F186" s="161">
        <v>0</v>
      </c>
      <c r="G186" s="161">
        <v>0</v>
      </c>
      <c r="H186" s="161">
        <v>0</v>
      </c>
      <c r="I186" s="160">
        <v>0</v>
      </c>
    </row>
    <row r="187" s="145" customFormat="1" ht="16" customHeight="1" spans="1:9">
      <c r="A187" s="177" t="s">
        <v>10117</v>
      </c>
      <c r="B187" s="159" t="s">
        <v>10118</v>
      </c>
      <c r="C187" s="160">
        <v>0</v>
      </c>
      <c r="D187" s="161">
        <v>0</v>
      </c>
      <c r="E187" s="161">
        <v>0</v>
      </c>
      <c r="F187" s="161">
        <v>0</v>
      </c>
      <c r="G187" s="161">
        <v>0</v>
      </c>
      <c r="H187" s="161">
        <v>0</v>
      </c>
      <c r="I187" s="160">
        <v>0</v>
      </c>
    </row>
    <row r="188" s="145" customFormat="1" ht="16" customHeight="1" spans="1:9">
      <c r="A188" s="177" t="s">
        <v>10121</v>
      </c>
      <c r="B188" s="159" t="s">
        <v>10122</v>
      </c>
      <c r="C188" s="160">
        <v>432</v>
      </c>
      <c r="D188" s="161">
        <v>432</v>
      </c>
      <c r="E188" s="161">
        <v>0</v>
      </c>
      <c r="F188" s="161">
        <v>0</v>
      </c>
      <c r="G188" s="161">
        <v>0</v>
      </c>
      <c r="H188" s="161">
        <v>0</v>
      </c>
      <c r="I188" s="160">
        <v>0</v>
      </c>
    </row>
    <row r="189" s="145" customFormat="1" ht="16" customHeight="1" spans="1:9">
      <c r="A189" s="177" t="s">
        <v>10123</v>
      </c>
      <c r="B189" s="159" t="s">
        <v>10124</v>
      </c>
      <c r="C189" s="160">
        <v>1230</v>
      </c>
      <c r="D189" s="161">
        <v>1230</v>
      </c>
      <c r="E189" s="161">
        <v>0</v>
      </c>
      <c r="F189" s="161">
        <v>0</v>
      </c>
      <c r="G189" s="161">
        <v>0</v>
      </c>
      <c r="H189" s="161">
        <v>0</v>
      </c>
      <c r="I189" s="160">
        <v>0</v>
      </c>
    </row>
    <row r="190" s="145" customFormat="1" ht="16" customHeight="1" spans="1:9">
      <c r="A190" s="177" t="s">
        <v>10125</v>
      </c>
      <c r="B190" s="159" t="s">
        <v>10126</v>
      </c>
      <c r="C190" s="160">
        <v>0</v>
      </c>
      <c r="D190" s="161">
        <v>0</v>
      </c>
      <c r="E190" s="161">
        <v>0</v>
      </c>
      <c r="F190" s="161">
        <v>0</v>
      </c>
      <c r="G190" s="161">
        <v>0</v>
      </c>
      <c r="H190" s="161">
        <v>0</v>
      </c>
      <c r="I190" s="160">
        <v>0</v>
      </c>
    </row>
    <row r="191" s="145" customFormat="1" ht="16" customHeight="1" spans="1:9">
      <c r="A191" s="177" t="s">
        <v>10127</v>
      </c>
      <c r="B191" s="159" t="s">
        <v>10128</v>
      </c>
      <c r="C191" s="160">
        <v>0</v>
      </c>
      <c r="D191" s="161">
        <v>0</v>
      </c>
      <c r="E191" s="161">
        <v>0</v>
      </c>
      <c r="F191" s="161">
        <v>0</v>
      </c>
      <c r="G191" s="161">
        <v>0</v>
      </c>
      <c r="H191" s="161">
        <v>0</v>
      </c>
      <c r="I191" s="160">
        <v>0</v>
      </c>
    </row>
    <row r="192" s="145" customFormat="1" ht="16" customHeight="1" spans="1:9">
      <c r="A192" s="177" t="s">
        <v>10129</v>
      </c>
      <c r="B192" s="159" t="s">
        <v>10130</v>
      </c>
      <c r="C192" s="160">
        <v>0</v>
      </c>
      <c r="D192" s="161">
        <v>0</v>
      </c>
      <c r="E192" s="161">
        <v>0</v>
      </c>
      <c r="F192" s="161">
        <v>0</v>
      </c>
      <c r="G192" s="161">
        <v>0</v>
      </c>
      <c r="H192" s="161">
        <v>0</v>
      </c>
      <c r="I192" s="160">
        <v>0</v>
      </c>
    </row>
    <row r="193" s="145" customFormat="1" ht="16" customHeight="1" spans="1:9">
      <c r="A193" s="249" t="s">
        <v>10131</v>
      </c>
      <c r="B193" s="159" t="s">
        <v>10132</v>
      </c>
      <c r="C193" s="160">
        <v>0</v>
      </c>
      <c r="D193" s="161">
        <v>0</v>
      </c>
      <c r="E193" s="161">
        <v>0</v>
      </c>
      <c r="F193" s="161">
        <v>0</v>
      </c>
      <c r="G193" s="161">
        <v>0</v>
      </c>
      <c r="H193" s="161">
        <v>0</v>
      </c>
      <c r="I193" s="160">
        <v>0</v>
      </c>
    </row>
    <row r="194" s="145" customFormat="1" ht="16" customHeight="1" spans="1:9">
      <c r="A194" s="177" t="s">
        <v>10133</v>
      </c>
      <c r="B194" s="159" t="s">
        <v>10134</v>
      </c>
      <c r="C194" s="160">
        <v>0</v>
      </c>
      <c r="D194" s="161">
        <v>0</v>
      </c>
      <c r="E194" s="161">
        <v>0</v>
      </c>
      <c r="F194" s="161">
        <v>0</v>
      </c>
      <c r="G194" s="161">
        <v>0</v>
      </c>
      <c r="H194" s="161">
        <v>0</v>
      </c>
      <c r="I194" s="160">
        <v>0</v>
      </c>
    </row>
    <row r="195" s="145" customFormat="1" ht="16" customHeight="1" spans="1:9">
      <c r="A195" s="177" t="s">
        <v>10135</v>
      </c>
      <c r="B195" s="159" t="s">
        <v>10136</v>
      </c>
      <c r="C195" s="160">
        <v>4000</v>
      </c>
      <c r="D195" s="161">
        <v>4000</v>
      </c>
      <c r="E195" s="161">
        <v>0</v>
      </c>
      <c r="F195" s="161">
        <v>0</v>
      </c>
      <c r="G195" s="161">
        <v>0</v>
      </c>
      <c r="H195" s="161">
        <v>0</v>
      </c>
      <c r="I195" s="160">
        <v>0</v>
      </c>
    </row>
    <row r="196" s="145" customFormat="1" ht="16" customHeight="1" spans="1:9">
      <c r="A196" s="177" t="s">
        <v>10138</v>
      </c>
      <c r="B196" s="159" t="s">
        <v>10139</v>
      </c>
      <c r="C196" s="160">
        <v>8608</v>
      </c>
      <c r="D196" s="161">
        <v>8608</v>
      </c>
      <c r="E196" s="161">
        <v>0</v>
      </c>
      <c r="F196" s="161">
        <v>0</v>
      </c>
      <c r="G196" s="161">
        <v>0</v>
      </c>
      <c r="H196" s="161">
        <v>0</v>
      </c>
      <c r="I196" s="160">
        <v>0</v>
      </c>
    </row>
    <row r="197" s="145" customFormat="1" ht="16" customHeight="1" spans="1:9">
      <c r="A197" s="177" t="s">
        <v>10140</v>
      </c>
      <c r="B197" s="159" t="s">
        <v>10092</v>
      </c>
      <c r="C197" s="160">
        <v>658</v>
      </c>
      <c r="D197" s="161">
        <v>658</v>
      </c>
      <c r="E197" s="161">
        <v>0</v>
      </c>
      <c r="F197" s="161">
        <v>0</v>
      </c>
      <c r="G197" s="161">
        <v>0</v>
      </c>
      <c r="H197" s="161">
        <v>0</v>
      </c>
      <c r="I197" s="160">
        <v>0</v>
      </c>
    </row>
    <row r="198" s="145" customFormat="1" ht="16" customHeight="1" spans="1:9">
      <c r="A198" s="177" t="s">
        <v>10143</v>
      </c>
      <c r="B198" s="159" t="s">
        <v>10144</v>
      </c>
      <c r="C198" s="160">
        <v>5495</v>
      </c>
      <c r="D198" s="161">
        <v>5495</v>
      </c>
      <c r="E198" s="161">
        <v>0</v>
      </c>
      <c r="F198" s="161">
        <v>0</v>
      </c>
      <c r="G198" s="161">
        <v>0</v>
      </c>
      <c r="H198" s="161">
        <v>0</v>
      </c>
      <c r="I198" s="160">
        <v>0</v>
      </c>
    </row>
    <row r="199" s="145" customFormat="1" ht="16" customHeight="1" spans="1:9">
      <c r="A199" s="177" t="s">
        <v>10147</v>
      </c>
      <c r="B199" s="159" t="s">
        <v>10148</v>
      </c>
      <c r="C199" s="160">
        <v>5</v>
      </c>
      <c r="D199" s="161">
        <v>5</v>
      </c>
      <c r="E199" s="161">
        <v>0</v>
      </c>
      <c r="F199" s="161">
        <v>0</v>
      </c>
      <c r="G199" s="161">
        <v>0</v>
      </c>
      <c r="H199" s="161">
        <v>0</v>
      </c>
      <c r="I199" s="160">
        <v>0</v>
      </c>
    </row>
    <row r="200" s="145" customFormat="1" ht="16" customHeight="1" spans="1:9">
      <c r="A200" s="177"/>
      <c r="B200" s="159"/>
      <c r="C200" s="180"/>
      <c r="D200" s="180"/>
      <c r="E200" s="180"/>
      <c r="F200" s="180"/>
      <c r="G200" s="180"/>
      <c r="H200" s="180"/>
      <c r="I200" s="180"/>
    </row>
    <row r="201" s="145" customFormat="1" ht="16" customHeight="1" spans="1:9">
      <c r="A201" s="177"/>
      <c r="B201" s="159"/>
      <c r="C201" s="180"/>
      <c r="D201" s="180"/>
      <c r="E201" s="180"/>
      <c r="F201" s="180"/>
      <c r="G201" s="180"/>
      <c r="H201" s="180"/>
      <c r="I201" s="180"/>
    </row>
    <row r="202" s="145" customFormat="1" ht="16" customHeight="1" spans="1:9">
      <c r="A202" s="158" t="s">
        <v>9718</v>
      </c>
      <c r="B202" s="159" t="s">
        <v>9719</v>
      </c>
      <c r="C202" s="160">
        <v>79268</v>
      </c>
      <c r="D202" s="160">
        <v>79268</v>
      </c>
      <c r="E202" s="160">
        <v>0</v>
      </c>
      <c r="F202" s="160">
        <v>0</v>
      </c>
      <c r="G202" s="160">
        <v>0</v>
      </c>
      <c r="H202" s="160">
        <v>0</v>
      </c>
      <c r="I202" s="160">
        <v>0</v>
      </c>
    </row>
    <row r="203" s="145" customFormat="1" ht="16" customHeight="1" spans="1:9">
      <c r="A203" s="177" t="s">
        <v>9778</v>
      </c>
      <c r="B203" s="178" t="s">
        <v>9779</v>
      </c>
      <c r="C203" s="160">
        <v>0</v>
      </c>
      <c r="D203" s="160">
        <v>0</v>
      </c>
      <c r="E203" s="160">
        <v>0</v>
      </c>
      <c r="F203" s="160">
        <v>0</v>
      </c>
      <c r="G203" s="160">
        <v>0</v>
      </c>
      <c r="H203" s="160">
        <v>0</v>
      </c>
      <c r="I203" s="160">
        <v>0</v>
      </c>
    </row>
    <row r="204" s="145" customFormat="1" ht="16" customHeight="1" spans="1:9">
      <c r="A204" s="177" t="s">
        <v>9798</v>
      </c>
      <c r="B204" s="178" t="s">
        <v>9799</v>
      </c>
      <c r="C204" s="160">
        <v>175</v>
      </c>
      <c r="D204" s="160">
        <v>175</v>
      </c>
      <c r="E204" s="160">
        <v>0</v>
      </c>
      <c r="F204" s="160">
        <v>0</v>
      </c>
      <c r="G204" s="160">
        <v>0</v>
      </c>
      <c r="H204" s="160">
        <v>0</v>
      </c>
      <c r="I204" s="160">
        <v>0</v>
      </c>
    </row>
    <row r="205" s="145" customFormat="1" ht="16" customHeight="1" spans="1:9">
      <c r="A205" s="177" t="s">
        <v>9810</v>
      </c>
      <c r="B205" s="178" t="s">
        <v>9811</v>
      </c>
      <c r="C205" s="160">
        <v>16831</v>
      </c>
      <c r="D205" s="160">
        <v>16831</v>
      </c>
      <c r="E205" s="160">
        <v>0</v>
      </c>
      <c r="F205" s="160">
        <v>0</v>
      </c>
      <c r="G205" s="160">
        <v>0</v>
      </c>
      <c r="H205" s="160">
        <v>0</v>
      </c>
      <c r="I205" s="160">
        <v>0</v>
      </c>
    </row>
    <row r="206" s="145" customFormat="1" ht="16" customHeight="1" spans="1:9">
      <c r="A206" s="177" t="s">
        <v>9834</v>
      </c>
      <c r="B206" s="179" t="s">
        <v>9835</v>
      </c>
      <c r="C206" s="160">
        <v>112529</v>
      </c>
      <c r="D206" s="160">
        <v>110446</v>
      </c>
      <c r="E206" s="160">
        <v>3</v>
      </c>
      <c r="F206" s="160">
        <v>2080</v>
      </c>
      <c r="G206" s="160">
        <v>0</v>
      </c>
      <c r="H206" s="160">
        <v>0</v>
      </c>
      <c r="I206" s="160">
        <v>0</v>
      </c>
    </row>
    <row r="207" s="145" customFormat="1" ht="16" customHeight="1" spans="1:9">
      <c r="A207" s="177" t="s">
        <v>9856</v>
      </c>
      <c r="B207" s="179" t="s">
        <v>9857</v>
      </c>
      <c r="C207" s="160">
        <v>888</v>
      </c>
      <c r="D207" s="160">
        <v>888</v>
      </c>
      <c r="E207" s="160">
        <v>0</v>
      </c>
      <c r="F207" s="160">
        <v>0</v>
      </c>
      <c r="G207" s="160">
        <v>0</v>
      </c>
      <c r="H207" s="160">
        <v>0</v>
      </c>
      <c r="I207" s="160">
        <v>0</v>
      </c>
    </row>
    <row r="208" s="145" customFormat="1" ht="16" customHeight="1" spans="1:9">
      <c r="A208" s="177" t="s">
        <v>9878</v>
      </c>
      <c r="B208" s="178" t="s">
        <v>9879</v>
      </c>
      <c r="C208" s="160">
        <v>2000</v>
      </c>
      <c r="D208" s="160">
        <v>1979</v>
      </c>
      <c r="E208" s="160">
        <v>21</v>
      </c>
      <c r="F208" s="160">
        <v>0</v>
      </c>
      <c r="G208" s="160">
        <v>0</v>
      </c>
      <c r="H208" s="160">
        <v>0</v>
      </c>
      <c r="I208" s="160">
        <v>0</v>
      </c>
    </row>
    <row r="209" s="145" customFormat="1" ht="16" customHeight="1" spans="1:227">
      <c r="A209" s="177" t="s">
        <v>9892</v>
      </c>
      <c r="B209" s="179" t="s">
        <v>9893</v>
      </c>
      <c r="C209" s="160">
        <v>72829</v>
      </c>
      <c r="D209" s="160">
        <v>72829</v>
      </c>
      <c r="E209" s="160">
        <v>0</v>
      </c>
      <c r="F209" s="160">
        <v>0</v>
      </c>
      <c r="G209" s="160">
        <v>0</v>
      </c>
      <c r="H209" s="160">
        <v>0</v>
      </c>
      <c r="I209" s="160">
        <v>0</v>
      </c>
    </row>
    <row r="210" s="145" customFormat="1" ht="16" customHeight="1" spans="1:227">
      <c r="A210" s="177" t="s">
        <v>9934</v>
      </c>
      <c r="B210" s="179" t="s">
        <v>9935</v>
      </c>
      <c r="C210" s="160">
        <v>41682</v>
      </c>
      <c r="D210" s="160">
        <v>41533</v>
      </c>
      <c r="E210" s="160">
        <v>149</v>
      </c>
      <c r="F210" s="160">
        <v>0</v>
      </c>
      <c r="G210" s="160">
        <v>0</v>
      </c>
      <c r="H210" s="160">
        <v>0</v>
      </c>
      <c r="I210" s="160">
        <v>0</v>
      </c>
    </row>
    <row r="211" s="145" customFormat="1" ht="16" customHeight="1" spans="1:227">
      <c r="A211" s="177" t="s">
        <v>9964</v>
      </c>
      <c r="B211" s="159" t="s">
        <v>9965</v>
      </c>
      <c r="C211" s="160">
        <v>748</v>
      </c>
      <c r="D211" s="160">
        <v>748</v>
      </c>
      <c r="E211" s="160">
        <v>0</v>
      </c>
      <c r="F211" s="160">
        <v>0</v>
      </c>
      <c r="G211" s="160">
        <v>0</v>
      </c>
      <c r="H211" s="160">
        <v>0</v>
      </c>
      <c r="I211" s="160">
        <v>0</v>
      </c>
    </row>
    <row r="212" s="145" customFormat="1" ht="16" customHeight="1" spans="1:227">
      <c r="A212" s="177" t="s">
        <v>9994</v>
      </c>
      <c r="B212" s="159" t="s">
        <v>9995</v>
      </c>
      <c r="C212" s="160">
        <v>5307</v>
      </c>
      <c r="D212" s="160">
        <v>5307</v>
      </c>
      <c r="E212" s="160">
        <v>0</v>
      </c>
      <c r="F212" s="160">
        <v>0</v>
      </c>
      <c r="G212" s="160">
        <v>0</v>
      </c>
      <c r="H212" s="160">
        <v>0</v>
      </c>
      <c r="I212" s="160">
        <v>0</v>
      </c>
      <c r="HS212" s="145">
        <v>392</v>
      </c>
    </row>
    <row r="213" s="145" customFormat="1" ht="16" customHeight="1" spans="1:227">
      <c r="A213" s="177" t="s">
        <v>10008</v>
      </c>
      <c r="B213" s="159" t="s">
        <v>10009</v>
      </c>
      <c r="C213" s="160">
        <v>41574</v>
      </c>
      <c r="D213" s="160">
        <v>39558</v>
      </c>
      <c r="E213" s="160">
        <v>2016</v>
      </c>
      <c r="F213" s="160">
        <v>0</v>
      </c>
      <c r="G213" s="160">
        <v>0</v>
      </c>
      <c r="H213" s="160">
        <v>0</v>
      </c>
      <c r="I213" s="160">
        <v>0</v>
      </c>
    </row>
    <row r="214" s="145" customFormat="1" ht="16" customHeight="1" spans="1:227">
      <c r="A214" s="177" t="s">
        <v>10026</v>
      </c>
      <c r="B214" s="159" t="s">
        <v>10027</v>
      </c>
      <c r="C214" s="160">
        <v>4668</v>
      </c>
      <c r="D214" s="160">
        <v>4668</v>
      </c>
      <c r="E214" s="160">
        <v>0</v>
      </c>
      <c r="F214" s="160">
        <v>0</v>
      </c>
      <c r="G214" s="160">
        <v>0</v>
      </c>
      <c r="H214" s="160">
        <v>0</v>
      </c>
      <c r="I214" s="160">
        <v>0</v>
      </c>
    </row>
    <row r="215" s="145" customFormat="1" ht="16" customHeight="1" spans="1:227">
      <c r="A215" s="177" t="s">
        <v>10038</v>
      </c>
      <c r="B215" s="159" t="s">
        <v>10039</v>
      </c>
      <c r="C215" s="160">
        <v>180</v>
      </c>
      <c r="D215" s="160">
        <v>180</v>
      </c>
      <c r="E215" s="160">
        <v>0</v>
      </c>
      <c r="F215" s="160">
        <v>0</v>
      </c>
      <c r="G215" s="160">
        <v>0</v>
      </c>
      <c r="H215" s="160">
        <v>0</v>
      </c>
      <c r="I215" s="160">
        <v>0</v>
      </c>
    </row>
    <row r="216" s="145" customFormat="1" ht="16" customHeight="1" spans="1:227">
      <c r="A216" s="177" t="s">
        <v>10054</v>
      </c>
      <c r="B216" s="159" t="s">
        <v>10055</v>
      </c>
      <c r="C216" s="160">
        <v>203</v>
      </c>
      <c r="D216" s="160">
        <v>203</v>
      </c>
      <c r="E216" s="160">
        <v>0</v>
      </c>
      <c r="F216" s="160">
        <v>0</v>
      </c>
      <c r="G216" s="160">
        <v>0</v>
      </c>
      <c r="H216" s="160">
        <v>0</v>
      </c>
      <c r="I216" s="160">
        <v>0</v>
      </c>
    </row>
    <row r="217" s="145" customFormat="1" ht="16" customHeight="1" spans="1:227">
      <c r="A217" s="177" t="s">
        <v>10062</v>
      </c>
      <c r="B217" s="159" t="s">
        <v>10063</v>
      </c>
      <c r="C217" s="160">
        <v>0</v>
      </c>
      <c r="D217" s="160">
        <v>0</v>
      </c>
      <c r="E217" s="160">
        <v>0</v>
      </c>
      <c r="F217" s="160">
        <v>0</v>
      </c>
      <c r="G217" s="160">
        <v>0</v>
      </c>
      <c r="H217" s="160">
        <v>0</v>
      </c>
      <c r="I217" s="160">
        <v>0</v>
      </c>
    </row>
    <row r="218" s="145" customFormat="1" ht="16" customHeight="1" spans="1:227">
      <c r="A218" s="177" t="s">
        <v>10074</v>
      </c>
      <c r="B218" s="159" t="s">
        <v>10075</v>
      </c>
      <c r="C218" s="160">
        <v>0</v>
      </c>
      <c r="D218" s="160">
        <v>0</v>
      </c>
      <c r="E218" s="160">
        <v>0</v>
      </c>
      <c r="F218" s="160">
        <v>0</v>
      </c>
      <c r="G218" s="160">
        <v>0</v>
      </c>
      <c r="H218" s="160">
        <v>0</v>
      </c>
      <c r="I218" s="160">
        <v>0</v>
      </c>
    </row>
    <row r="219" s="145" customFormat="1" ht="16" customHeight="1" spans="1:227">
      <c r="A219" s="177" t="s">
        <v>10093</v>
      </c>
      <c r="B219" s="159" t="s">
        <v>10094</v>
      </c>
      <c r="C219" s="160">
        <v>1935</v>
      </c>
      <c r="D219" s="160">
        <v>1935</v>
      </c>
      <c r="E219" s="160">
        <v>0</v>
      </c>
      <c r="F219" s="160">
        <v>0</v>
      </c>
      <c r="G219" s="160">
        <v>0</v>
      </c>
      <c r="H219" s="160">
        <v>0</v>
      </c>
      <c r="I219" s="160">
        <v>0</v>
      </c>
    </row>
    <row r="220" s="145" customFormat="1" ht="16" customHeight="1" spans="1:227">
      <c r="A220" s="177" t="s">
        <v>10101</v>
      </c>
      <c r="B220" s="159" t="s">
        <v>10102</v>
      </c>
      <c r="C220" s="160">
        <v>12959</v>
      </c>
      <c r="D220" s="160">
        <v>12959</v>
      </c>
      <c r="E220" s="160">
        <v>0</v>
      </c>
      <c r="F220" s="160">
        <v>0</v>
      </c>
      <c r="G220" s="160">
        <v>0</v>
      </c>
      <c r="H220" s="160">
        <v>0</v>
      </c>
      <c r="I220" s="160">
        <v>0</v>
      </c>
    </row>
    <row r="221" s="145" customFormat="1" ht="16" customHeight="1" spans="1:227">
      <c r="A221" s="177" t="s">
        <v>10109</v>
      </c>
      <c r="B221" s="159" t="s">
        <v>10110</v>
      </c>
      <c r="C221" s="160">
        <v>596</v>
      </c>
      <c r="D221" s="160">
        <v>596</v>
      </c>
      <c r="E221" s="160">
        <v>0</v>
      </c>
      <c r="F221" s="160">
        <v>0</v>
      </c>
      <c r="G221" s="160">
        <v>0</v>
      </c>
      <c r="H221" s="160">
        <v>0</v>
      </c>
      <c r="I221" s="160">
        <v>0</v>
      </c>
    </row>
    <row r="222" s="145" customFormat="1" ht="16" customHeight="1" spans="1:227">
      <c r="A222" s="177" t="s">
        <v>10119</v>
      </c>
      <c r="B222" s="159" t="s">
        <v>10120</v>
      </c>
      <c r="C222" s="160">
        <v>1662</v>
      </c>
      <c r="D222" s="160">
        <v>1662</v>
      </c>
      <c r="E222" s="160">
        <v>0</v>
      </c>
      <c r="F222" s="160">
        <v>0</v>
      </c>
      <c r="G222" s="160">
        <v>0</v>
      </c>
      <c r="H222" s="160">
        <v>0</v>
      </c>
      <c r="I222" s="160">
        <v>0</v>
      </c>
    </row>
    <row r="223" s="145" customFormat="1" ht="16" customHeight="1" spans="1:227">
      <c r="A223" s="177" t="s">
        <v>10135</v>
      </c>
      <c r="B223" s="159" t="s">
        <v>10136</v>
      </c>
      <c r="C223" s="160">
        <v>4000</v>
      </c>
      <c r="D223" s="160">
        <v>4000</v>
      </c>
      <c r="E223" s="160">
        <v>0</v>
      </c>
      <c r="F223" s="160">
        <v>0</v>
      </c>
      <c r="G223" s="160">
        <v>0</v>
      </c>
      <c r="H223" s="160">
        <v>0</v>
      </c>
      <c r="I223" s="160">
        <v>0</v>
      </c>
    </row>
    <row r="224" s="145" customFormat="1" ht="16" customHeight="1" spans="1:227">
      <c r="A224" s="177" t="s">
        <v>10137</v>
      </c>
      <c r="B224" s="159" t="s">
        <v>10092</v>
      </c>
      <c r="C224" s="160">
        <v>9266</v>
      </c>
      <c r="D224" s="160">
        <v>9266</v>
      </c>
      <c r="E224" s="160">
        <v>0</v>
      </c>
      <c r="F224" s="160">
        <v>0</v>
      </c>
      <c r="G224" s="160">
        <v>0</v>
      </c>
      <c r="H224" s="160">
        <v>0</v>
      </c>
      <c r="I224" s="160">
        <v>0</v>
      </c>
    </row>
    <row r="225" s="145" customFormat="1" ht="16" customHeight="1" spans="1:9">
      <c r="A225" s="177" t="s">
        <v>10141</v>
      </c>
      <c r="B225" s="159" t="s">
        <v>10142</v>
      </c>
      <c r="C225" s="160">
        <v>5495</v>
      </c>
      <c r="D225" s="160">
        <v>5495</v>
      </c>
      <c r="E225" s="160">
        <v>0</v>
      </c>
      <c r="F225" s="160">
        <v>0</v>
      </c>
      <c r="G225" s="160">
        <v>0</v>
      </c>
      <c r="H225" s="160">
        <v>0</v>
      </c>
      <c r="I225" s="160">
        <v>0</v>
      </c>
    </row>
    <row r="226" s="145" customFormat="1" ht="16" customHeight="1" spans="1:9">
      <c r="A226" s="177" t="s">
        <v>10145</v>
      </c>
      <c r="B226" s="159" t="s">
        <v>10146</v>
      </c>
      <c r="C226" s="160">
        <v>5</v>
      </c>
      <c r="D226" s="160">
        <v>5</v>
      </c>
      <c r="E226" s="160">
        <v>0</v>
      </c>
      <c r="F226" s="160">
        <v>0</v>
      </c>
      <c r="G226" s="160">
        <v>0</v>
      </c>
      <c r="H226" s="160">
        <v>0</v>
      </c>
      <c r="I226" s="160">
        <v>0</v>
      </c>
    </row>
    <row r="227" s="145" customFormat="1" ht="16" customHeight="1" spans="1:9">
      <c r="A227" s="177"/>
      <c r="B227" s="159"/>
      <c r="C227" s="180"/>
      <c r="D227" s="180"/>
      <c r="E227" s="180"/>
      <c r="F227" s="180"/>
      <c r="G227" s="180"/>
      <c r="H227" s="180"/>
      <c r="I227" s="180"/>
    </row>
    <row r="228" s="145" customFormat="1" ht="16" customHeight="1" spans="1:9">
      <c r="A228" s="181" t="s">
        <v>10149</v>
      </c>
      <c r="B228" s="182"/>
      <c r="C228" s="160">
        <v>414800</v>
      </c>
      <c r="D228" s="160">
        <v>410531</v>
      </c>
      <c r="E228" s="160">
        <v>2189</v>
      </c>
      <c r="F228" s="160">
        <v>2080</v>
      </c>
      <c r="G228" s="160">
        <v>0</v>
      </c>
      <c r="H228" s="160">
        <v>0</v>
      </c>
      <c r="I228" s="160">
        <v>0</v>
      </c>
    </row>
  </sheetData>
  <mergeCells count="10">
    <mergeCell ref="A2:I2"/>
    <mergeCell ref="A4:B4"/>
    <mergeCell ref="A228:B228"/>
    <mergeCell ref="C4:C5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workbookViewId="0">
      <selection activeCell="V5" sqref="V5"/>
    </sheetView>
  </sheetViews>
  <sheetFormatPr defaultColWidth="9" defaultRowHeight="14.25"/>
  <cols>
    <col min="1" max="1" width="6" style="145" customWidth="1"/>
    <col min="2" max="2" width="22.05" style="145" customWidth="1"/>
    <col min="3" max="18" width="10.1" style="145" customWidth="1"/>
    <col min="19" max="16384" width="8.8" style="145"/>
  </cols>
  <sheetData>
    <row r="1" s="145" customFormat="1" ht="18.75" spans="1:18">
      <c r="A1" s="115" t="s">
        <v>10407</v>
      </c>
      <c r="R1" s="148"/>
    </row>
    <row r="2" s="146" customFormat="1" ht="23.25" spans="1:18">
      <c r="A2" s="149" t="s">
        <v>10408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="145" customFormat="1" ht="20.25" customHeight="1" spans="1:18">
      <c r="B3" s="116"/>
      <c r="R3" s="150" t="s">
        <v>10409</v>
      </c>
    </row>
    <row r="4" s="147" customFormat="1" ht="23.1" customHeight="1" spans="1:18">
      <c r="A4" s="151" t="s">
        <v>9654</v>
      </c>
      <c r="B4" s="152"/>
      <c r="C4" s="153" t="s">
        <v>10410</v>
      </c>
      <c r="D4" s="154">
        <v>501</v>
      </c>
      <c r="E4" s="154">
        <v>502</v>
      </c>
      <c r="F4" s="154">
        <v>503</v>
      </c>
      <c r="G4" s="154">
        <v>504</v>
      </c>
      <c r="H4" s="154">
        <v>505</v>
      </c>
      <c r="I4" s="154">
        <v>506</v>
      </c>
      <c r="J4" s="154">
        <v>507</v>
      </c>
      <c r="K4" s="154">
        <v>508</v>
      </c>
      <c r="L4" s="154">
        <v>509</v>
      </c>
      <c r="M4" s="154">
        <v>510</v>
      </c>
      <c r="N4" s="154">
        <v>511</v>
      </c>
      <c r="O4" s="154">
        <v>512</v>
      </c>
      <c r="P4" s="154">
        <v>513</v>
      </c>
      <c r="Q4" s="154">
        <v>514</v>
      </c>
      <c r="R4" s="154">
        <v>599</v>
      </c>
    </row>
    <row r="5" s="147" customFormat="1" ht="69" customHeight="1" spans="1:18">
      <c r="A5" s="155" t="s">
        <v>9658</v>
      </c>
      <c r="B5" s="156" t="s">
        <v>9659</v>
      </c>
      <c r="C5" s="153"/>
      <c r="D5" s="157" t="s">
        <v>10411</v>
      </c>
      <c r="E5" s="157" t="s">
        <v>10412</v>
      </c>
      <c r="F5" s="155" t="s">
        <v>10413</v>
      </c>
      <c r="G5" s="155" t="s">
        <v>10414</v>
      </c>
      <c r="H5" s="157" t="s">
        <v>10415</v>
      </c>
      <c r="I5" s="157" t="s">
        <v>10416</v>
      </c>
      <c r="J5" s="157" t="s">
        <v>10417</v>
      </c>
      <c r="K5" s="157" t="s">
        <v>10418</v>
      </c>
      <c r="L5" s="157" t="s">
        <v>10419</v>
      </c>
      <c r="M5" s="157" t="s">
        <v>10420</v>
      </c>
      <c r="N5" s="157" t="s">
        <v>10421</v>
      </c>
      <c r="O5" s="157" t="s">
        <v>10422</v>
      </c>
      <c r="P5" s="157" t="s">
        <v>10423</v>
      </c>
      <c r="Q5" s="157" t="s">
        <v>10424</v>
      </c>
      <c r="R5" s="157" t="s">
        <v>10425</v>
      </c>
    </row>
    <row r="6" s="145" customFormat="1" ht="20.1" hidden="1" customHeight="1" spans="1:18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="145" customFormat="1" ht="23.1" customHeight="1" spans="1:18">
      <c r="A7" s="154" t="s">
        <v>9718</v>
      </c>
      <c r="B7" s="159" t="s">
        <v>9719</v>
      </c>
      <c r="C7" s="160">
        <v>79268</v>
      </c>
      <c r="D7" s="161">
        <v>10177</v>
      </c>
      <c r="E7" s="161">
        <v>44190</v>
      </c>
      <c r="F7" s="161">
        <v>598</v>
      </c>
      <c r="G7" s="161">
        <v>0</v>
      </c>
      <c r="H7" s="161">
        <v>18198</v>
      </c>
      <c r="I7" s="161">
        <v>12</v>
      </c>
      <c r="J7" s="161">
        <v>0</v>
      </c>
      <c r="K7" s="161">
        <v>0</v>
      </c>
      <c r="L7" s="161">
        <v>1445</v>
      </c>
      <c r="M7" s="161">
        <v>0</v>
      </c>
      <c r="N7" s="162"/>
      <c r="O7" s="162"/>
      <c r="P7" s="162"/>
      <c r="Q7" s="162"/>
      <c r="R7" s="163">
        <v>4648</v>
      </c>
    </row>
    <row r="8" s="145" customFormat="1" ht="23.1" customHeight="1" spans="1:18">
      <c r="A8" s="154" t="s">
        <v>9778</v>
      </c>
      <c r="B8" s="159" t="s">
        <v>9779</v>
      </c>
      <c r="C8" s="160">
        <v>0</v>
      </c>
      <c r="D8" s="161">
        <v>0</v>
      </c>
      <c r="E8" s="161">
        <v>0</v>
      </c>
      <c r="F8" s="161">
        <v>0</v>
      </c>
      <c r="G8" s="161">
        <v>0</v>
      </c>
      <c r="H8" s="161">
        <v>0</v>
      </c>
      <c r="I8" s="161">
        <v>0</v>
      </c>
      <c r="J8" s="161">
        <v>0</v>
      </c>
      <c r="K8" s="161">
        <v>0</v>
      </c>
      <c r="L8" s="161">
        <v>0</v>
      </c>
      <c r="M8" s="161">
        <v>0</v>
      </c>
      <c r="N8" s="162"/>
      <c r="O8" s="162"/>
      <c r="P8" s="162"/>
      <c r="Q8" s="162"/>
      <c r="R8" s="163">
        <v>0</v>
      </c>
    </row>
    <row r="9" s="145" customFormat="1" ht="23.1" customHeight="1" spans="1:18">
      <c r="A9" s="154" t="s">
        <v>9798</v>
      </c>
      <c r="B9" s="159" t="s">
        <v>9799</v>
      </c>
      <c r="C9" s="160">
        <v>175</v>
      </c>
      <c r="D9" s="161">
        <v>0</v>
      </c>
      <c r="E9" s="161">
        <v>0</v>
      </c>
      <c r="F9" s="161">
        <v>0</v>
      </c>
      <c r="G9" s="161">
        <v>0</v>
      </c>
      <c r="H9" s="161">
        <v>0</v>
      </c>
      <c r="I9" s="161">
        <v>0</v>
      </c>
      <c r="J9" s="161">
        <v>0</v>
      </c>
      <c r="K9" s="161">
        <v>0</v>
      </c>
      <c r="L9" s="161">
        <v>58</v>
      </c>
      <c r="M9" s="161">
        <v>0</v>
      </c>
      <c r="N9" s="162"/>
      <c r="O9" s="162"/>
      <c r="P9" s="162"/>
      <c r="Q9" s="162"/>
      <c r="R9" s="163">
        <v>117</v>
      </c>
    </row>
    <row r="10" s="145" customFormat="1" ht="23.1" customHeight="1" spans="1:18">
      <c r="A10" s="154" t="s">
        <v>9810</v>
      </c>
      <c r="B10" s="159" t="s">
        <v>9811</v>
      </c>
      <c r="C10" s="160">
        <v>16831</v>
      </c>
      <c r="D10" s="161">
        <v>6128</v>
      </c>
      <c r="E10" s="161">
        <v>3469</v>
      </c>
      <c r="F10" s="161">
        <v>90</v>
      </c>
      <c r="G10" s="161">
        <v>1546</v>
      </c>
      <c r="H10" s="161">
        <v>5532</v>
      </c>
      <c r="I10" s="161">
        <v>0</v>
      </c>
      <c r="J10" s="161">
        <v>0</v>
      </c>
      <c r="K10" s="161">
        <v>0</v>
      </c>
      <c r="L10" s="161">
        <v>26</v>
      </c>
      <c r="M10" s="161">
        <v>0</v>
      </c>
      <c r="N10" s="162"/>
      <c r="O10" s="162"/>
      <c r="P10" s="162"/>
      <c r="Q10" s="162"/>
      <c r="R10" s="163">
        <v>40</v>
      </c>
    </row>
    <row r="11" s="145" customFormat="1" ht="23.1" customHeight="1" spans="1:18">
      <c r="A11" s="154" t="s">
        <v>9834</v>
      </c>
      <c r="B11" s="159" t="s">
        <v>9835</v>
      </c>
      <c r="C11" s="160">
        <v>112529</v>
      </c>
      <c r="D11" s="161">
        <v>471</v>
      </c>
      <c r="E11" s="161">
        <v>10063</v>
      </c>
      <c r="F11" s="161">
        <v>0</v>
      </c>
      <c r="G11" s="161">
        <v>0</v>
      </c>
      <c r="H11" s="161">
        <v>91578</v>
      </c>
      <c r="I11" s="161">
        <v>0</v>
      </c>
      <c r="J11" s="161">
        <v>0</v>
      </c>
      <c r="K11" s="161">
        <v>0</v>
      </c>
      <c r="L11" s="161">
        <v>6827</v>
      </c>
      <c r="M11" s="161">
        <v>0</v>
      </c>
      <c r="N11" s="162"/>
      <c r="O11" s="162"/>
      <c r="P11" s="162"/>
      <c r="Q11" s="162"/>
      <c r="R11" s="163">
        <v>3590</v>
      </c>
    </row>
    <row r="12" s="145" customFormat="1" ht="23.1" customHeight="1" spans="1:18">
      <c r="A12" s="154" t="s">
        <v>9856</v>
      </c>
      <c r="B12" s="159" t="s">
        <v>9857</v>
      </c>
      <c r="C12" s="160">
        <v>888</v>
      </c>
      <c r="D12" s="161">
        <v>112</v>
      </c>
      <c r="E12" s="161">
        <v>344</v>
      </c>
      <c r="F12" s="161">
        <v>0</v>
      </c>
      <c r="G12" s="161">
        <v>0</v>
      </c>
      <c r="H12" s="161">
        <v>429</v>
      </c>
      <c r="I12" s="161">
        <v>0</v>
      </c>
      <c r="J12" s="161">
        <v>0</v>
      </c>
      <c r="K12" s="161">
        <v>0</v>
      </c>
      <c r="L12" s="161">
        <v>3</v>
      </c>
      <c r="M12" s="161">
        <v>0</v>
      </c>
      <c r="N12" s="162"/>
      <c r="O12" s="162"/>
      <c r="P12" s="162"/>
      <c r="Q12" s="162"/>
      <c r="R12" s="163">
        <v>0</v>
      </c>
    </row>
    <row r="13" s="145" customFormat="1" ht="23.1" customHeight="1" spans="1:18">
      <c r="A13" s="154" t="s">
        <v>9878</v>
      </c>
      <c r="B13" s="159" t="s">
        <v>9879</v>
      </c>
      <c r="C13" s="160">
        <v>2000</v>
      </c>
      <c r="D13" s="161">
        <v>570</v>
      </c>
      <c r="E13" s="161">
        <v>597</v>
      </c>
      <c r="F13" s="161">
        <v>0</v>
      </c>
      <c r="G13" s="161">
        <v>0</v>
      </c>
      <c r="H13" s="161">
        <v>766</v>
      </c>
      <c r="I13" s="161">
        <v>0</v>
      </c>
      <c r="J13" s="161">
        <v>0</v>
      </c>
      <c r="K13" s="161">
        <v>0</v>
      </c>
      <c r="L13" s="161">
        <v>67</v>
      </c>
      <c r="M13" s="161">
        <v>0</v>
      </c>
      <c r="N13" s="162"/>
      <c r="O13" s="162"/>
      <c r="P13" s="162"/>
      <c r="Q13" s="162"/>
      <c r="R13" s="163">
        <v>0</v>
      </c>
    </row>
    <row r="14" s="145" customFormat="1" ht="23.1" customHeight="1" spans="1:18">
      <c r="A14" s="154" t="s">
        <v>9892</v>
      </c>
      <c r="B14" s="159" t="s">
        <v>9893</v>
      </c>
      <c r="C14" s="160">
        <v>72829</v>
      </c>
      <c r="D14" s="161">
        <v>3010</v>
      </c>
      <c r="E14" s="161">
        <v>599</v>
      </c>
      <c r="F14" s="161">
        <v>0</v>
      </c>
      <c r="G14" s="161">
        <v>0</v>
      </c>
      <c r="H14" s="161">
        <v>16005</v>
      </c>
      <c r="I14" s="161">
        <v>0</v>
      </c>
      <c r="J14" s="161">
        <v>0</v>
      </c>
      <c r="K14" s="161">
        <v>0</v>
      </c>
      <c r="L14" s="161">
        <v>35533</v>
      </c>
      <c r="M14" s="161">
        <v>17681</v>
      </c>
      <c r="N14" s="162"/>
      <c r="O14" s="162"/>
      <c r="P14" s="162"/>
      <c r="Q14" s="162"/>
      <c r="R14" s="163">
        <v>1</v>
      </c>
    </row>
    <row r="15" s="145" customFormat="1" ht="23.1" customHeight="1" spans="1:18">
      <c r="A15" s="154" t="s">
        <v>9934</v>
      </c>
      <c r="B15" s="159" t="s">
        <v>9935</v>
      </c>
      <c r="C15" s="160">
        <v>41682</v>
      </c>
      <c r="D15" s="161">
        <v>1195</v>
      </c>
      <c r="E15" s="161">
        <v>7883</v>
      </c>
      <c r="F15" s="161">
        <v>0</v>
      </c>
      <c r="G15" s="161">
        <v>0</v>
      </c>
      <c r="H15" s="161">
        <v>11664</v>
      </c>
      <c r="I15" s="161">
        <v>0</v>
      </c>
      <c r="J15" s="161">
        <v>0</v>
      </c>
      <c r="K15" s="161">
        <v>0</v>
      </c>
      <c r="L15" s="161">
        <v>20789</v>
      </c>
      <c r="M15" s="161">
        <v>151</v>
      </c>
      <c r="N15" s="162"/>
      <c r="O15" s="162"/>
      <c r="P15" s="162"/>
      <c r="Q15" s="162"/>
      <c r="R15" s="163">
        <v>0</v>
      </c>
    </row>
    <row r="16" s="145" customFormat="1" ht="23.1" customHeight="1" spans="1:18">
      <c r="A16" s="154" t="s">
        <v>9964</v>
      </c>
      <c r="B16" s="159" t="s">
        <v>9965</v>
      </c>
      <c r="C16" s="160">
        <v>748</v>
      </c>
      <c r="D16" s="161">
        <v>32</v>
      </c>
      <c r="E16" s="161">
        <v>283</v>
      </c>
      <c r="F16" s="161">
        <v>0</v>
      </c>
      <c r="G16" s="161">
        <v>0</v>
      </c>
      <c r="H16" s="161">
        <v>433</v>
      </c>
      <c r="I16" s="161">
        <v>0</v>
      </c>
      <c r="J16" s="161">
        <v>0</v>
      </c>
      <c r="K16" s="161">
        <v>0</v>
      </c>
      <c r="L16" s="161">
        <v>0</v>
      </c>
      <c r="M16" s="161">
        <v>0</v>
      </c>
      <c r="N16" s="162"/>
      <c r="O16" s="162"/>
      <c r="P16" s="162"/>
      <c r="Q16" s="162"/>
      <c r="R16" s="163">
        <v>0</v>
      </c>
    </row>
    <row r="17" s="145" customFormat="1" ht="23.1" customHeight="1" spans="1:18">
      <c r="A17" s="154" t="s">
        <v>9994</v>
      </c>
      <c r="B17" s="159" t="s">
        <v>9995</v>
      </c>
      <c r="C17" s="160">
        <v>5307</v>
      </c>
      <c r="D17" s="161">
        <v>268</v>
      </c>
      <c r="E17" s="161">
        <v>665</v>
      </c>
      <c r="F17" s="161">
        <v>0</v>
      </c>
      <c r="G17" s="161">
        <v>0</v>
      </c>
      <c r="H17" s="161">
        <v>4354</v>
      </c>
      <c r="I17" s="161">
        <v>0</v>
      </c>
      <c r="J17" s="161">
        <v>0</v>
      </c>
      <c r="K17" s="161">
        <v>0</v>
      </c>
      <c r="L17" s="161">
        <v>10</v>
      </c>
      <c r="M17" s="161">
        <v>0</v>
      </c>
      <c r="N17" s="162"/>
      <c r="O17" s="162"/>
      <c r="P17" s="162"/>
      <c r="Q17" s="162"/>
      <c r="R17" s="163">
        <v>10</v>
      </c>
    </row>
    <row r="18" s="145" customFormat="1" ht="23.1" customHeight="1" spans="1:18">
      <c r="A18" s="154" t="s">
        <v>10008</v>
      </c>
      <c r="B18" s="159" t="s">
        <v>10009</v>
      </c>
      <c r="C18" s="160">
        <v>41574</v>
      </c>
      <c r="D18" s="161">
        <v>635</v>
      </c>
      <c r="E18" s="161">
        <v>1306</v>
      </c>
      <c r="F18" s="161">
        <v>471</v>
      </c>
      <c r="G18" s="161">
        <v>0</v>
      </c>
      <c r="H18" s="161">
        <v>5014</v>
      </c>
      <c r="I18" s="161">
        <v>95</v>
      </c>
      <c r="J18" s="161">
        <v>167</v>
      </c>
      <c r="K18" s="161">
        <v>0</v>
      </c>
      <c r="L18" s="161">
        <v>16890</v>
      </c>
      <c r="M18" s="161">
        <v>0</v>
      </c>
      <c r="N18" s="162"/>
      <c r="O18" s="162"/>
      <c r="P18" s="162"/>
      <c r="Q18" s="162"/>
      <c r="R18" s="163">
        <v>16996</v>
      </c>
    </row>
    <row r="19" s="145" customFormat="1" ht="23.1" customHeight="1" spans="1:18">
      <c r="A19" s="154" t="s">
        <v>10026</v>
      </c>
      <c r="B19" s="159" t="s">
        <v>10027</v>
      </c>
      <c r="C19" s="160">
        <v>4668</v>
      </c>
      <c r="D19" s="161">
        <v>187</v>
      </c>
      <c r="E19" s="161">
        <v>873</v>
      </c>
      <c r="F19" s="161">
        <v>83</v>
      </c>
      <c r="G19" s="161">
        <v>0</v>
      </c>
      <c r="H19" s="161">
        <v>3477</v>
      </c>
      <c r="I19" s="161">
        <v>0</v>
      </c>
      <c r="J19" s="161">
        <v>0</v>
      </c>
      <c r="K19" s="161">
        <v>0</v>
      </c>
      <c r="L19" s="161">
        <v>48</v>
      </c>
      <c r="M19" s="161">
        <v>0</v>
      </c>
      <c r="N19" s="162"/>
      <c r="O19" s="162"/>
      <c r="P19" s="162"/>
      <c r="Q19" s="162"/>
      <c r="R19" s="163">
        <v>0</v>
      </c>
    </row>
    <row r="20" s="145" customFormat="1" ht="23.1" customHeight="1" spans="1:18">
      <c r="A20" s="154" t="s">
        <v>10038</v>
      </c>
      <c r="B20" s="164" t="s">
        <v>10039</v>
      </c>
      <c r="C20" s="160">
        <v>180</v>
      </c>
      <c r="D20" s="161">
        <v>51</v>
      </c>
      <c r="E20" s="161">
        <v>35</v>
      </c>
      <c r="F20" s="161">
        <v>0</v>
      </c>
      <c r="G20" s="161">
        <v>0</v>
      </c>
      <c r="H20" s="161">
        <v>79</v>
      </c>
      <c r="I20" s="161">
        <v>0</v>
      </c>
      <c r="J20" s="161">
        <v>0</v>
      </c>
      <c r="K20" s="161">
        <v>0</v>
      </c>
      <c r="L20" s="161">
        <v>15</v>
      </c>
      <c r="M20" s="161">
        <v>0</v>
      </c>
      <c r="N20" s="162"/>
      <c r="O20" s="162"/>
      <c r="P20" s="162"/>
      <c r="Q20" s="162"/>
      <c r="R20" s="163">
        <v>0</v>
      </c>
    </row>
    <row r="21" s="145" customFormat="1" ht="23.1" customHeight="1" spans="1:18">
      <c r="A21" s="154" t="s">
        <v>10054</v>
      </c>
      <c r="B21" s="164" t="s">
        <v>10055</v>
      </c>
      <c r="C21" s="160">
        <v>203</v>
      </c>
      <c r="D21" s="161">
        <v>116</v>
      </c>
      <c r="E21" s="161">
        <v>16</v>
      </c>
      <c r="F21" s="161">
        <v>0</v>
      </c>
      <c r="G21" s="161">
        <v>0</v>
      </c>
      <c r="H21" s="161">
        <v>47</v>
      </c>
      <c r="I21" s="161">
        <v>0</v>
      </c>
      <c r="J21" s="161">
        <v>0</v>
      </c>
      <c r="K21" s="161">
        <v>0</v>
      </c>
      <c r="L21" s="161">
        <v>24</v>
      </c>
      <c r="M21" s="161">
        <v>0</v>
      </c>
      <c r="N21" s="162"/>
      <c r="O21" s="162"/>
      <c r="P21" s="162"/>
      <c r="Q21" s="162"/>
      <c r="R21" s="163">
        <v>0</v>
      </c>
    </row>
    <row r="22" s="145" customFormat="1" ht="23.1" customHeight="1" spans="1:18">
      <c r="A22" s="154" t="s">
        <v>10062</v>
      </c>
      <c r="B22" s="165" t="s">
        <v>10063</v>
      </c>
      <c r="C22" s="160">
        <v>0</v>
      </c>
      <c r="D22" s="161">
        <v>0</v>
      </c>
      <c r="E22" s="161">
        <v>0</v>
      </c>
      <c r="F22" s="161">
        <v>0</v>
      </c>
      <c r="G22" s="161">
        <v>0</v>
      </c>
      <c r="H22" s="161">
        <v>0</v>
      </c>
      <c r="I22" s="161">
        <v>0</v>
      </c>
      <c r="J22" s="161">
        <v>0</v>
      </c>
      <c r="K22" s="161">
        <v>0</v>
      </c>
      <c r="L22" s="161">
        <v>0</v>
      </c>
      <c r="M22" s="161">
        <v>0</v>
      </c>
      <c r="N22" s="162"/>
      <c r="O22" s="162"/>
      <c r="P22" s="162"/>
      <c r="Q22" s="162"/>
      <c r="R22" s="163">
        <v>0</v>
      </c>
    </row>
    <row r="23" s="145" customFormat="1" ht="23.1" customHeight="1" spans="1:18">
      <c r="A23" s="154" t="s">
        <v>10074</v>
      </c>
      <c r="B23" s="164" t="s">
        <v>10075</v>
      </c>
      <c r="C23" s="160">
        <v>0</v>
      </c>
      <c r="D23" s="161">
        <v>0</v>
      </c>
      <c r="E23" s="161">
        <v>0</v>
      </c>
      <c r="F23" s="161">
        <v>0</v>
      </c>
      <c r="G23" s="161">
        <v>0</v>
      </c>
      <c r="H23" s="161">
        <v>0</v>
      </c>
      <c r="I23" s="161">
        <v>0</v>
      </c>
      <c r="J23" s="161">
        <v>0</v>
      </c>
      <c r="K23" s="161">
        <v>0</v>
      </c>
      <c r="L23" s="161">
        <v>0</v>
      </c>
      <c r="M23" s="161">
        <v>0</v>
      </c>
      <c r="N23" s="162"/>
      <c r="O23" s="162"/>
      <c r="P23" s="162"/>
      <c r="Q23" s="162"/>
      <c r="R23" s="163">
        <v>0</v>
      </c>
    </row>
    <row r="24" s="145" customFormat="1" ht="23.1" customHeight="1" spans="1:18">
      <c r="A24" s="154" t="s">
        <v>10093</v>
      </c>
      <c r="B24" s="164" t="s">
        <v>10094</v>
      </c>
      <c r="C24" s="160">
        <v>1935</v>
      </c>
      <c r="D24" s="161">
        <v>130</v>
      </c>
      <c r="E24" s="161">
        <v>445</v>
      </c>
      <c r="F24" s="161">
        <v>0</v>
      </c>
      <c r="G24" s="161">
        <v>0</v>
      </c>
      <c r="H24" s="161">
        <v>1347</v>
      </c>
      <c r="I24" s="161">
        <v>0</v>
      </c>
      <c r="J24" s="161">
        <v>0</v>
      </c>
      <c r="K24" s="161">
        <v>0</v>
      </c>
      <c r="L24" s="161">
        <v>12</v>
      </c>
      <c r="M24" s="161">
        <v>0</v>
      </c>
      <c r="N24" s="162"/>
      <c r="O24" s="162"/>
      <c r="P24" s="162"/>
      <c r="Q24" s="162"/>
      <c r="R24" s="163">
        <v>1</v>
      </c>
    </row>
    <row r="25" s="145" customFormat="1" ht="23.1" customHeight="1" spans="1:18">
      <c r="A25" s="154" t="s">
        <v>10101</v>
      </c>
      <c r="B25" s="164" t="s">
        <v>10102</v>
      </c>
      <c r="C25" s="160">
        <v>12959</v>
      </c>
      <c r="D25" s="161">
        <v>1782</v>
      </c>
      <c r="E25" s="161">
        <v>111</v>
      </c>
      <c r="F25" s="161">
        <v>194</v>
      </c>
      <c r="G25" s="161">
        <v>0</v>
      </c>
      <c r="H25" s="161">
        <v>10734</v>
      </c>
      <c r="I25" s="161">
        <v>0</v>
      </c>
      <c r="J25" s="161">
        <v>0</v>
      </c>
      <c r="K25" s="161">
        <v>0</v>
      </c>
      <c r="L25" s="161">
        <v>138</v>
      </c>
      <c r="M25" s="161">
        <v>0</v>
      </c>
      <c r="N25" s="162"/>
      <c r="O25" s="162"/>
      <c r="P25" s="162"/>
      <c r="Q25" s="162"/>
      <c r="R25" s="163">
        <v>0</v>
      </c>
    </row>
    <row r="26" s="145" customFormat="1" ht="23.1" customHeight="1" spans="1:18">
      <c r="A26" s="154" t="s">
        <v>10109</v>
      </c>
      <c r="B26" s="164" t="s">
        <v>10110</v>
      </c>
      <c r="C26" s="160">
        <v>596</v>
      </c>
      <c r="D26" s="161">
        <v>0</v>
      </c>
      <c r="E26" s="161">
        <v>125</v>
      </c>
      <c r="F26" s="161">
        <v>0</v>
      </c>
      <c r="G26" s="161">
        <v>0</v>
      </c>
      <c r="H26" s="161">
        <v>365</v>
      </c>
      <c r="I26" s="161">
        <v>0</v>
      </c>
      <c r="J26" s="161">
        <v>68</v>
      </c>
      <c r="K26" s="161">
        <v>0</v>
      </c>
      <c r="L26" s="161">
        <v>38</v>
      </c>
      <c r="M26" s="161">
        <v>0</v>
      </c>
      <c r="N26" s="162"/>
      <c r="O26" s="162"/>
      <c r="P26" s="162"/>
      <c r="Q26" s="162"/>
      <c r="R26" s="163">
        <v>0</v>
      </c>
    </row>
    <row r="27" s="145" customFormat="1" ht="23.1" customHeight="1" spans="1:18">
      <c r="A27" s="154" t="s">
        <v>10119</v>
      </c>
      <c r="B27" s="164" t="s">
        <v>10120</v>
      </c>
      <c r="C27" s="160">
        <v>1662</v>
      </c>
      <c r="D27" s="161">
        <v>99</v>
      </c>
      <c r="E27" s="161">
        <v>124</v>
      </c>
      <c r="F27" s="161">
        <v>0</v>
      </c>
      <c r="G27" s="161">
        <v>0</v>
      </c>
      <c r="H27" s="161">
        <v>1380</v>
      </c>
      <c r="I27" s="161">
        <v>0</v>
      </c>
      <c r="J27" s="161">
        <v>0</v>
      </c>
      <c r="K27" s="161">
        <v>0</v>
      </c>
      <c r="L27" s="161">
        <v>2</v>
      </c>
      <c r="M27" s="161">
        <v>0</v>
      </c>
      <c r="N27" s="162"/>
      <c r="O27" s="162"/>
      <c r="P27" s="162"/>
      <c r="Q27" s="162"/>
      <c r="R27" s="163">
        <v>57</v>
      </c>
    </row>
    <row r="28" s="145" customFormat="1" ht="23.1" customHeight="1" spans="1:18">
      <c r="A28" s="154" t="s">
        <v>10135</v>
      </c>
      <c r="B28" s="165" t="s">
        <v>10136</v>
      </c>
      <c r="C28" s="160">
        <v>4000</v>
      </c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6">
        <v>4000</v>
      </c>
      <c r="R28" s="162"/>
    </row>
    <row r="29" s="145" customFormat="1" ht="23.1" customHeight="1" spans="1:18">
      <c r="A29" s="154" t="s">
        <v>10137</v>
      </c>
      <c r="B29" s="159" t="s">
        <v>10092</v>
      </c>
      <c r="C29" s="160">
        <v>9266</v>
      </c>
      <c r="D29" s="161">
        <v>0</v>
      </c>
      <c r="E29" s="161"/>
      <c r="F29" s="161"/>
      <c r="G29" s="161"/>
      <c r="H29" s="161"/>
      <c r="I29" s="161"/>
      <c r="J29" s="161"/>
      <c r="K29" s="161"/>
      <c r="L29" s="161"/>
      <c r="M29" s="161">
        <v>0</v>
      </c>
      <c r="N29" s="162"/>
      <c r="O29" s="162"/>
      <c r="P29" s="162"/>
      <c r="Q29" s="166">
        <v>8608</v>
      </c>
      <c r="R29" s="163">
        <v>658</v>
      </c>
    </row>
    <row r="30" s="145" customFormat="1" ht="23.1" customHeight="1" spans="1:18">
      <c r="A30" s="154" t="s">
        <v>10141</v>
      </c>
      <c r="B30" s="164" t="s">
        <v>10142</v>
      </c>
      <c r="C30" s="160">
        <v>5495</v>
      </c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6">
        <v>5495</v>
      </c>
      <c r="O30" s="162"/>
      <c r="P30" s="162"/>
      <c r="Q30" s="162"/>
      <c r="R30" s="162"/>
    </row>
    <row r="31" s="145" customFormat="1" ht="23.1" customHeight="1" spans="1:18">
      <c r="A31" s="154" t="s">
        <v>10145</v>
      </c>
      <c r="B31" s="164" t="s">
        <v>10146</v>
      </c>
      <c r="C31" s="160">
        <v>5</v>
      </c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6">
        <v>5</v>
      </c>
      <c r="O31" s="162"/>
      <c r="P31" s="162"/>
      <c r="Q31" s="162"/>
      <c r="R31" s="162"/>
    </row>
    <row r="32" s="145" customFormat="1" ht="23.1" customHeight="1" spans="1:18">
      <c r="A32" s="154" t="s">
        <v>10159</v>
      </c>
      <c r="B32" s="159" t="s">
        <v>10160</v>
      </c>
      <c r="C32" s="160">
        <v>30779</v>
      </c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6">
        <v>30779</v>
      </c>
      <c r="Q32" s="162"/>
      <c r="R32" s="162"/>
    </row>
    <row r="33" s="145" customFormat="1" ht="23.1" customHeight="1" spans="1:18">
      <c r="A33" s="154" t="s">
        <v>10371</v>
      </c>
      <c r="B33" s="159" t="s">
        <v>10372</v>
      </c>
      <c r="C33" s="160">
        <v>4371</v>
      </c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6">
        <v>4371</v>
      </c>
      <c r="P33" s="162"/>
      <c r="Q33" s="162"/>
      <c r="R33" s="162"/>
    </row>
    <row r="34" s="145" customFormat="1" ht="23.1" customHeight="1" spans="1:18">
      <c r="A34" s="167"/>
      <c r="B34" s="168"/>
      <c r="C34" s="169"/>
      <c r="D34" s="169"/>
      <c r="E34" s="169"/>
      <c r="F34" s="169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</row>
    <row r="35" s="145" customFormat="1" ht="23.1" customHeight="1" spans="1:18">
      <c r="A35" s="171" t="s">
        <v>10149</v>
      </c>
      <c r="B35" s="171"/>
      <c r="C35" s="160">
        <v>449950</v>
      </c>
      <c r="D35" s="160">
        <v>24963</v>
      </c>
      <c r="E35" s="160">
        <v>71128</v>
      </c>
      <c r="F35" s="160">
        <v>1436</v>
      </c>
      <c r="G35" s="160">
        <v>1546</v>
      </c>
      <c r="H35" s="160">
        <v>171402</v>
      </c>
      <c r="I35" s="160">
        <v>107</v>
      </c>
      <c r="J35" s="160">
        <v>235</v>
      </c>
      <c r="K35" s="160">
        <v>0</v>
      </c>
      <c r="L35" s="160">
        <v>81925</v>
      </c>
      <c r="M35" s="160">
        <v>17832</v>
      </c>
      <c r="N35" s="160">
        <v>5500</v>
      </c>
      <c r="O35" s="160">
        <v>4371</v>
      </c>
      <c r="P35" s="160">
        <v>30779</v>
      </c>
      <c r="Q35" s="160">
        <v>12608</v>
      </c>
      <c r="R35" s="163">
        <v>26118</v>
      </c>
    </row>
    <row r="36" s="145" customFormat="1" spans="1:18">
      <c r="N36" s="172"/>
    </row>
  </sheetData>
  <mergeCells count="4">
    <mergeCell ref="A2:R2"/>
    <mergeCell ref="A4:B4"/>
    <mergeCell ref="A35:B35"/>
    <mergeCell ref="C4:C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5" sqref="J5"/>
    </sheetView>
  </sheetViews>
  <sheetFormatPr defaultColWidth="18" defaultRowHeight="14.25" outlineLevelCol="6"/>
  <cols>
    <col min="1" max="1" width="13.875" style="112" customWidth="1"/>
    <col min="2" max="2" width="18.5" style="113" customWidth="1"/>
    <col min="3" max="3" width="19" style="113" customWidth="1"/>
    <col min="4" max="4" width="18.75" style="113" customWidth="1"/>
    <col min="5" max="5" width="19.125" style="113" customWidth="1"/>
    <col min="6" max="6" width="17.625" style="114" customWidth="1"/>
    <col min="7" max="7" width="18.25" style="114" customWidth="1"/>
    <col min="8" max="8" width="8.25" style="113" customWidth="1"/>
    <col min="9" max="16384" width="18" style="113"/>
  </cols>
  <sheetData>
    <row r="1" s="108" customFormat="1" ht="19.5" customHeight="1" spans="1:7">
      <c r="A1" s="115" t="s">
        <v>10426</v>
      </c>
      <c r="B1" s="116"/>
      <c r="F1" s="117"/>
      <c r="G1" s="117"/>
    </row>
    <row r="2" s="109" customFormat="1" ht="23.25" spans="1:7">
      <c r="A2" s="118" t="s">
        <v>10427</v>
      </c>
      <c r="B2" s="118"/>
      <c r="C2" s="118"/>
      <c r="D2" s="118"/>
      <c r="E2" s="118"/>
      <c r="F2" s="118"/>
      <c r="G2" s="118"/>
    </row>
    <row r="3" s="110" customFormat="1" ht="19.5" customHeight="1" spans="1:7">
      <c r="A3" s="119"/>
      <c r="B3" s="116"/>
      <c r="F3" s="120" t="s">
        <v>9653</v>
      </c>
      <c r="G3" s="120"/>
    </row>
    <row r="4" s="110" customFormat="1" ht="51.6" customHeight="1" spans="1:7">
      <c r="A4" s="121" t="s">
        <v>10428</v>
      </c>
      <c r="B4" s="122"/>
      <c r="C4" s="123" t="s">
        <v>9655</v>
      </c>
      <c r="D4" s="124" t="s">
        <v>9656</v>
      </c>
      <c r="E4" s="125" t="s">
        <v>9657</v>
      </c>
      <c r="F4" s="126"/>
      <c r="G4" s="127"/>
    </row>
    <row r="5" s="110" customFormat="1" ht="51.6" customHeight="1" spans="1:7">
      <c r="A5" s="128"/>
      <c r="B5" s="129"/>
      <c r="C5" s="130"/>
      <c r="D5" s="130"/>
      <c r="E5" s="131" t="s">
        <v>9660</v>
      </c>
      <c r="F5" s="132" t="s">
        <v>10429</v>
      </c>
      <c r="G5" s="132" t="s">
        <v>10430</v>
      </c>
    </row>
    <row r="6" s="110" customFormat="1" ht="44.5" customHeight="1" spans="1:7">
      <c r="A6" s="133" t="s">
        <v>10431</v>
      </c>
      <c r="B6" s="134"/>
      <c r="C6" s="135">
        <f ca="1">IFERROR(IF(TRUE,tqsn_8,[1]!$A$1),0)</f>
        <v>0</v>
      </c>
      <c r="D6" s="136">
        <v>0</v>
      </c>
      <c r="E6" s="137">
        <v>0</v>
      </c>
      <c r="F6" s="138">
        <v>0</v>
      </c>
      <c r="G6" s="138">
        <v>0</v>
      </c>
    </row>
    <row r="7" s="110" customFormat="1" ht="44.5" customHeight="1" spans="1:7">
      <c r="A7" s="139" t="s">
        <v>10432</v>
      </c>
      <c r="B7" s="140" t="s">
        <v>10433</v>
      </c>
      <c r="C7" s="141">
        <v>682</v>
      </c>
      <c r="D7" s="141">
        <v>549</v>
      </c>
      <c r="E7" s="141">
        <v>727</v>
      </c>
      <c r="F7" s="138">
        <f>E7/C7</f>
        <v>1.06598240469208</v>
      </c>
      <c r="G7" s="138">
        <f>E7/D7</f>
        <v>1.32422586520947</v>
      </c>
    </row>
    <row r="8" s="110" customFormat="1" ht="44.5" customHeight="1" spans="1:7">
      <c r="A8" s="139"/>
      <c r="B8" s="140" t="s">
        <v>10434</v>
      </c>
      <c r="C8" s="135">
        <v>12</v>
      </c>
      <c r="D8" s="136">
        <v>12</v>
      </c>
      <c r="E8" s="137">
        <v>60</v>
      </c>
      <c r="F8" s="138">
        <f>E8/C8</f>
        <v>5</v>
      </c>
      <c r="G8" s="138">
        <f>E8/D8</f>
        <v>5</v>
      </c>
    </row>
    <row r="9" s="110" customFormat="1" ht="44.5" customHeight="1" spans="1:7">
      <c r="A9" s="139"/>
      <c r="B9" s="140" t="s">
        <v>10435</v>
      </c>
      <c r="C9" s="135">
        <v>670</v>
      </c>
      <c r="D9" s="136">
        <v>537</v>
      </c>
      <c r="E9" s="137">
        <v>667</v>
      </c>
      <c r="F9" s="138">
        <f>E9/C9</f>
        <v>0.995522388059702</v>
      </c>
      <c r="G9" s="138">
        <f>E9/D9</f>
        <v>1.24208566108007</v>
      </c>
    </row>
    <row r="10" s="110" customFormat="1" ht="44.5" customHeight="1" spans="1:7">
      <c r="A10" s="133" t="s">
        <v>10436</v>
      </c>
      <c r="B10" s="134"/>
      <c r="C10" s="135">
        <v>87</v>
      </c>
      <c r="D10" s="136">
        <v>29</v>
      </c>
      <c r="E10" s="137">
        <v>81</v>
      </c>
      <c r="F10" s="138">
        <f>E10/C10</f>
        <v>0.931034482758621</v>
      </c>
      <c r="G10" s="138">
        <f>E10/D10</f>
        <v>2.79310344827586</v>
      </c>
    </row>
    <row r="11" s="111" customFormat="1" ht="44.5" customHeight="1" spans="1:7">
      <c r="A11" s="142" t="s">
        <v>10397</v>
      </c>
      <c r="B11" s="143"/>
      <c r="C11" s="144">
        <v>769</v>
      </c>
      <c r="D11" s="144">
        <v>578</v>
      </c>
      <c r="E11" s="144">
        <v>808</v>
      </c>
      <c r="F11" s="138">
        <f>E11/C11</f>
        <v>1.05071521456437</v>
      </c>
      <c r="G11" s="138">
        <f>E11/D11</f>
        <v>1.39792387543253</v>
      </c>
    </row>
  </sheetData>
  <mergeCells count="10">
    <mergeCell ref="A2:G2"/>
    <mergeCell ref="F3:G3"/>
    <mergeCell ref="E4:G4"/>
    <mergeCell ref="A6:B6"/>
    <mergeCell ref="A10:B10"/>
    <mergeCell ref="A11:B11"/>
    <mergeCell ref="A7:A9"/>
    <mergeCell ref="C4:C5"/>
    <mergeCell ref="D4:D5"/>
    <mergeCell ref="A4:B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9" master="" otherUserPermission="visible"/>
  <rangeList sheetStid="30" master="" otherUserPermission="visible"/>
  <rangeList sheetStid="5" master="" otherUserPermission="visible"/>
  <rangeList sheetStid="41" master="" otherUserPermission="visible"/>
  <rangeList sheetStid="42" master="" otherUserPermission="visible"/>
  <rangeList sheetStid="43" master="" otherUserPermission="visible"/>
  <rangeList sheetStid="44" master="" otherUserPermission="visible"/>
  <rangeList sheetStid="45" master="" otherUserPermission="visible"/>
  <rangeList sheetStid="46" master="" otherUserPermission="visible"/>
  <rangeList sheetStid="38" master="" otherUserPermission="visible"/>
  <rangeList sheetStid="39" master="" otherUserPermission="visible"/>
  <rangeList sheetStid="4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内置数据</vt:lpstr>
      <vt:lpstr>目录</vt:lpstr>
      <vt:lpstr>表一</vt:lpstr>
      <vt:lpstr>表二</vt:lpstr>
      <vt:lpstr>表三</vt:lpstr>
      <vt:lpstr>表四</vt:lpstr>
      <vt:lpstr>表五</vt:lpstr>
      <vt:lpstr>表六</vt:lpstr>
      <vt:lpstr>表三（省汇总使用）</vt:lpstr>
      <vt:lpstr>表九（省汇总使用）</vt:lpstr>
      <vt:lpstr>表十一（省汇总使用）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mymyofficial</cp:lastModifiedBy>
  <dcterms:created xsi:type="dcterms:W3CDTF">2023-03-04T13:06:00Z</dcterms:created>
  <cp:lastPrinted>2023-10-30T18:37:00Z</cp:lastPrinted>
  <dcterms:modified xsi:type="dcterms:W3CDTF">2026-03-24T06:47:50Z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531459A05F344803A9C34F8B6EBD973A_13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