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2年库统计表  (2)" sheetId="1" r:id="rId1"/>
  </sheets>
  <definedNames>
    <definedName name="_xlnm._FilterDatabase" localSheetId="0" hidden="1">'2022年库统计表  (2)'!$A$2:$Q$87</definedName>
    <definedName name="_xlnm.Print_Titles" localSheetId="0">'2022年库统计表 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<sst xmlns="http://schemas.openxmlformats.org/spreadsheetml/2006/main" count="926" uniqueCount="349">
  <si>
    <t>民权县2025年度巩固拓展脱贫攻坚成果同乡村振兴衔接项目计划表</t>
  </si>
  <si>
    <t>序号</t>
  </si>
  <si>
    <t>省辖市</t>
  </si>
  <si>
    <t>县（市、区）</t>
  </si>
  <si>
    <t>项目名称</t>
  </si>
  <si>
    <t>项目类型</t>
  </si>
  <si>
    <t>建设性质</t>
  </si>
  <si>
    <t>实施地点</t>
  </si>
  <si>
    <t>时间进度</t>
  </si>
  <si>
    <t>责任单位</t>
  </si>
  <si>
    <t>建设任务</t>
  </si>
  <si>
    <t>资金规模</t>
  </si>
  <si>
    <t>资金筹措方式</t>
  </si>
  <si>
    <t>受益对象</t>
  </si>
  <si>
    <t>绩效目标</t>
  </si>
  <si>
    <t>群众参与</t>
  </si>
  <si>
    <t>利益联结机制</t>
  </si>
  <si>
    <t>备注</t>
  </si>
  <si>
    <t>合计</t>
  </si>
  <si>
    <t>一、产业发展</t>
  </si>
  <si>
    <t>1.种植业</t>
  </si>
  <si>
    <t>商丘</t>
  </si>
  <si>
    <t>民权</t>
  </si>
  <si>
    <t>2025年民权县种植奖补项目</t>
  </si>
  <si>
    <t>种植业</t>
  </si>
  <si>
    <t>新建</t>
  </si>
  <si>
    <t>有关乡镇</t>
  </si>
  <si>
    <t>2025年6月-9月</t>
  </si>
  <si>
    <t>县农业    农村局</t>
  </si>
  <si>
    <t>对种植经济作物的脱贫户和监测对象进行资金奖补</t>
  </si>
  <si>
    <t>衔接资金</t>
  </si>
  <si>
    <t>发展经济作物种植脱贫户、监测对象</t>
  </si>
  <si>
    <t>通过奖补资金发放，激励脱贫户、监测对象发展种植经济作物，提高家庭收入</t>
  </si>
  <si>
    <t>是</t>
  </si>
  <si>
    <t>激励脱贫户、监测对象发展经济作物种植产业，提高脱贫户、监测对象收入</t>
  </si>
  <si>
    <t>2.养殖业</t>
  </si>
  <si>
    <t>2025年民权县养殖奖补项目</t>
  </si>
  <si>
    <t>养殖业</t>
  </si>
  <si>
    <t>全县19个乡（镇、街道办）</t>
  </si>
  <si>
    <t>2025年6-9月</t>
  </si>
  <si>
    <t>县畜牧发展服务中心、各乡镇人民政府</t>
  </si>
  <si>
    <t>对发展畜牧养殖产业脱贫户或监测对象进行资金补贴</t>
  </si>
  <si>
    <t>发展特色养殖脱贫户、监测对象</t>
  </si>
  <si>
    <t>采取以奖代补的形式，为发展养殖的脱贫户或监测对象，每户发放500元养殖奖补资金，群众满意度达到95%以上</t>
  </si>
  <si>
    <t>进一步提升脱贫人口或监测对象内生动力，持续增加脱贫户或监测对象收入</t>
  </si>
  <si>
    <t>3.加工业</t>
  </si>
  <si>
    <t>2025年民权县返乡创业示范园项目</t>
  </si>
  <si>
    <t>加工业</t>
  </si>
  <si>
    <t>相关乡镇相关行政村</t>
  </si>
  <si>
    <t>2025年3-10月</t>
  </si>
  <si>
    <t>县乡村振兴局</t>
  </si>
  <si>
    <r>
      <t>建设钢架结构厂房44980㎡；</t>
    </r>
    <r>
      <rPr>
        <sz val="28"/>
        <rFont val="仿宋"/>
        <charset val="134"/>
      </rPr>
      <t>18cm厚，c30混凝土产业道路11764㎡</t>
    </r>
  </si>
  <si>
    <t>项目建成后，资产移交到相关行政村委或镇政府，通过租赁形式带动相关行政村增加村集体经济收入1万-20万元，安置275名脱贫人口或监测对象务工就业，年增收1万-2万元，受益群众满意度95%以上。</t>
  </si>
  <si>
    <t>增加村集体经济收入，安置脱贫人口或监测对象实现务工就业，增加经济收入。</t>
  </si>
  <si>
    <t>2025年民权县胡集乡胡集村返乡创业示范园项目</t>
  </si>
  <si>
    <t>胡集乡胡集村</t>
  </si>
  <si>
    <t>新建钢结构厂房两座，其中2000㎡一座，1920㎡一座，合计建设厂房面积3920㎡</t>
  </si>
  <si>
    <t>项目建成后，资产确权给胡集村，年增加村集体经济收入16万元以上，安置24名脱贫人口或监测对象务工就业，人均年增加收入2万元以上</t>
  </si>
  <si>
    <t>2025年民权县胡集乡丁咀村返乡创业示范园项目</t>
  </si>
  <si>
    <t>胡集乡丁咀村</t>
  </si>
  <si>
    <t>新建钢结构厂房1500㎡</t>
  </si>
  <si>
    <t>项目建成后，资产确权给丁咀村，年增加村集体经济收入7万元以上，安置9名脱贫人口或监测对象务工就业，人均年增加收入1万元以上</t>
  </si>
  <si>
    <t>2025年花园乡双井村返乡创业示范园项目</t>
  </si>
  <si>
    <t>花园乡双井村</t>
  </si>
  <si>
    <t>新建钢结构厂房2900㎡</t>
  </si>
  <si>
    <t>项目建成后，带动邵口村等6个行政村，每村每年增加村集体经济收入2万元以上，安置18名脱贫人口或监测对象务工就业，人均年增加收入1万元以上</t>
  </si>
  <si>
    <t>2025年北关镇返乡创业示范园及配套设施项目</t>
  </si>
  <si>
    <t>北关镇集镇区、四海营村</t>
  </si>
  <si>
    <t>新建钢结构厂房10000㎡，其中集镇区新建厂房8400㎡，四海营村新建厂房1600㎡，配套修建18cm厚，c30混凝土产业道路5882㎡</t>
  </si>
  <si>
    <t>北关镇集镇区及周边行政村</t>
  </si>
  <si>
    <t>项目建成后，带动全镇39个行政村，每村每年增加集体经济收入1万元以上，安置50名脱贫人口或监测对象务工就业，人均年增加收入2万元以上</t>
  </si>
  <si>
    <t>2025年白云寺镇返乡创业示范园及配套设施项目</t>
  </si>
  <si>
    <t>白云寺镇湾子村</t>
  </si>
  <si>
    <t>新建钢结构厂房10000㎡，配套修建18cm厚，c30混凝土产业道路5882㎡</t>
  </si>
  <si>
    <t>白云寺镇相关27个村委</t>
  </si>
  <si>
    <t>项目建成后，带动白东、白南、吴东、吴西等27个村每村每年增加村集体经济收入1.5万元以上，安置50名脱贫人口或监测对象务工就业，人均年增加收入2万元以上</t>
  </si>
  <si>
    <t>2025年庄子镇返乡创业示范园项目</t>
  </si>
  <si>
    <t>庄子镇帅庄村、李胡同村</t>
  </si>
  <si>
    <t>新建钢架结构厂房两座，其中2100㎡一座，2030㎡一座，合计建设厂房面积4130㎡</t>
  </si>
  <si>
    <t>项目建成后，资产确权给帅庄村、李胡同村，年增加村集体经济收入16万元以上，安置24名脱贫人口或监测对象务工就业，人均年增加收入1万元以上。</t>
  </si>
  <si>
    <t>2025年龙塘镇返乡创业示范园项目</t>
  </si>
  <si>
    <t>龙塘镇申庄村</t>
  </si>
  <si>
    <t>新建钢架结构厂房2600㎡</t>
  </si>
  <si>
    <t>项目建成后，资产确权给申庄村，年增加村集体经济收入10万元以上，安置15名脱贫人口或监测对象务工就业，人均年增加收入1万元以上。</t>
  </si>
  <si>
    <t>2025年民权县老颜集镇陈庄村等16个村海澜之家服装基地联建项目</t>
  </si>
  <si>
    <t>老颜集镇陈庄村</t>
  </si>
  <si>
    <t>新建双层钢结构厂房8000㎡</t>
  </si>
  <si>
    <t>老颜集镇陈庄村、仲楼村、董东村、等16个行政村</t>
  </si>
  <si>
    <t>项目建成后，资产确权给老颜集镇陈庄村、仲楼村等16个行政村，年增加村集体经济收入2万元以上，安置45名脱贫人口或监测对象务工就业，人均年增加收入2万元以上</t>
  </si>
  <si>
    <t>2025年民权县野岗镇野南村等5个村食品加工基地联建项目</t>
  </si>
  <si>
    <t>野岗镇野东村</t>
  </si>
  <si>
    <t>新建双层钢架结构厂房1930㎡</t>
  </si>
  <si>
    <t>野岗镇野南村、野北村等5个行政村</t>
  </si>
  <si>
    <t>项目建成后，资产确权给野岗镇野南村、野北村等5个行政村，每村每年增加村集体经济收入2万元以上，安置15名脱贫人口或监测对象务工就业，人均年增加收入1万元以上。</t>
  </si>
  <si>
    <t>2025年龙塘镇龙新村冷库建设项目</t>
  </si>
  <si>
    <t>龙塘镇龙新村</t>
  </si>
  <si>
    <t>龙塘镇人民政府</t>
  </si>
  <si>
    <t>新建冷库1286㎡，容积为2635m³</t>
  </si>
  <si>
    <t>项目建成后，资产确权给龙新村，年增加村集体经济收入13万元以上，安置15名脱贫人口或监测对象务工就业，人均年增加收入2万元以上</t>
  </si>
  <si>
    <t>2025年王桥镇麻花庄村冷库建设项目</t>
  </si>
  <si>
    <t>王桥镇麻花庄村</t>
  </si>
  <si>
    <t>王桥镇人民政府</t>
  </si>
  <si>
    <t>新建冷库260㎡，容积550m³</t>
  </si>
  <si>
    <t>项目建成后，资产确权给麻花庄村，增加麻花庄村经济收入2万元，安置3名脱贫人口或监测对象务工就业，人均年增加收入1万元以上</t>
  </si>
  <si>
    <t>2025年龙塘镇黄庄村石磨面设备采购项目</t>
  </si>
  <si>
    <t>龙塘镇黄庄村</t>
  </si>
  <si>
    <t>购买石磨面生产设备一套</t>
  </si>
  <si>
    <t>项目建成后，资产确权给黄庄村，增加黄庄村经济收入1万元，安置2名脱贫人口或监测对象务工就业，人均年增加收入1万元以上</t>
  </si>
  <si>
    <t>2025年北关镇土豆、红薯粉加工项目</t>
  </si>
  <si>
    <t>北关镇四海营村</t>
  </si>
  <si>
    <t>北关镇人民政府</t>
  </si>
  <si>
    <t>购买土豆、红薯粉碎机、清洗机器及脱水机器设备，新建土豆生产线一条，每日日产量达到1200余万吨</t>
  </si>
  <si>
    <t>北关镇四海营</t>
  </si>
  <si>
    <t>项目建成后，资产移交到乡政府，项目收益覆盖四海营、赵代庄、崔坝3个行政村，每村每年年增加村集体经济收入6万元以上，安置18名群众务工就业，人均年增加收入2万元以上</t>
  </si>
  <si>
    <t>增加村集体经济收入，安置农民群众实现务工就业，带动周边群众发展土豆红薯种植，增加经济收入</t>
  </si>
  <si>
    <t>4.小额贷款贴息</t>
  </si>
  <si>
    <t>2025年民权县                   小额信贷贴息项目</t>
  </si>
  <si>
    <t>金融帮扶</t>
  </si>
  <si>
    <t>延续</t>
  </si>
  <si>
    <t>全县19个乡镇523个行政村</t>
  </si>
  <si>
    <t>2025年1月-12月</t>
  </si>
  <si>
    <t>县金融办</t>
  </si>
  <si>
    <t>为脱贫户和监测户按照贷款市场报价利率（LPR）进行贴息</t>
  </si>
  <si>
    <t>符合贷款条件    脱贫户和监测户</t>
  </si>
  <si>
    <t>及时足额为脱贫人口（监测对象)发放小额贷款贴息</t>
  </si>
  <si>
    <t>按照贷款市场报价利率（LPR）进行全额贴息</t>
  </si>
  <si>
    <t>5.其他</t>
  </si>
  <si>
    <t>二、就业创业</t>
  </si>
  <si>
    <t>1.外出务工补助</t>
  </si>
  <si>
    <t>2025年民权县外出务工交通补贴及劳务补助项目</t>
  </si>
  <si>
    <t>就业帮扶</t>
  </si>
  <si>
    <t>2025年3月-10月</t>
  </si>
  <si>
    <t>县人社局</t>
  </si>
  <si>
    <t>为脱贫人口及监测对象外出务工发放交通补贴</t>
  </si>
  <si>
    <t>有关乡镇脱贫    人口、监测对象</t>
  </si>
  <si>
    <t>为省外及县内务工脱贫人口或监测对象通过“惠民惠农一卡通系统”发放奖补资金，鼓励脱贫人口、监测对象外出务工就业</t>
  </si>
  <si>
    <t>鼓励脱贫人口、监测对象外出务工就业，增加工资收入</t>
  </si>
  <si>
    <t>2.公益岗位</t>
  </si>
  <si>
    <t>2025年民权县公路管护             公益性岗位项目</t>
  </si>
  <si>
    <t>公益岗位</t>
  </si>
  <si>
    <t>县交通    运输局</t>
  </si>
  <si>
    <t>为577名脱贫人口或监测对象发放公路养护公益性岗位工资</t>
  </si>
  <si>
    <t>为有关乡镇脱贫人口或监测对象通过“惠民惠农一卡通系统”发放公路养护公益性岗位工资，户均年增加家庭收入6600元</t>
  </si>
  <si>
    <t>带动脱贫人口、监测对象稳岗就业</t>
  </si>
  <si>
    <t>2025年民权县农村水利管护      公益岗位项目</t>
  </si>
  <si>
    <t>县水利局</t>
  </si>
  <si>
    <t>通过以工代赈形式吸纳了不能外出务工的519人农村人口在家门口就业，增加农户收入2400元/年</t>
  </si>
  <si>
    <t>为有关乡镇脱贫人口或监测对象通过“惠民惠农一卡通系统”发放农田水利管护公益性岗位工资，户均年增加家庭收入2400元以上</t>
  </si>
  <si>
    <t>3.雨露计划</t>
  </si>
  <si>
    <t>2025年民权县“雨露计划”         职业教育补贴项目</t>
  </si>
  <si>
    <t>雨露计划</t>
  </si>
  <si>
    <t>县乡村    振兴局</t>
  </si>
  <si>
    <t>对脱贫人口、监测对象接受中、高等职业教育的在校生给予补贴</t>
  </si>
  <si>
    <t>符合补贴条件的脱贫人口、监测对象</t>
  </si>
  <si>
    <t>给予脱贫人口、监测对象家庭子女就读职业技术学校每学年补贴3000元</t>
  </si>
  <si>
    <t>提升脱贫人口及监测对象自身发展能力</t>
  </si>
  <si>
    <t>2025年民权县“雨露计划”          短期技能补助项目</t>
  </si>
  <si>
    <t>对接受培训获得技能等级证书的脱贫人口、监测对象给予补贴</t>
  </si>
  <si>
    <t>给予接受培训获得技能等级证书的脱贫人口、监测对象一次性补贴</t>
  </si>
  <si>
    <t>提升脱贫人口及监测户就业技能</t>
  </si>
  <si>
    <t>三、乡村建设</t>
  </si>
  <si>
    <t>1.通村、组硬化路及护栏</t>
  </si>
  <si>
    <t>2025年民权县补齐农村短板道路建设项目</t>
  </si>
  <si>
    <t>基础设施</t>
  </si>
  <si>
    <t>新建18cm厚，c30混凝土道路335294㎡</t>
  </si>
  <si>
    <t>有效提升基础设施建设水平,改善农村农民群众生产生活出行难的问题</t>
  </si>
  <si>
    <t>改善项目农民群众生产生活条件</t>
  </si>
  <si>
    <t>2025年绿洲街道补齐农村短板道路建设项目</t>
  </si>
  <si>
    <t>绿洲街道老城东村</t>
  </si>
  <si>
    <t>新建18cm厚，c30混凝土道路10000㎡</t>
  </si>
  <si>
    <t>2025年南华街道补齐农村短板道路建设项目</t>
  </si>
  <si>
    <t>南华街道戚店村、杨李庄村</t>
  </si>
  <si>
    <t>戚店村新建18cm厚，c30混凝土道路11880㎡,杨李庄村新建18cm厚，c30混凝土道路5764㎡</t>
  </si>
  <si>
    <t>2025年人和镇补齐农村短板道路建设项目</t>
  </si>
  <si>
    <t>人和镇内东村、杨庄村</t>
  </si>
  <si>
    <t>内东村新建18cm厚，c30混凝土道路7333㎡；杨庄村新建18cm厚，c30混凝土道路10322㎡</t>
  </si>
  <si>
    <t>2025年庄子镇补齐农村短板道路建设项目</t>
  </si>
  <si>
    <t>庄子镇老庄村、史先村、大安村</t>
  </si>
  <si>
    <t>老庄村新建18cm厚，c30混凝土道路5705㎡；史先村新建18cm厚，c30混凝土道路7470㎡；大安村新建18cm厚，c30混凝土道路7470㎡</t>
  </si>
  <si>
    <t>2025年花园乡补齐农村短板道路建设项目</t>
  </si>
  <si>
    <t>花园乡吴老家村、小老家村、罗庄村、牛刘村</t>
  </si>
  <si>
    <t>吴老家村新建18cm厚，c30混凝土道路11385㎡；小老家村新建18cm厚，c30混凝土道路5956㎡；罗庄村新建18cm厚，c30混凝土道路2952㎡；牛刘村新建18cm厚，c30混凝土道路1622㎡</t>
  </si>
  <si>
    <t>2025年褚庙乡补齐农村短板道路建设项目</t>
  </si>
  <si>
    <t>褚庙乡陈庄村、曹庄村</t>
  </si>
  <si>
    <t>陈庄村新建18cm厚，c30混凝土道路3162㎡；曹庄村新建18cm厚，c30混凝土道路5898㎡</t>
  </si>
  <si>
    <t>2025年北关镇补齐农村短板道路建设项目</t>
  </si>
  <si>
    <t>北关镇许庄村、后尧村、石井村、李新庄村</t>
  </si>
  <si>
    <t>许庄村新建18cm厚，c30混凝土道路18000㎡；后尧村新建18cm厚，c30混凝土道路2270㎡；石井村新建18cm厚，c30混凝土道路1299㎡；李新庄村新建18cm厚，c30混凝土道路4090㎡</t>
  </si>
  <si>
    <t>2025年白云寺镇补齐农村短板道路建设项目</t>
  </si>
  <si>
    <t>白云寺镇新兴村、黄岗村、杨城村</t>
  </si>
  <si>
    <t xml:space="preserve">
新兴村新建18cm厚，c30混凝土道路9101㎡；黄岗村新建18cm厚，c30混凝土道路3410㎡；杨城村新建18cm厚，c30混凝土道路5136㎡</t>
  </si>
  <si>
    <t>2025年老颜集镇补齐农村短板道路建设项目</t>
  </si>
  <si>
    <t>老颜集镇张辛庄村、杨树庄村</t>
  </si>
  <si>
    <t>张辛庄村新建18cm厚，c30混凝土道路10814㎡；杨树庄村新建18cm厚，c30混凝土道路3940㎡</t>
  </si>
  <si>
    <t>2025年双塔镇补齐农村短板道路建设项目</t>
  </si>
  <si>
    <t>双塔镇瓦屋营村、唐寨村</t>
  </si>
  <si>
    <t>瓦屋营村新建18cm厚，c30混凝土道路4809㎡;唐寨村新建18cm厚，c30混凝土道路18487㎡</t>
  </si>
  <si>
    <t>2025年野岗镇补齐农村短板道路建设项目</t>
  </si>
  <si>
    <t>野岗镇丁西村、逯庄村、</t>
  </si>
  <si>
    <t>丁西村新建18cm厚，c30混凝土道路6792㎡；逯庄村新建18cm厚，c30混凝土道路10855㎡</t>
  </si>
  <si>
    <t>2025年程庄镇补齐农村短板道路建设项目</t>
  </si>
  <si>
    <t>程庄镇蒋庄村、高庄村、王柿园村、罗马湛村</t>
  </si>
  <si>
    <t>蒋庄村新建18cm厚，c30混凝土道路11400㎡；高庄村新建18cm厚，c30混凝土道路7212㎡；王柿园村新建18cm厚，c30混凝土道路9015㎡；罗马湛村新建18cm厚，c30混凝土道路5017㎡</t>
  </si>
  <si>
    <t>2025年伯党乡补齐农村短板道路建设项目</t>
  </si>
  <si>
    <t>伯党乡伯东村、伯西村</t>
  </si>
  <si>
    <t>新建18cm厚，c30混凝土道路23279㎡</t>
  </si>
  <si>
    <t>2025年王桥镇补齐农村短板道路建设项目</t>
  </si>
  <si>
    <t>王桥镇蒋柿园村、底东村</t>
  </si>
  <si>
    <t>蒋柿园村新建18cm厚，c30混凝土道路5454㎡；底东村新建18cm厚，c30混凝土道路11795㎡</t>
  </si>
  <si>
    <t>2025年龙塘镇补齐农村短板道路建设项目</t>
  </si>
  <si>
    <t>龙塘镇石槽村、龙西村、郑寨村、南杨庄村</t>
  </si>
  <si>
    <t>石槽村新建18cm厚c30混凝土道路4840㎡；龙西村新建18cm厚c30混凝土道路12442㎡；郑寨村新建18cm厚，c30混凝土道路4800㎡；南杨庄村新建18cm厚，c30混凝土道路8530㎡</t>
  </si>
  <si>
    <t>2025年王庄寨镇补齐农村短板道路建设项目</t>
  </si>
  <si>
    <t>王庄寨镇杨庄村、乔集村</t>
  </si>
  <si>
    <t>杨庄村新建18cm厚，c30混凝土道路8255㎡；乔集村新建18cm厚，c30混凝土道路9686㎡</t>
  </si>
  <si>
    <t>2025年孙六镇镇补齐农村短板道路建设项目</t>
  </si>
  <si>
    <t>孙六镇吴廉庄村</t>
  </si>
  <si>
    <t>新建18cm厚，c30混凝土道路17647㎡</t>
  </si>
  <si>
    <t>2025年林七镇林东村道路建设项目</t>
  </si>
  <si>
    <t>林七镇林东村</t>
  </si>
  <si>
    <t>林七镇人民政府</t>
  </si>
  <si>
    <t>2025年龙塘镇高庄村道路建设项目</t>
  </si>
  <si>
    <t>龙塘镇高庄村</t>
  </si>
  <si>
    <t>新建18cm厚，c30混凝土道路14300㎡</t>
  </si>
  <si>
    <t>2025年龙塘镇董庄村道路建设项目</t>
  </si>
  <si>
    <t>龙塘镇董庄村</t>
  </si>
  <si>
    <t>2025年4-10月</t>
  </si>
  <si>
    <t>新建15cm厚c30混凝土道路2361㎡</t>
  </si>
  <si>
    <t>2025年龙塘镇黄大庄村道路建设项目</t>
  </si>
  <si>
    <t>龙塘镇黄大庄村</t>
  </si>
  <si>
    <t>2025年褚庙乡朱店村、褚南村道路建设项目</t>
  </si>
  <si>
    <t>褚庙乡朱店村、褚南村</t>
  </si>
  <si>
    <t>褚庙乡人民政府</t>
  </si>
  <si>
    <t>朱店村新建18cm厚，c30混凝土道路3647㎡；褚南村新建18cm厚，c30混凝土道路11764㎡</t>
  </si>
  <si>
    <t>2025年野岗镇杨堂村道路升级改造项目</t>
  </si>
  <si>
    <t>野岗镇杨堂村</t>
  </si>
  <si>
    <t>野岗镇人民政府</t>
  </si>
  <si>
    <t>新修厚15公分c30混凝土道路2606平方米；新修厚10公分米c30混凝土道路1645平方米</t>
  </si>
  <si>
    <t>野岗镇杨堂村村民</t>
  </si>
  <si>
    <t>2025年野岗镇孟庄村道路建设项目</t>
  </si>
  <si>
    <t>野岗镇孟庄村</t>
  </si>
  <si>
    <t>新建15厘米厚，c30混凝土道路3319.5平方米</t>
  </si>
  <si>
    <t>野岗镇孟庄村村民</t>
  </si>
  <si>
    <t>2025年野岗镇西芒岗村道路建设项目</t>
  </si>
  <si>
    <t>野岗镇西芒岗村</t>
  </si>
  <si>
    <t>新建15cm厚，c30混凝土道路7142㎡</t>
  </si>
  <si>
    <t>野岗镇西芒岗村村民</t>
  </si>
  <si>
    <t xml:space="preserve">2025年王庄寨镇三合楼村道路建设项目 </t>
  </si>
  <si>
    <t>王庄寨镇三合楼村</t>
  </si>
  <si>
    <t>王庄寨镇人民政府</t>
  </si>
  <si>
    <t>新建15cm厚，c30混凝土道路1752㎡、18cm厚，c30混凝土道路4439㎡</t>
  </si>
  <si>
    <t>王庄寨镇三合楼村村民</t>
  </si>
  <si>
    <t>民权县王庄寨镇2025年以工代赈道路建设项目</t>
  </si>
  <si>
    <t>王庄寨镇郝寨村、苗庄村等7个行政村</t>
  </si>
  <si>
    <t>县发改委</t>
  </si>
  <si>
    <t>修建四级村道6745m，其中新建道路5535m、改建道路1210m</t>
  </si>
  <si>
    <t>王庄寨镇郝寨村、苗庄村等7个行政村村民</t>
  </si>
  <si>
    <t>2025年国有林场道路建设及配套打井项目</t>
  </si>
  <si>
    <t>其他</t>
  </si>
  <si>
    <t>白云寺代寨林场</t>
  </si>
  <si>
    <t>林业发展中心</t>
  </si>
  <si>
    <t>维修道路2960㎡，新打35m深机井10眼</t>
  </si>
  <si>
    <t>林场居民及职工</t>
  </si>
  <si>
    <t>2025年王桥镇赵岗村道路项目</t>
  </si>
  <si>
    <t>王桥镇赵岗村</t>
  </si>
  <si>
    <t>县民宗局</t>
  </si>
  <si>
    <t>新建18cm厚，c30混凝土道路4881㎡</t>
  </si>
  <si>
    <t>完成4881㎡道路建设，改善416户1410人出行问题</t>
  </si>
  <si>
    <t>2025年花园乡马铃薯恒温冷库配套工程项目</t>
  </si>
  <si>
    <t>产业配套</t>
  </si>
  <si>
    <t>花园乡人民政府</t>
  </si>
  <si>
    <t>转运场地硬化3110.8㎡，雨污排水管道185米</t>
  </si>
  <si>
    <t>通过项目配套，进一步发挥马铃薯恒温冷库效益，提升基础设施建设水平,拓宽冷库进出货物渠道</t>
  </si>
  <si>
    <t>提高马铃薯恒温冷库效益，拓宽冷库进出货物渠道</t>
  </si>
  <si>
    <t>花园乡陈庄村基础设施提升
项目</t>
  </si>
  <si>
    <t>花园乡陈庄村</t>
  </si>
  <si>
    <t>太阳能路灯45套，铺设排水管网220米，新打机井6眼等。</t>
  </si>
  <si>
    <t>有效提升陈庄村基础设施建设水平，改善农民群众生产生活质量</t>
  </si>
  <si>
    <t>有效改善陈庄村群众生产生活条件，进一步提升群众的幸福感、获得感。</t>
  </si>
  <si>
    <t>2025年程庄镇葛庄村返乡创业示范园配套工程项目</t>
  </si>
  <si>
    <t>程庄镇葛庄村</t>
  </si>
  <si>
    <t>2025年6-10月</t>
  </si>
  <si>
    <t>程庄镇人民政府</t>
  </si>
  <si>
    <t>无塔供水设备一套，配套新建园区道路15cm厚c30混凝土道路337.5平方米等</t>
  </si>
  <si>
    <t>通过项目配套，进一步发挥返乡创业示范园效益，提升基础设施建设水平,拓宽进出货物渠道</t>
  </si>
  <si>
    <t>提高返乡创业示范园效益，拓宽进出货物渠道</t>
  </si>
  <si>
    <t>2025年王庄寨镇王庄村道路建设项目</t>
  </si>
  <si>
    <t>王庄寨镇王庄村</t>
  </si>
  <si>
    <t>2025年8-11月</t>
  </si>
  <si>
    <t>新建18cm厚，c30混凝土道路5882㎡</t>
  </si>
  <si>
    <t>2.村公共服务</t>
  </si>
  <si>
    <t>2025年民权县非贫困村              人居环境整治补助资金</t>
  </si>
  <si>
    <t>村公共服务</t>
  </si>
  <si>
    <t>相关乡镇</t>
  </si>
  <si>
    <t>为全县360个非贫困村人居环境整治发放补助资金</t>
  </si>
  <si>
    <t>非贫困村脱贫户、监测对象</t>
  </si>
  <si>
    <t>为360个非脱贫村改善人居环境，全面提升人居环境整治水平</t>
  </si>
  <si>
    <t>组织非脱贫村脱贫人口、监测对象参与人居环境整治，增加家庭收入</t>
  </si>
  <si>
    <t>2025年民权县花园乡赵洪坡村基础设施综合整治提升项目</t>
  </si>
  <si>
    <t>花园乡赵洪坡村</t>
  </si>
  <si>
    <t>1、池塘护坡混凝土硬化4855平方米2、坑塘抽水、清淤2040平方米
3、池塘护坡填方462平方米</t>
  </si>
  <si>
    <t>花园乡赵洪坡村村民</t>
  </si>
  <si>
    <t>明显改善赵洪坡村袁老庄人居环境，减少坑塘污染，进一步提升村内街道的整洁度，规范化。</t>
  </si>
  <si>
    <t>有效改善赵洪坡村袁老庄群众生产生活条件，进一步提升群众的幸福感、获得感。</t>
  </si>
  <si>
    <t>2025年民权县村内坑塘治理及低洼排水补助项目</t>
  </si>
  <si>
    <t>对村内坑塘进行垃圾清运、清淤、填土、修边，村内低洼处排水及生活污水挖沟埋管的相关行政村予以补助</t>
  </si>
  <si>
    <t>相关行政村</t>
  </si>
  <si>
    <t>建设生态宜居、乡风文明、治理有效的新农村，有效提升乡村建设水平,通过环境综合整治，村民对环境整治的满意度达到96%以上。</t>
  </si>
  <si>
    <t>通过环境综合整治，让乡村环境真正改善，惠及村民生活与乡村发展，改善农民群众生产生活条件。</t>
  </si>
  <si>
    <t>2025年民权县农村                 垃圾集中清运项目</t>
  </si>
  <si>
    <t>2025年1-12月</t>
  </si>
  <si>
    <t>县城管   执法局</t>
  </si>
  <si>
    <t>通过农村垃圾集中清运项目实施，保持全县19个乡镇523个行政村农村人居环境整洁有序</t>
  </si>
  <si>
    <t>保持人居环境整洁有序，提升农村居民获得感、幸福感</t>
  </si>
  <si>
    <t>3.小型农田水利设施</t>
  </si>
  <si>
    <t>2025年民权县褚庙乡农田机井项目</t>
  </si>
  <si>
    <t>小型农田水利</t>
  </si>
  <si>
    <t>褚庙乡陈鹿村、褚北村、利河村</t>
  </si>
  <si>
    <t>县民宗局、褚庙乡人民政府</t>
  </si>
  <si>
    <t>新打90m深机井20眼，内径40cm，外径50cm</t>
  </si>
  <si>
    <t>通过项目的实施，解决群众农业水利基础薄弱的问题，实现农民增收，农业增效。</t>
  </si>
  <si>
    <t>有效改善灌溉面积，增加粮食产量，实现农民增收，农业增效。</t>
  </si>
  <si>
    <t>2025年王庄寨镇吴屯村小型提灌站建设项目</t>
  </si>
  <si>
    <t>王庄寨镇吴屯村</t>
  </si>
  <si>
    <t>新建小型提灌站1座</t>
  </si>
  <si>
    <t>王庄寨镇吴屯村村民</t>
  </si>
  <si>
    <t>解决耕地灌溉问题，惠及450户村民浇地难题，受益群众满意度≥95%</t>
  </si>
  <si>
    <t>2025年民权县花园乡赵洪坡村农田灌溉机井建设项目</t>
  </si>
  <si>
    <t>新打机井7眼，地埋线1540米，灌溉水泵7组</t>
  </si>
  <si>
    <t>解决农民群众灌溉需求，保障农作物的正常生长和产量，提高农业生产效益，促进农村经济发展。</t>
  </si>
  <si>
    <t>解决农民群众灌溉需求，提高农业生产效益，增加经济收入。</t>
  </si>
  <si>
    <t>2025年民权县农田机井补助（耕地找回新打机井）项目</t>
  </si>
  <si>
    <t>各相关乡镇人民政府</t>
  </si>
  <si>
    <t>按照每眼机井1.5万元的补助标准，对全县范围内符合条件的农田机井进行补助，解决群众农业水利基础薄弱问题。</t>
  </si>
  <si>
    <t>有关行政村群众</t>
  </si>
  <si>
    <t>4.其他</t>
  </si>
  <si>
    <t>四、其他</t>
  </si>
  <si>
    <t>2025年民权县老人户内生发展动力激励奖补项目</t>
  </si>
  <si>
    <t>全县范围</t>
  </si>
  <si>
    <t>按照奖补激励、自愿参与的原则，重点面向全县老人户开展“社会资本激励奖补”工作。通过资金奖补的办法，构建“集体尽力、社会尽心、政府尽责”的帮扶模式</t>
  </si>
  <si>
    <t>全县老人户</t>
  </si>
  <si>
    <t>通过项目实施，鼓励引导社会资本发挥力量，帮助老人户持续增加收入。</t>
  </si>
  <si>
    <t>引导社会资本帮助老人户发展产业，持续增收</t>
  </si>
  <si>
    <t>五、项目管理费</t>
  </si>
  <si>
    <t>2025年民权县项目                  设计、监理、管理费</t>
  </si>
  <si>
    <t>项目管理费</t>
  </si>
  <si>
    <t>2025年度巩固脱贫攻坚成果同乡村振兴有效衔接项目设计、监理、管理等费用</t>
  </si>
  <si>
    <t>有关单位</t>
  </si>
  <si>
    <t>保障2025年度巩固脱贫攻坚成果衔接资金项目顺利实施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</si>
</sst>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28"/>
      <color rgb="FFFF0000"/>
      <name val="宋体"/>
      <charset val="134"/>
    </font>
    <font>
      <b/>
      <sz val="28"/>
      <color rgb="FF5B9BD5"/>
      <name val="宋体"/>
      <charset val="134"/>
    </font>
    <font>
      <b/>
      <sz val="28"/>
      <name val="宋体"/>
      <charset val="134"/>
    </font>
    <font>
      <sz val="30"/>
      <color rgb="FFFF0000"/>
      <name val="宋体"/>
      <charset val="134"/>
    </font>
    <font>
      <sz val="12"/>
      <color rgb="FFFF0000"/>
      <name val="宋体"/>
      <charset val="134"/>
    </font>
    <font>
      <sz val="28"/>
      <name val="方正小标宋简体"/>
      <charset val="134"/>
    </font>
    <font>
      <sz val="28"/>
      <name val="宋体"/>
      <charset val="134"/>
    </font>
    <font>
      <sz val="3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8"/>
  <sheetViews>
    <sheetView tabSelected="1" zoomScale="40" zoomScaleNormal="40" workbookViewId="0">
      <pane ySplit="3" topLeftCell="A4" activePane="bottomLeft" state="frozen"/>
      <selection/>
      <selection pane="bottomLeft" activeCell="G11" sqref="G11"/>
    </sheetView>
  </sheetViews>
  <sheetFormatPr defaultColWidth="9" defaultRowHeight="35" customHeight="1"/>
  <cols>
    <col min="1" max="1" width="14.9916666666667" style="5" customWidth="1"/>
    <col min="2" max="2" width="14.375" style="5" customWidth="1"/>
    <col min="3" max="3" width="12.8083333333333" style="5" customWidth="1"/>
    <col min="4" max="4" width="56.875" style="6" customWidth="1"/>
    <col min="5" max="5" width="18.75" style="5" customWidth="1"/>
    <col min="6" max="6" width="18.125" style="5" customWidth="1"/>
    <col min="7" max="7" width="28.125" style="5" customWidth="1"/>
    <col min="8" max="8" width="20.6166666666667" style="5" customWidth="1"/>
    <col min="9" max="9" width="23.4333333333333" style="5" customWidth="1"/>
    <col min="10" max="10" width="66.25" style="5" customWidth="1"/>
    <col min="11" max="11" width="25.3083333333333" style="7" customWidth="1"/>
    <col min="12" max="12" width="29.6833333333333" style="5" customWidth="1"/>
    <col min="13" max="13" width="37.5" style="5" customWidth="1"/>
    <col min="14" max="14" width="83.125" style="8" customWidth="1"/>
    <col min="15" max="15" width="20.9333333333333" style="5" customWidth="1"/>
    <col min="16" max="16" width="66.25" style="8" customWidth="1"/>
    <col min="17" max="17" width="25.9333333333333" style="5" customWidth="1"/>
    <col min="18" max="16384" width="9" style="5" hidden="1" customWidth="1"/>
  </cols>
  <sheetData>
    <row r="1" s="1" customFormat="1" ht="35.25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="1" customFormat="1" ht="36" customHeight="1" spans="1:17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76" customHeight="1" spans="1:1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10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</row>
    <row r="4" s="1" customFormat="1" ht="37" customHeight="1" spans="1:17">
      <c r="A4" s="11"/>
      <c r="B4" s="12"/>
      <c r="C4" s="12"/>
      <c r="D4" s="3" t="s">
        <v>18</v>
      </c>
      <c r="E4" s="12"/>
      <c r="F4" s="12"/>
      <c r="G4" s="12"/>
      <c r="H4" s="12"/>
      <c r="I4" s="12"/>
      <c r="J4" s="12"/>
      <c r="K4" s="10">
        <f>K5+K28+K37+K86+K84</f>
        <v>20318</v>
      </c>
      <c r="L4" s="12"/>
      <c r="M4" s="12"/>
      <c r="N4" s="12"/>
      <c r="O4" s="12"/>
      <c r="P4" s="13"/>
      <c r="Q4" s="14"/>
    </row>
    <row r="5" s="1" customFormat="1" ht="33" customHeight="1" spans="1:17">
      <c r="A5" s="11"/>
      <c r="B5" s="12"/>
      <c r="C5" s="12"/>
      <c r="D5" s="3" t="s">
        <v>19</v>
      </c>
      <c r="E5" s="12"/>
      <c r="F5" s="12"/>
      <c r="G5" s="12"/>
      <c r="H5" s="12"/>
      <c r="I5" s="12"/>
      <c r="J5" s="12"/>
      <c r="K5" s="10">
        <f>K6+K8+K10+K25+K27</f>
        <v>6638.47</v>
      </c>
      <c r="L5" s="12"/>
      <c r="M5" s="12"/>
      <c r="N5" s="12"/>
      <c r="O5" s="12"/>
      <c r="P5" s="12"/>
      <c r="Q5" s="14"/>
    </row>
    <row r="6" s="1" customFormat="1" ht="33" customHeight="1" spans="1:17">
      <c r="A6" s="11"/>
      <c r="B6" s="12"/>
      <c r="C6" s="12"/>
      <c r="D6" s="12" t="s">
        <v>20</v>
      </c>
      <c r="E6" s="12"/>
      <c r="F6" s="12"/>
      <c r="G6" s="12"/>
      <c r="H6" s="12"/>
      <c r="I6" s="12"/>
      <c r="J6" s="12"/>
      <c r="K6" s="10">
        <f>SUM(K7:K7)</f>
        <v>558</v>
      </c>
      <c r="L6" s="12"/>
      <c r="M6" s="12"/>
      <c r="N6" s="12"/>
      <c r="O6" s="12"/>
      <c r="P6" s="12"/>
      <c r="Q6" s="14"/>
    </row>
    <row r="7" s="2" customFormat="1" ht="148" customHeight="1" spans="1:17">
      <c r="A7" s="12">
        <v>1</v>
      </c>
      <c r="B7" s="12" t="s">
        <v>21</v>
      </c>
      <c r="C7" s="12" t="s">
        <v>22</v>
      </c>
      <c r="D7" s="12" t="s">
        <v>23</v>
      </c>
      <c r="E7" s="12" t="s">
        <v>24</v>
      </c>
      <c r="F7" s="12" t="s">
        <v>25</v>
      </c>
      <c r="G7" s="12" t="s">
        <v>26</v>
      </c>
      <c r="H7" s="12" t="s">
        <v>27</v>
      </c>
      <c r="I7" s="12" t="s">
        <v>28</v>
      </c>
      <c r="J7" s="12" t="s">
        <v>29</v>
      </c>
      <c r="K7" s="12">
        <v>558</v>
      </c>
      <c r="L7" s="12" t="s">
        <v>30</v>
      </c>
      <c r="M7" s="12" t="s">
        <v>31</v>
      </c>
      <c r="N7" s="12" t="s">
        <v>32</v>
      </c>
      <c r="O7" s="12" t="s">
        <v>33</v>
      </c>
      <c r="P7" s="12" t="s">
        <v>34</v>
      </c>
      <c r="Q7" s="14"/>
    </row>
    <row r="8" s="1" customFormat="1" ht="46" customHeight="1" spans="1:17">
      <c r="A8" s="11"/>
      <c r="B8" s="12"/>
      <c r="C8" s="12"/>
      <c r="D8" s="12" t="s">
        <v>35</v>
      </c>
      <c r="E8" s="12"/>
      <c r="F8" s="12"/>
      <c r="G8" s="12"/>
      <c r="H8" s="12"/>
      <c r="I8" s="12"/>
      <c r="J8" s="12"/>
      <c r="K8" s="15">
        <f>SUM(K9:K9)</f>
        <v>85</v>
      </c>
      <c r="L8" s="12"/>
      <c r="M8" s="12"/>
      <c r="N8" s="12"/>
      <c r="O8" s="12"/>
      <c r="P8" s="12"/>
      <c r="Q8" s="14"/>
    </row>
    <row r="9" s="3" customFormat="1" ht="198" customHeight="1" spans="1:17">
      <c r="A9" s="12">
        <v>2</v>
      </c>
      <c r="B9" s="12" t="s">
        <v>21</v>
      </c>
      <c r="C9" s="12" t="s">
        <v>22</v>
      </c>
      <c r="D9" s="12" t="s">
        <v>36</v>
      </c>
      <c r="E9" s="12" t="s">
        <v>37</v>
      </c>
      <c r="F9" s="12" t="s">
        <v>25</v>
      </c>
      <c r="G9" s="12" t="s">
        <v>38</v>
      </c>
      <c r="H9" s="12" t="s">
        <v>39</v>
      </c>
      <c r="I9" s="12" t="s">
        <v>40</v>
      </c>
      <c r="J9" s="12" t="s">
        <v>41</v>
      </c>
      <c r="K9" s="12">
        <v>85</v>
      </c>
      <c r="L9" s="12" t="s">
        <v>30</v>
      </c>
      <c r="M9" s="12" t="s">
        <v>42</v>
      </c>
      <c r="N9" s="12" t="s">
        <v>43</v>
      </c>
      <c r="O9" s="12" t="s">
        <v>33</v>
      </c>
      <c r="P9" s="12" t="s">
        <v>44</v>
      </c>
      <c r="Q9" s="12"/>
    </row>
    <row r="10" s="1" customFormat="1" ht="61" customHeight="1" spans="1:17">
      <c r="A10" s="11"/>
      <c r="B10" s="12"/>
      <c r="C10" s="12"/>
      <c r="D10" s="12" t="s">
        <v>45</v>
      </c>
      <c r="E10" s="12"/>
      <c r="F10" s="12"/>
      <c r="G10" s="12"/>
      <c r="H10" s="12"/>
      <c r="I10" s="12"/>
      <c r="J10" s="12"/>
      <c r="K10" s="15">
        <f>K11+SUM(K21:K24)</f>
        <v>5483.47</v>
      </c>
      <c r="L10" s="12"/>
      <c r="M10" s="12"/>
      <c r="N10" s="12"/>
      <c r="O10" s="12"/>
      <c r="P10" s="12"/>
      <c r="Q10" s="14"/>
    </row>
    <row r="11" s="1" customFormat="1" ht="217" customHeight="1" spans="1:17">
      <c r="A11" s="12">
        <v>3</v>
      </c>
      <c r="B11" s="12" t="s">
        <v>21</v>
      </c>
      <c r="C11" s="12" t="s">
        <v>22</v>
      </c>
      <c r="D11" s="12" t="s">
        <v>46</v>
      </c>
      <c r="E11" s="12" t="s">
        <v>47</v>
      </c>
      <c r="F11" s="12" t="s">
        <v>25</v>
      </c>
      <c r="G11" s="12" t="s">
        <v>48</v>
      </c>
      <c r="H11" s="12" t="s">
        <v>49</v>
      </c>
      <c r="I11" s="12" t="s">
        <v>50</v>
      </c>
      <c r="J11" s="12" t="s">
        <v>51</v>
      </c>
      <c r="K11" s="15">
        <f>SUM(K12:K20)</f>
        <v>4698.47</v>
      </c>
      <c r="L11" s="12" t="s">
        <v>30</v>
      </c>
      <c r="M11" s="12" t="s">
        <v>48</v>
      </c>
      <c r="N11" s="12" t="s">
        <v>52</v>
      </c>
      <c r="O11" s="12" t="s">
        <v>33</v>
      </c>
      <c r="P11" s="12" t="s">
        <v>53</v>
      </c>
      <c r="Q11" s="14"/>
    </row>
    <row r="12" s="3" customFormat="1" ht="198" customHeight="1" spans="1:17">
      <c r="A12" s="12">
        <v>3.1</v>
      </c>
      <c r="B12" s="12" t="s">
        <v>21</v>
      </c>
      <c r="C12" s="12" t="s">
        <v>22</v>
      </c>
      <c r="D12" s="12" t="s">
        <v>54</v>
      </c>
      <c r="E12" s="12" t="s">
        <v>47</v>
      </c>
      <c r="F12" s="12" t="s">
        <v>25</v>
      </c>
      <c r="G12" s="12" t="s">
        <v>55</v>
      </c>
      <c r="H12" s="12" t="s">
        <v>49</v>
      </c>
      <c r="I12" s="12" t="s">
        <v>50</v>
      </c>
      <c r="J12" s="12" t="s">
        <v>56</v>
      </c>
      <c r="K12" s="12">
        <v>401.27</v>
      </c>
      <c r="L12" s="12" t="s">
        <v>30</v>
      </c>
      <c r="M12" s="12" t="s">
        <v>55</v>
      </c>
      <c r="N12" s="12" t="s">
        <v>57</v>
      </c>
      <c r="O12" s="12" t="s">
        <v>33</v>
      </c>
      <c r="P12" s="12" t="s">
        <v>53</v>
      </c>
      <c r="Q12" s="12"/>
    </row>
    <row r="13" s="1" customFormat="1" ht="140" customHeight="1" spans="1:17">
      <c r="A13" s="12">
        <v>3.2</v>
      </c>
      <c r="B13" s="12" t="s">
        <v>21</v>
      </c>
      <c r="C13" s="12" t="s">
        <v>22</v>
      </c>
      <c r="D13" s="12" t="s">
        <v>58</v>
      </c>
      <c r="E13" s="12" t="s">
        <v>47</v>
      </c>
      <c r="F13" s="12" t="s">
        <v>25</v>
      </c>
      <c r="G13" s="12" t="s">
        <v>59</v>
      </c>
      <c r="H13" s="12" t="s">
        <v>49</v>
      </c>
      <c r="I13" s="12" t="s">
        <v>50</v>
      </c>
      <c r="J13" s="12" t="s">
        <v>60</v>
      </c>
      <c r="K13" s="12">
        <v>169.62</v>
      </c>
      <c r="L13" s="12" t="s">
        <v>30</v>
      </c>
      <c r="M13" s="12" t="s">
        <v>59</v>
      </c>
      <c r="N13" s="12" t="s">
        <v>61</v>
      </c>
      <c r="O13" s="12" t="s">
        <v>33</v>
      </c>
      <c r="P13" s="12" t="s">
        <v>53</v>
      </c>
      <c r="Q13" s="14"/>
    </row>
    <row r="14" s="1" customFormat="1" ht="237" customHeight="1" spans="1:17">
      <c r="A14" s="12">
        <v>3.3</v>
      </c>
      <c r="B14" s="12" t="s">
        <v>21</v>
      </c>
      <c r="C14" s="12" t="s">
        <v>22</v>
      </c>
      <c r="D14" s="12" t="s">
        <v>62</v>
      </c>
      <c r="E14" s="12" t="s">
        <v>47</v>
      </c>
      <c r="F14" s="12" t="s">
        <v>25</v>
      </c>
      <c r="G14" s="12" t="s">
        <v>63</v>
      </c>
      <c r="H14" s="12" t="s">
        <v>49</v>
      </c>
      <c r="I14" s="12" t="s">
        <v>50</v>
      </c>
      <c r="J14" s="12" t="s">
        <v>64</v>
      </c>
      <c r="K14" s="12">
        <v>293.58</v>
      </c>
      <c r="L14" s="12" t="s">
        <v>30</v>
      </c>
      <c r="M14" s="12" t="s">
        <v>63</v>
      </c>
      <c r="N14" s="12" t="s">
        <v>65</v>
      </c>
      <c r="O14" s="12" t="s">
        <v>33</v>
      </c>
      <c r="P14" s="12" t="s">
        <v>53</v>
      </c>
      <c r="Q14" s="14"/>
    </row>
    <row r="15" s="1" customFormat="1" ht="199" customHeight="1" spans="1:17">
      <c r="A15" s="12">
        <v>3.4</v>
      </c>
      <c r="B15" s="12" t="s">
        <v>21</v>
      </c>
      <c r="C15" s="12" t="s">
        <v>22</v>
      </c>
      <c r="D15" s="12" t="s">
        <v>66</v>
      </c>
      <c r="E15" s="12" t="s">
        <v>47</v>
      </c>
      <c r="F15" s="12" t="s">
        <v>25</v>
      </c>
      <c r="G15" s="12" t="s">
        <v>67</v>
      </c>
      <c r="H15" s="12" t="s">
        <v>49</v>
      </c>
      <c r="I15" s="12" t="s">
        <v>50</v>
      </c>
      <c r="J15" s="12" t="s">
        <v>68</v>
      </c>
      <c r="K15" s="12">
        <v>1073.7</v>
      </c>
      <c r="L15" s="12" t="s">
        <v>30</v>
      </c>
      <c r="M15" s="12" t="s">
        <v>69</v>
      </c>
      <c r="N15" s="12" t="s">
        <v>70</v>
      </c>
      <c r="O15" s="12" t="s">
        <v>33</v>
      </c>
      <c r="P15" s="12" t="s">
        <v>53</v>
      </c>
      <c r="Q15" s="14"/>
    </row>
    <row r="16" s="1" customFormat="1" ht="203" customHeight="1" spans="1:17">
      <c r="A16" s="12">
        <v>3.5</v>
      </c>
      <c r="B16" s="12" t="s">
        <v>21</v>
      </c>
      <c r="C16" s="12" t="s">
        <v>22</v>
      </c>
      <c r="D16" s="12" t="s">
        <v>71</v>
      </c>
      <c r="E16" s="12" t="s">
        <v>47</v>
      </c>
      <c r="F16" s="12" t="s">
        <v>25</v>
      </c>
      <c r="G16" s="12" t="s">
        <v>72</v>
      </c>
      <c r="H16" s="12" t="s">
        <v>49</v>
      </c>
      <c r="I16" s="12" t="s">
        <v>50</v>
      </c>
      <c r="J16" s="12" t="s">
        <v>73</v>
      </c>
      <c r="K16" s="12">
        <v>1093.44</v>
      </c>
      <c r="L16" s="12" t="s">
        <v>30</v>
      </c>
      <c r="M16" s="12" t="s">
        <v>74</v>
      </c>
      <c r="N16" s="12" t="s">
        <v>75</v>
      </c>
      <c r="O16" s="12" t="s">
        <v>33</v>
      </c>
      <c r="P16" s="12" t="s">
        <v>53</v>
      </c>
      <c r="Q16" s="14"/>
    </row>
    <row r="17" s="1" customFormat="1" ht="191" customHeight="1" spans="1:17">
      <c r="A17" s="12">
        <v>3.6</v>
      </c>
      <c r="B17" s="12" t="s">
        <v>21</v>
      </c>
      <c r="C17" s="12" t="s">
        <v>22</v>
      </c>
      <c r="D17" s="12" t="s">
        <v>76</v>
      </c>
      <c r="E17" s="12" t="s">
        <v>47</v>
      </c>
      <c r="F17" s="12" t="s">
        <v>25</v>
      </c>
      <c r="G17" s="12" t="s">
        <v>77</v>
      </c>
      <c r="H17" s="12" t="s">
        <v>49</v>
      </c>
      <c r="I17" s="12" t="s">
        <v>50</v>
      </c>
      <c r="J17" s="12" t="s">
        <v>78</v>
      </c>
      <c r="K17" s="12">
        <v>429.08</v>
      </c>
      <c r="L17" s="12" t="s">
        <v>30</v>
      </c>
      <c r="M17" s="12" t="s">
        <v>77</v>
      </c>
      <c r="N17" s="12" t="s">
        <v>79</v>
      </c>
      <c r="O17" s="12" t="s">
        <v>33</v>
      </c>
      <c r="P17" s="12" t="s">
        <v>53</v>
      </c>
      <c r="Q17" s="14"/>
    </row>
    <row r="18" s="1" customFormat="1" ht="163" customHeight="1" spans="1:17">
      <c r="A18" s="12">
        <v>3.7</v>
      </c>
      <c r="B18" s="12" t="s">
        <v>21</v>
      </c>
      <c r="C18" s="12" t="s">
        <v>22</v>
      </c>
      <c r="D18" s="12" t="s">
        <v>80</v>
      </c>
      <c r="E18" s="12" t="s">
        <v>47</v>
      </c>
      <c r="F18" s="12" t="s">
        <v>25</v>
      </c>
      <c r="G18" s="12" t="s">
        <v>81</v>
      </c>
      <c r="H18" s="12" t="s">
        <v>49</v>
      </c>
      <c r="I18" s="12" t="s">
        <v>50</v>
      </c>
      <c r="J18" s="12" t="s">
        <v>82</v>
      </c>
      <c r="K18" s="12">
        <v>243.89</v>
      </c>
      <c r="L18" s="12" t="s">
        <v>30</v>
      </c>
      <c r="M18" s="12" t="s">
        <v>81</v>
      </c>
      <c r="N18" s="12" t="s">
        <v>83</v>
      </c>
      <c r="O18" s="12" t="s">
        <v>33</v>
      </c>
      <c r="P18" s="12" t="s">
        <v>53</v>
      </c>
      <c r="Q18" s="14"/>
    </row>
    <row r="19" customFormat="1" ht="235" customHeight="1" spans="1:17">
      <c r="A19" s="12">
        <v>3.8</v>
      </c>
      <c r="B19" s="12" t="s">
        <v>21</v>
      </c>
      <c r="C19" s="12" t="s">
        <v>22</v>
      </c>
      <c r="D19" s="12" t="s">
        <v>84</v>
      </c>
      <c r="E19" s="12" t="s">
        <v>47</v>
      </c>
      <c r="F19" s="12" t="s">
        <v>25</v>
      </c>
      <c r="G19" s="12" t="s">
        <v>85</v>
      </c>
      <c r="H19" s="12" t="s">
        <v>49</v>
      </c>
      <c r="I19" s="12" t="s">
        <v>50</v>
      </c>
      <c r="J19" s="12" t="s">
        <v>86</v>
      </c>
      <c r="K19" s="12">
        <v>787.06</v>
      </c>
      <c r="L19" s="12" t="s">
        <v>30</v>
      </c>
      <c r="M19" s="12" t="s">
        <v>87</v>
      </c>
      <c r="N19" s="12" t="s">
        <v>88</v>
      </c>
      <c r="O19" s="12" t="s">
        <v>33</v>
      </c>
      <c r="P19" s="12" t="s">
        <v>53</v>
      </c>
      <c r="Q19" s="12"/>
    </row>
    <row r="20" customFormat="1" ht="210" customHeight="1" spans="1:17">
      <c r="A20" s="12">
        <v>3.9</v>
      </c>
      <c r="B20" s="12" t="s">
        <v>21</v>
      </c>
      <c r="C20" s="12" t="s">
        <v>22</v>
      </c>
      <c r="D20" s="12" t="s">
        <v>89</v>
      </c>
      <c r="E20" s="12" t="s">
        <v>47</v>
      </c>
      <c r="F20" s="12" t="s">
        <v>25</v>
      </c>
      <c r="G20" s="12" t="s">
        <v>90</v>
      </c>
      <c r="H20" s="12" t="s">
        <v>49</v>
      </c>
      <c r="I20" s="12" t="s">
        <v>50</v>
      </c>
      <c r="J20" s="12" t="s">
        <v>91</v>
      </c>
      <c r="K20" s="12">
        <v>206.83</v>
      </c>
      <c r="L20" s="12" t="s">
        <v>30</v>
      </c>
      <c r="M20" s="12" t="s">
        <v>92</v>
      </c>
      <c r="N20" s="12" t="s">
        <v>93</v>
      </c>
      <c r="O20" s="12" t="s">
        <v>33</v>
      </c>
      <c r="P20" s="12" t="s">
        <v>53</v>
      </c>
      <c r="Q20" s="12"/>
    </row>
    <row r="21" customFormat="1" ht="174" customHeight="1" spans="1:17">
      <c r="A21" s="12">
        <v>4</v>
      </c>
      <c r="B21" s="12" t="s">
        <v>21</v>
      </c>
      <c r="C21" s="12" t="s">
        <v>22</v>
      </c>
      <c r="D21" s="12" t="s">
        <v>94</v>
      </c>
      <c r="E21" s="12" t="s">
        <v>47</v>
      </c>
      <c r="F21" s="12" t="s">
        <v>25</v>
      </c>
      <c r="G21" s="12" t="s">
        <v>95</v>
      </c>
      <c r="H21" s="12" t="s">
        <v>49</v>
      </c>
      <c r="I21" s="12" t="s">
        <v>96</v>
      </c>
      <c r="J21" s="12" t="s">
        <v>97</v>
      </c>
      <c r="K21" s="12">
        <v>207</v>
      </c>
      <c r="L21" s="12" t="s">
        <v>30</v>
      </c>
      <c r="M21" s="12" t="s">
        <v>95</v>
      </c>
      <c r="N21" s="12" t="s">
        <v>98</v>
      </c>
      <c r="O21" s="12" t="s">
        <v>33</v>
      </c>
      <c r="P21" s="12" t="s">
        <v>53</v>
      </c>
      <c r="Q21" s="14"/>
    </row>
    <row r="22" s="1" customFormat="1" ht="237" customHeight="1" spans="1:17">
      <c r="A22" s="12">
        <v>5</v>
      </c>
      <c r="B22" s="12" t="s">
        <v>21</v>
      </c>
      <c r="C22" s="12" t="s">
        <v>22</v>
      </c>
      <c r="D22" s="12" t="s">
        <v>99</v>
      </c>
      <c r="E22" s="12" t="s">
        <v>47</v>
      </c>
      <c r="F22" s="12" t="s">
        <v>25</v>
      </c>
      <c r="G22" s="12" t="s">
        <v>100</v>
      </c>
      <c r="H22" s="12" t="s">
        <v>49</v>
      </c>
      <c r="I22" s="12" t="s">
        <v>101</v>
      </c>
      <c r="J22" s="12" t="s">
        <v>102</v>
      </c>
      <c r="K22" s="12">
        <v>50</v>
      </c>
      <c r="L22" s="12" t="s">
        <v>30</v>
      </c>
      <c r="M22" s="12" t="s">
        <v>100</v>
      </c>
      <c r="N22" s="12" t="s">
        <v>103</v>
      </c>
      <c r="O22" s="12" t="s">
        <v>33</v>
      </c>
      <c r="P22" s="12" t="s">
        <v>53</v>
      </c>
      <c r="Q22" s="14"/>
    </row>
    <row r="23" s="1" customFormat="1" ht="237" customHeight="1" spans="1:17">
      <c r="A23" s="12">
        <v>6</v>
      </c>
      <c r="B23" s="12" t="s">
        <v>21</v>
      </c>
      <c r="C23" s="12" t="s">
        <v>22</v>
      </c>
      <c r="D23" s="12" t="s">
        <v>104</v>
      </c>
      <c r="E23" s="12" t="s">
        <v>47</v>
      </c>
      <c r="F23" s="12" t="s">
        <v>25</v>
      </c>
      <c r="G23" s="12" t="s">
        <v>105</v>
      </c>
      <c r="H23" s="12" t="s">
        <v>49</v>
      </c>
      <c r="I23" s="12" t="s">
        <v>96</v>
      </c>
      <c r="J23" s="12" t="s">
        <v>106</v>
      </c>
      <c r="K23" s="12">
        <v>30</v>
      </c>
      <c r="L23" s="12" t="s">
        <v>30</v>
      </c>
      <c r="M23" s="12" t="s">
        <v>105</v>
      </c>
      <c r="N23" s="12" t="s">
        <v>107</v>
      </c>
      <c r="O23" s="12" t="s">
        <v>33</v>
      </c>
      <c r="P23" s="12" t="s">
        <v>53</v>
      </c>
      <c r="Q23" s="14"/>
    </row>
    <row r="24" s="1" customFormat="1" ht="237" customHeight="1" spans="1:17">
      <c r="A24" s="12">
        <v>7</v>
      </c>
      <c r="B24" s="12" t="s">
        <v>21</v>
      </c>
      <c r="C24" s="12" t="s">
        <v>22</v>
      </c>
      <c r="D24" s="12" t="s">
        <v>108</v>
      </c>
      <c r="E24" s="12" t="s">
        <v>47</v>
      </c>
      <c r="F24" s="12" t="s">
        <v>25</v>
      </c>
      <c r="G24" s="12" t="s">
        <v>109</v>
      </c>
      <c r="H24" s="12" t="s">
        <v>49</v>
      </c>
      <c r="I24" s="12" t="s">
        <v>110</v>
      </c>
      <c r="J24" s="12" t="s">
        <v>111</v>
      </c>
      <c r="K24" s="12">
        <v>498</v>
      </c>
      <c r="L24" s="12" t="s">
        <v>30</v>
      </c>
      <c r="M24" s="12" t="s">
        <v>112</v>
      </c>
      <c r="N24" s="12" t="s">
        <v>113</v>
      </c>
      <c r="O24" s="12" t="s">
        <v>33</v>
      </c>
      <c r="P24" s="12" t="s">
        <v>114</v>
      </c>
      <c r="Q24" s="14"/>
    </row>
    <row r="25" s="1" customFormat="1" ht="41" customHeight="1" spans="1:17">
      <c r="A25" s="12"/>
      <c r="B25" s="12"/>
      <c r="C25" s="12"/>
      <c r="D25" s="12" t="s">
        <v>115</v>
      </c>
      <c r="E25" s="12"/>
      <c r="F25" s="12"/>
      <c r="G25" s="12"/>
      <c r="H25" s="12"/>
      <c r="I25" s="12"/>
      <c r="J25" s="12"/>
      <c r="K25" s="15">
        <f>K26</f>
        <v>512</v>
      </c>
      <c r="L25" s="12"/>
      <c r="M25" s="12"/>
      <c r="N25" s="12"/>
      <c r="O25" s="12"/>
      <c r="P25" s="12"/>
      <c r="Q25" s="14"/>
    </row>
    <row r="26" s="3" customFormat="1" ht="140" customHeight="1" spans="1:17">
      <c r="A26" s="12">
        <v>8</v>
      </c>
      <c r="B26" s="12" t="s">
        <v>21</v>
      </c>
      <c r="C26" s="12" t="s">
        <v>22</v>
      </c>
      <c r="D26" s="12" t="s">
        <v>116</v>
      </c>
      <c r="E26" s="12" t="s">
        <v>117</v>
      </c>
      <c r="F26" s="12" t="s">
        <v>118</v>
      </c>
      <c r="G26" s="12" t="s">
        <v>119</v>
      </c>
      <c r="H26" s="12" t="s">
        <v>120</v>
      </c>
      <c r="I26" s="12" t="s">
        <v>121</v>
      </c>
      <c r="J26" s="12" t="s">
        <v>122</v>
      </c>
      <c r="K26" s="12">
        <v>512</v>
      </c>
      <c r="L26" s="12" t="s">
        <v>30</v>
      </c>
      <c r="M26" s="12" t="s">
        <v>123</v>
      </c>
      <c r="N26" s="12" t="s">
        <v>124</v>
      </c>
      <c r="O26" s="12" t="s">
        <v>33</v>
      </c>
      <c r="P26" s="12" t="s">
        <v>125</v>
      </c>
      <c r="Q26" s="12"/>
    </row>
    <row r="27" s="1" customFormat="1" ht="43" customHeight="1" spans="1:17">
      <c r="A27" s="12"/>
      <c r="B27" s="12"/>
      <c r="C27" s="12"/>
      <c r="D27" s="12" t="s">
        <v>126</v>
      </c>
      <c r="E27" s="12"/>
      <c r="F27" s="12"/>
      <c r="G27" s="12"/>
      <c r="H27" s="12"/>
      <c r="I27" s="12"/>
      <c r="J27" s="12"/>
      <c r="K27" s="15"/>
      <c r="L27" s="12"/>
      <c r="M27" s="12"/>
      <c r="N27" s="12"/>
      <c r="O27" s="12"/>
      <c r="P27" s="12"/>
      <c r="Q27" s="14"/>
    </row>
    <row r="28" s="1" customFormat="1" ht="58" customHeight="1" spans="1:17">
      <c r="A28" s="12"/>
      <c r="B28" s="12"/>
      <c r="C28" s="12"/>
      <c r="D28" s="12" t="s">
        <v>127</v>
      </c>
      <c r="E28" s="12"/>
      <c r="F28" s="12"/>
      <c r="G28" s="12"/>
      <c r="H28" s="12"/>
      <c r="I28" s="12"/>
      <c r="J28" s="12"/>
      <c r="K28" s="15">
        <f>K29+K31+K34</f>
        <v>2199.04</v>
      </c>
      <c r="L28" s="12"/>
      <c r="M28" s="12"/>
      <c r="N28" s="12"/>
      <c r="O28" s="12"/>
      <c r="P28" s="12"/>
      <c r="Q28" s="14"/>
    </row>
    <row r="29" s="1" customFormat="1" ht="58" customHeight="1" spans="1:17">
      <c r="A29" s="12"/>
      <c r="B29" s="12"/>
      <c r="C29" s="12"/>
      <c r="D29" s="12" t="s">
        <v>128</v>
      </c>
      <c r="E29" s="12"/>
      <c r="F29" s="12"/>
      <c r="G29" s="12"/>
      <c r="H29" s="12"/>
      <c r="I29" s="12"/>
      <c r="J29" s="12"/>
      <c r="K29" s="15">
        <f>K30</f>
        <v>1047.86</v>
      </c>
      <c r="L29" s="12"/>
      <c r="M29" s="12"/>
      <c r="N29" s="12"/>
      <c r="O29" s="12"/>
      <c r="P29" s="12"/>
      <c r="Q29" s="14"/>
    </row>
    <row r="30" customFormat="1" ht="194" customHeight="1" spans="1:17">
      <c r="A30" s="12">
        <v>9</v>
      </c>
      <c r="B30" s="12" t="s">
        <v>21</v>
      </c>
      <c r="C30" s="12" t="s">
        <v>22</v>
      </c>
      <c r="D30" s="12" t="s">
        <v>129</v>
      </c>
      <c r="E30" s="12" t="s">
        <v>130</v>
      </c>
      <c r="F30" s="12" t="s">
        <v>25</v>
      </c>
      <c r="G30" s="12" t="s">
        <v>26</v>
      </c>
      <c r="H30" s="12" t="s">
        <v>131</v>
      </c>
      <c r="I30" s="12" t="s">
        <v>132</v>
      </c>
      <c r="J30" s="12" t="s">
        <v>133</v>
      </c>
      <c r="K30" s="12">
        <v>1047.86</v>
      </c>
      <c r="L30" s="12" t="s">
        <v>30</v>
      </c>
      <c r="M30" s="12" t="s">
        <v>134</v>
      </c>
      <c r="N30" s="12" t="s">
        <v>135</v>
      </c>
      <c r="O30" s="12" t="s">
        <v>33</v>
      </c>
      <c r="P30" s="12" t="s">
        <v>136</v>
      </c>
      <c r="Q30" s="14"/>
    </row>
    <row r="31" s="1" customFormat="1" ht="43" customHeight="1" spans="1:17">
      <c r="A31" s="12"/>
      <c r="B31" s="12"/>
      <c r="C31" s="12"/>
      <c r="D31" s="12" t="s">
        <v>137</v>
      </c>
      <c r="E31" s="12"/>
      <c r="F31" s="12"/>
      <c r="G31" s="12"/>
      <c r="H31" s="12"/>
      <c r="I31" s="12"/>
      <c r="J31" s="12"/>
      <c r="K31" s="15">
        <f>SUM(K32:K33)</f>
        <v>505.38</v>
      </c>
      <c r="L31" s="12"/>
      <c r="M31" s="12"/>
      <c r="N31" s="12"/>
      <c r="O31" s="12"/>
      <c r="P31" s="12"/>
      <c r="Q31" s="14"/>
    </row>
    <row r="32" customFormat="1" ht="150" customHeight="1" spans="1:17">
      <c r="A32" s="12">
        <v>10</v>
      </c>
      <c r="B32" s="12" t="s">
        <v>21</v>
      </c>
      <c r="C32" s="12" t="s">
        <v>22</v>
      </c>
      <c r="D32" s="12" t="s">
        <v>138</v>
      </c>
      <c r="E32" s="12" t="s">
        <v>139</v>
      </c>
      <c r="F32" s="12" t="s">
        <v>25</v>
      </c>
      <c r="G32" s="12" t="s">
        <v>26</v>
      </c>
      <c r="H32" s="12" t="s">
        <v>120</v>
      </c>
      <c r="I32" s="12" t="s">
        <v>140</v>
      </c>
      <c r="J32" s="12" t="s">
        <v>141</v>
      </c>
      <c r="K32" s="12">
        <v>380.82</v>
      </c>
      <c r="L32" s="12" t="s">
        <v>30</v>
      </c>
      <c r="M32" s="12" t="s">
        <v>134</v>
      </c>
      <c r="N32" s="12" t="s">
        <v>142</v>
      </c>
      <c r="O32" s="12" t="s">
        <v>33</v>
      </c>
      <c r="P32" s="12" t="s">
        <v>143</v>
      </c>
      <c r="Q32" s="14"/>
    </row>
    <row r="33" customFormat="1" ht="142" customHeight="1" spans="1:17">
      <c r="A33" s="12">
        <v>11</v>
      </c>
      <c r="B33" s="12" t="s">
        <v>21</v>
      </c>
      <c r="C33" s="12" t="s">
        <v>22</v>
      </c>
      <c r="D33" s="12" t="s">
        <v>144</v>
      </c>
      <c r="E33" s="12" t="s">
        <v>139</v>
      </c>
      <c r="F33" s="12" t="s">
        <v>25</v>
      </c>
      <c r="G33" s="12" t="s">
        <v>26</v>
      </c>
      <c r="H33" s="12" t="s">
        <v>120</v>
      </c>
      <c r="I33" s="12" t="s">
        <v>145</v>
      </c>
      <c r="J33" s="12" t="s">
        <v>146</v>
      </c>
      <c r="K33" s="12">
        <v>124.56</v>
      </c>
      <c r="L33" s="12" t="s">
        <v>30</v>
      </c>
      <c r="M33" s="12" t="s">
        <v>134</v>
      </c>
      <c r="N33" s="12" t="s">
        <v>147</v>
      </c>
      <c r="O33" s="12" t="s">
        <v>33</v>
      </c>
      <c r="P33" s="12" t="s">
        <v>143</v>
      </c>
      <c r="Q33" s="14"/>
    </row>
    <row r="34" s="1" customFormat="1" ht="71" customHeight="1" spans="1:17">
      <c r="A34" s="12"/>
      <c r="B34" s="12"/>
      <c r="C34" s="12"/>
      <c r="D34" s="12" t="s">
        <v>148</v>
      </c>
      <c r="E34" s="12"/>
      <c r="F34" s="12"/>
      <c r="G34" s="12"/>
      <c r="H34" s="12"/>
      <c r="I34" s="12"/>
      <c r="J34" s="12"/>
      <c r="K34" s="15">
        <f>SUM(K35:K36)</f>
        <v>645.8</v>
      </c>
      <c r="L34" s="12"/>
      <c r="M34" s="12"/>
      <c r="N34" s="12"/>
      <c r="O34" s="12"/>
      <c r="P34" s="12"/>
      <c r="Q34" s="14"/>
    </row>
    <row r="35" customFormat="1" ht="196" customHeight="1" spans="1:17">
      <c r="A35" s="12">
        <v>12</v>
      </c>
      <c r="B35" s="12" t="s">
        <v>21</v>
      </c>
      <c r="C35" s="12" t="s">
        <v>22</v>
      </c>
      <c r="D35" s="12" t="s">
        <v>149</v>
      </c>
      <c r="E35" s="12" t="s">
        <v>150</v>
      </c>
      <c r="F35" s="12" t="s">
        <v>25</v>
      </c>
      <c r="G35" s="12" t="s">
        <v>26</v>
      </c>
      <c r="H35" s="12" t="s">
        <v>120</v>
      </c>
      <c r="I35" s="12" t="s">
        <v>151</v>
      </c>
      <c r="J35" s="12" t="s">
        <v>152</v>
      </c>
      <c r="K35" s="12">
        <v>578</v>
      </c>
      <c r="L35" s="12" t="s">
        <v>30</v>
      </c>
      <c r="M35" s="12" t="s">
        <v>153</v>
      </c>
      <c r="N35" s="12" t="s">
        <v>154</v>
      </c>
      <c r="O35" s="12" t="s">
        <v>33</v>
      </c>
      <c r="P35" s="12" t="s">
        <v>155</v>
      </c>
      <c r="Q35" s="14"/>
    </row>
    <row r="36" customFormat="1" ht="172" customHeight="1" spans="1:17">
      <c r="A36" s="12">
        <v>13</v>
      </c>
      <c r="B36" s="12" t="s">
        <v>21</v>
      </c>
      <c r="C36" s="12" t="s">
        <v>22</v>
      </c>
      <c r="D36" s="12" t="s">
        <v>156</v>
      </c>
      <c r="E36" s="12" t="s">
        <v>150</v>
      </c>
      <c r="F36" s="12" t="s">
        <v>25</v>
      </c>
      <c r="G36" s="12" t="s">
        <v>26</v>
      </c>
      <c r="H36" s="12" t="s">
        <v>120</v>
      </c>
      <c r="I36" s="12" t="s">
        <v>151</v>
      </c>
      <c r="J36" s="12" t="s">
        <v>157</v>
      </c>
      <c r="K36" s="12">
        <v>67.8</v>
      </c>
      <c r="L36" s="12" t="s">
        <v>30</v>
      </c>
      <c r="M36" s="12" t="s">
        <v>153</v>
      </c>
      <c r="N36" s="12" t="s">
        <v>158</v>
      </c>
      <c r="O36" s="12" t="s">
        <v>33</v>
      </c>
      <c r="P36" s="12" t="s">
        <v>159</v>
      </c>
      <c r="Q36" s="14"/>
    </row>
    <row r="37" s="1" customFormat="1" ht="71" customHeight="1" spans="1:17">
      <c r="A37" s="12"/>
      <c r="B37" s="12"/>
      <c r="C37" s="12"/>
      <c r="D37" s="12" t="s">
        <v>160</v>
      </c>
      <c r="E37" s="12"/>
      <c r="F37" s="12"/>
      <c r="G37" s="12"/>
      <c r="H37" s="12"/>
      <c r="I37" s="12"/>
      <c r="J37" s="12"/>
      <c r="K37" s="15">
        <f>K38+K73+K83+K78</f>
        <v>10880.49</v>
      </c>
      <c r="L37" s="12"/>
      <c r="M37" s="12"/>
      <c r="N37" s="12"/>
      <c r="O37" s="12"/>
      <c r="P37" s="12"/>
      <c r="Q37" s="14"/>
    </row>
    <row r="38" s="1" customFormat="1" ht="65" customHeight="1" spans="1:17">
      <c r="A38" s="12"/>
      <c r="B38" s="12"/>
      <c r="C38" s="12"/>
      <c r="D38" s="12" t="s">
        <v>161</v>
      </c>
      <c r="E38" s="12"/>
      <c r="F38" s="12"/>
      <c r="G38" s="12"/>
      <c r="H38" s="12"/>
      <c r="I38" s="12"/>
      <c r="J38" s="12"/>
      <c r="K38" s="15">
        <f>K39+SUM(K57:K72)</f>
        <v>7542.99</v>
      </c>
      <c r="L38" s="12"/>
      <c r="M38" s="12"/>
      <c r="N38" s="12"/>
      <c r="O38" s="12"/>
      <c r="P38" s="12"/>
      <c r="Q38" s="14"/>
    </row>
    <row r="39" s="1" customFormat="1" ht="140" customHeight="1" spans="1:17">
      <c r="A39" s="12">
        <v>14</v>
      </c>
      <c r="B39" s="12" t="s">
        <v>21</v>
      </c>
      <c r="C39" s="12" t="s">
        <v>22</v>
      </c>
      <c r="D39" s="12" t="s">
        <v>162</v>
      </c>
      <c r="E39" s="12" t="s">
        <v>163</v>
      </c>
      <c r="F39" s="12" t="s">
        <v>25</v>
      </c>
      <c r="G39" s="12" t="s">
        <v>48</v>
      </c>
      <c r="H39" s="12" t="s">
        <v>49</v>
      </c>
      <c r="I39" s="12" t="s">
        <v>151</v>
      </c>
      <c r="J39" s="12" t="s">
        <v>164</v>
      </c>
      <c r="K39" s="15">
        <f>SUM(K40:K56)</f>
        <v>5657.31</v>
      </c>
      <c r="L39" s="12" t="s">
        <v>30</v>
      </c>
      <c r="M39" s="12" t="str">
        <f>G40&amp;"村民"</f>
        <v>绿洲街道老城东村村民</v>
      </c>
      <c r="N39" s="12" t="s">
        <v>165</v>
      </c>
      <c r="O39" s="12" t="s">
        <v>33</v>
      </c>
      <c r="P39" s="12" t="s">
        <v>166</v>
      </c>
      <c r="Q39" s="14"/>
    </row>
    <row r="40" s="1" customFormat="1" ht="191" customHeight="1" spans="1:17">
      <c r="A40" s="12">
        <v>14.1</v>
      </c>
      <c r="B40" s="12" t="s">
        <v>21</v>
      </c>
      <c r="C40" s="12" t="s">
        <v>22</v>
      </c>
      <c r="D40" s="12" t="s">
        <v>167</v>
      </c>
      <c r="E40" s="12" t="s">
        <v>163</v>
      </c>
      <c r="F40" s="12" t="s">
        <v>25</v>
      </c>
      <c r="G40" s="12" t="s">
        <v>168</v>
      </c>
      <c r="H40" s="12" t="s">
        <v>49</v>
      </c>
      <c r="I40" s="12" t="s">
        <v>151</v>
      </c>
      <c r="J40" s="12" t="s">
        <v>169</v>
      </c>
      <c r="K40" s="12">
        <v>169.87</v>
      </c>
      <c r="L40" s="12" t="s">
        <v>30</v>
      </c>
      <c r="M40" s="12" t="str">
        <f t="shared" ref="M40:M61" si="0">G40&amp;"村民"</f>
        <v>绿洲街道老城东村村民</v>
      </c>
      <c r="N40" s="12" t="s">
        <v>165</v>
      </c>
      <c r="O40" s="12" t="s">
        <v>33</v>
      </c>
      <c r="P40" s="12" t="s">
        <v>166</v>
      </c>
      <c r="Q40" s="14"/>
    </row>
    <row r="41" s="1" customFormat="1" ht="191" customHeight="1" spans="1:17">
      <c r="A41" s="12">
        <v>14.2</v>
      </c>
      <c r="B41" s="12" t="s">
        <v>21</v>
      </c>
      <c r="C41" s="12" t="s">
        <v>22</v>
      </c>
      <c r="D41" s="12" t="s">
        <v>170</v>
      </c>
      <c r="E41" s="12" t="s">
        <v>163</v>
      </c>
      <c r="F41" s="12" t="s">
        <v>25</v>
      </c>
      <c r="G41" s="12" t="s">
        <v>171</v>
      </c>
      <c r="H41" s="12" t="s">
        <v>49</v>
      </c>
      <c r="I41" s="12" t="s">
        <v>151</v>
      </c>
      <c r="J41" s="12" t="s">
        <v>172</v>
      </c>
      <c r="K41" s="12">
        <v>299.86</v>
      </c>
      <c r="L41" s="12" t="s">
        <v>30</v>
      </c>
      <c r="M41" s="12" t="str">
        <f t="shared" si="0"/>
        <v>南华街道戚店村、杨李庄村村民</v>
      </c>
      <c r="N41" s="12" t="s">
        <v>165</v>
      </c>
      <c r="O41" s="12" t="s">
        <v>33</v>
      </c>
      <c r="P41" s="12" t="s">
        <v>166</v>
      </c>
      <c r="Q41" s="14"/>
    </row>
    <row r="42" s="1" customFormat="1" ht="191" customHeight="1" spans="1:17">
      <c r="A42" s="12">
        <v>14.3</v>
      </c>
      <c r="B42" s="12" t="s">
        <v>21</v>
      </c>
      <c r="C42" s="12" t="s">
        <v>22</v>
      </c>
      <c r="D42" s="12" t="s">
        <v>173</v>
      </c>
      <c r="E42" s="12" t="s">
        <v>163</v>
      </c>
      <c r="F42" s="12" t="s">
        <v>25</v>
      </c>
      <c r="G42" s="12" t="s">
        <v>174</v>
      </c>
      <c r="H42" s="12" t="s">
        <v>49</v>
      </c>
      <c r="I42" s="12" t="s">
        <v>151</v>
      </c>
      <c r="J42" s="12" t="s">
        <v>175</v>
      </c>
      <c r="K42" s="12">
        <v>289.25</v>
      </c>
      <c r="L42" s="12" t="s">
        <v>30</v>
      </c>
      <c r="M42" s="12" t="str">
        <f t="shared" si="0"/>
        <v>人和镇内东村、杨庄村村民</v>
      </c>
      <c r="N42" s="12" t="s">
        <v>165</v>
      </c>
      <c r="O42" s="12" t="s">
        <v>33</v>
      </c>
      <c r="P42" s="12" t="s">
        <v>166</v>
      </c>
      <c r="Q42" s="14"/>
    </row>
    <row r="43" s="1" customFormat="1" ht="191" customHeight="1" spans="1:17">
      <c r="A43" s="12">
        <v>14.4</v>
      </c>
      <c r="B43" s="12" t="s">
        <v>21</v>
      </c>
      <c r="C43" s="12" t="s">
        <v>22</v>
      </c>
      <c r="D43" s="12" t="s">
        <v>176</v>
      </c>
      <c r="E43" s="12" t="s">
        <v>163</v>
      </c>
      <c r="F43" s="12" t="s">
        <v>25</v>
      </c>
      <c r="G43" s="12" t="s">
        <v>177</v>
      </c>
      <c r="H43" s="12" t="s">
        <v>49</v>
      </c>
      <c r="I43" s="12" t="s">
        <v>151</v>
      </c>
      <c r="J43" s="12" t="s">
        <v>178</v>
      </c>
      <c r="K43" s="12">
        <v>349.58</v>
      </c>
      <c r="L43" s="12" t="s">
        <v>30</v>
      </c>
      <c r="M43" s="12" t="str">
        <f t="shared" si="0"/>
        <v>庄子镇老庄村、史先村、大安村村民</v>
      </c>
      <c r="N43" s="12" t="s">
        <v>165</v>
      </c>
      <c r="O43" s="12" t="s">
        <v>33</v>
      </c>
      <c r="P43" s="12" t="s">
        <v>166</v>
      </c>
      <c r="Q43" s="14"/>
    </row>
    <row r="44" s="1" customFormat="1" ht="275" customHeight="1" spans="1:17">
      <c r="A44" s="12">
        <v>14.5</v>
      </c>
      <c r="B44" s="12" t="s">
        <v>21</v>
      </c>
      <c r="C44" s="12" t="s">
        <v>22</v>
      </c>
      <c r="D44" s="12" t="s">
        <v>179</v>
      </c>
      <c r="E44" s="12" t="s">
        <v>163</v>
      </c>
      <c r="F44" s="12" t="s">
        <v>25</v>
      </c>
      <c r="G44" s="12" t="s">
        <v>180</v>
      </c>
      <c r="H44" s="12" t="s">
        <v>49</v>
      </c>
      <c r="I44" s="12" t="s">
        <v>151</v>
      </c>
      <c r="J44" s="12" t="s">
        <v>181</v>
      </c>
      <c r="K44" s="12">
        <v>368.28</v>
      </c>
      <c r="L44" s="12" t="s">
        <v>30</v>
      </c>
      <c r="M44" s="12" t="str">
        <f t="shared" si="0"/>
        <v>花园乡吴老家村、小老家村、罗庄村、牛刘村村民</v>
      </c>
      <c r="N44" s="12" t="s">
        <v>165</v>
      </c>
      <c r="O44" s="12" t="s">
        <v>33</v>
      </c>
      <c r="P44" s="12" t="s">
        <v>166</v>
      </c>
      <c r="Q44" s="14"/>
    </row>
    <row r="45" s="1" customFormat="1" ht="191" customHeight="1" spans="1:17">
      <c r="A45" s="12">
        <v>14.6</v>
      </c>
      <c r="B45" s="12" t="s">
        <v>21</v>
      </c>
      <c r="C45" s="12" t="s">
        <v>22</v>
      </c>
      <c r="D45" s="12" t="s">
        <v>182</v>
      </c>
      <c r="E45" s="12" t="s">
        <v>163</v>
      </c>
      <c r="F45" s="12" t="s">
        <v>25</v>
      </c>
      <c r="G45" s="12" t="s">
        <v>183</v>
      </c>
      <c r="H45" s="12" t="s">
        <v>49</v>
      </c>
      <c r="I45" s="12" t="s">
        <v>151</v>
      </c>
      <c r="J45" s="12" t="s">
        <v>184</v>
      </c>
      <c r="K45" s="12">
        <v>153.9</v>
      </c>
      <c r="L45" s="12" t="s">
        <v>30</v>
      </c>
      <c r="M45" s="12" t="str">
        <f t="shared" si="0"/>
        <v>褚庙乡陈庄村、曹庄村村民</v>
      </c>
      <c r="N45" s="12" t="s">
        <v>165</v>
      </c>
      <c r="O45" s="12" t="s">
        <v>33</v>
      </c>
      <c r="P45" s="12" t="s">
        <v>166</v>
      </c>
      <c r="Q45" s="14"/>
    </row>
    <row r="46" s="1" customFormat="1" ht="243" customHeight="1" spans="1:17">
      <c r="A46" s="12">
        <v>14.7</v>
      </c>
      <c r="B46" s="12" t="s">
        <v>21</v>
      </c>
      <c r="C46" s="12" t="s">
        <v>22</v>
      </c>
      <c r="D46" s="12" t="s">
        <v>185</v>
      </c>
      <c r="E46" s="12" t="s">
        <v>163</v>
      </c>
      <c r="F46" s="12" t="s">
        <v>25</v>
      </c>
      <c r="G46" s="12" t="s">
        <v>186</v>
      </c>
      <c r="H46" s="12" t="s">
        <v>49</v>
      </c>
      <c r="I46" s="12" t="s">
        <v>151</v>
      </c>
      <c r="J46" s="12" t="s">
        <v>187</v>
      </c>
      <c r="K46" s="12">
        <v>433.9</v>
      </c>
      <c r="L46" s="12" t="s">
        <v>30</v>
      </c>
      <c r="M46" s="12" t="str">
        <f t="shared" si="0"/>
        <v>北关镇许庄村、后尧村、石井村、李新庄村村民</v>
      </c>
      <c r="N46" s="12" t="s">
        <v>165</v>
      </c>
      <c r="O46" s="12" t="s">
        <v>33</v>
      </c>
      <c r="P46" s="12" t="s">
        <v>166</v>
      </c>
      <c r="Q46" s="14"/>
    </row>
    <row r="47" s="1" customFormat="1" ht="352" customHeight="1" spans="1:17">
      <c r="A47" s="12">
        <v>14.8</v>
      </c>
      <c r="B47" s="12" t="s">
        <v>21</v>
      </c>
      <c r="C47" s="12" t="s">
        <v>22</v>
      </c>
      <c r="D47" s="12" t="s">
        <v>188</v>
      </c>
      <c r="E47" s="12" t="s">
        <v>163</v>
      </c>
      <c r="F47" s="12" t="s">
        <v>25</v>
      </c>
      <c r="G47" s="12" t="s">
        <v>189</v>
      </c>
      <c r="H47" s="12" t="s">
        <v>49</v>
      </c>
      <c r="I47" s="12" t="s">
        <v>151</v>
      </c>
      <c r="J47" s="12" t="s">
        <v>190</v>
      </c>
      <c r="K47" s="12">
        <v>299.77</v>
      </c>
      <c r="L47" s="12" t="s">
        <v>30</v>
      </c>
      <c r="M47" s="12" t="str">
        <f t="shared" si="0"/>
        <v>白云寺镇新兴村、黄岗村、杨城村村民</v>
      </c>
      <c r="N47" s="12" t="s">
        <v>165</v>
      </c>
      <c r="O47" s="12" t="s">
        <v>33</v>
      </c>
      <c r="P47" s="12" t="s">
        <v>166</v>
      </c>
      <c r="Q47" s="14"/>
    </row>
    <row r="48" s="1" customFormat="1" ht="191" customHeight="1" spans="1:17">
      <c r="A48" s="12">
        <v>14.9</v>
      </c>
      <c r="B48" s="12" t="s">
        <v>21</v>
      </c>
      <c r="C48" s="12" t="s">
        <v>22</v>
      </c>
      <c r="D48" s="12" t="s">
        <v>191</v>
      </c>
      <c r="E48" s="12" t="s">
        <v>163</v>
      </c>
      <c r="F48" s="12" t="s">
        <v>25</v>
      </c>
      <c r="G48" s="12" t="s">
        <v>192</v>
      </c>
      <c r="H48" s="12" t="s">
        <v>49</v>
      </c>
      <c r="I48" s="12" t="s">
        <v>151</v>
      </c>
      <c r="J48" s="12" t="s">
        <v>193</v>
      </c>
      <c r="K48" s="12">
        <v>249.9</v>
      </c>
      <c r="L48" s="12" t="s">
        <v>30</v>
      </c>
      <c r="M48" s="12" t="str">
        <f t="shared" si="0"/>
        <v>老颜集镇张辛庄村、杨树庄村村民</v>
      </c>
      <c r="N48" s="12" t="s">
        <v>165</v>
      </c>
      <c r="O48" s="12" t="s">
        <v>33</v>
      </c>
      <c r="P48" s="12" t="s">
        <v>166</v>
      </c>
      <c r="Q48" s="14"/>
    </row>
    <row r="49" s="1" customFormat="1" ht="191" customHeight="1" spans="1:17">
      <c r="A49" s="15">
        <v>14.1</v>
      </c>
      <c r="B49" s="12" t="s">
        <v>21</v>
      </c>
      <c r="C49" s="12" t="s">
        <v>22</v>
      </c>
      <c r="D49" s="12" t="s">
        <v>194</v>
      </c>
      <c r="E49" s="12" t="s">
        <v>163</v>
      </c>
      <c r="F49" s="12" t="s">
        <v>25</v>
      </c>
      <c r="G49" s="12" t="s">
        <v>195</v>
      </c>
      <c r="H49" s="12" t="s">
        <v>49</v>
      </c>
      <c r="I49" s="12" t="s">
        <v>151</v>
      </c>
      <c r="J49" s="12" t="s">
        <v>196</v>
      </c>
      <c r="K49" s="12">
        <v>395.1</v>
      </c>
      <c r="L49" s="12" t="s">
        <v>30</v>
      </c>
      <c r="M49" s="12" t="str">
        <f t="shared" si="0"/>
        <v>双塔镇瓦屋营村、唐寨村村民</v>
      </c>
      <c r="N49" s="12" t="s">
        <v>165</v>
      </c>
      <c r="O49" s="12" t="s">
        <v>33</v>
      </c>
      <c r="P49" s="12" t="s">
        <v>166</v>
      </c>
      <c r="Q49" s="14"/>
    </row>
    <row r="50" s="1" customFormat="1" ht="191" customHeight="1" spans="1:17">
      <c r="A50" s="12">
        <v>14.11</v>
      </c>
      <c r="B50" s="12" t="s">
        <v>21</v>
      </c>
      <c r="C50" s="12" t="s">
        <v>22</v>
      </c>
      <c r="D50" s="12" t="s">
        <v>197</v>
      </c>
      <c r="E50" s="12" t="s">
        <v>163</v>
      </c>
      <c r="F50" s="12" t="s">
        <v>25</v>
      </c>
      <c r="G50" s="12" t="s">
        <v>198</v>
      </c>
      <c r="H50" s="12" t="s">
        <v>49</v>
      </c>
      <c r="I50" s="12" t="s">
        <v>151</v>
      </c>
      <c r="J50" s="12" t="s">
        <v>199</v>
      </c>
      <c r="K50" s="12">
        <v>299.3</v>
      </c>
      <c r="L50" s="12" t="s">
        <v>30</v>
      </c>
      <c r="M50" s="12" t="str">
        <f t="shared" si="0"/>
        <v>野岗镇丁西村、逯庄村、村民</v>
      </c>
      <c r="N50" s="12" t="s">
        <v>165</v>
      </c>
      <c r="O50" s="12" t="s">
        <v>33</v>
      </c>
      <c r="P50" s="12" t="s">
        <v>166</v>
      </c>
      <c r="Q50" s="14"/>
    </row>
    <row r="51" s="1" customFormat="1" ht="278" customHeight="1" spans="1:17">
      <c r="A51" s="12">
        <v>14.12</v>
      </c>
      <c r="B51" s="12" t="s">
        <v>21</v>
      </c>
      <c r="C51" s="12" t="s">
        <v>22</v>
      </c>
      <c r="D51" s="12" t="s">
        <v>200</v>
      </c>
      <c r="E51" s="12" t="s">
        <v>163</v>
      </c>
      <c r="F51" s="12" t="s">
        <v>25</v>
      </c>
      <c r="G51" s="12" t="s">
        <v>201</v>
      </c>
      <c r="H51" s="12" t="s">
        <v>49</v>
      </c>
      <c r="I51" s="12" t="s">
        <v>151</v>
      </c>
      <c r="J51" s="12" t="s">
        <v>202</v>
      </c>
      <c r="K51" s="12">
        <v>546.8</v>
      </c>
      <c r="L51" s="12" t="s">
        <v>30</v>
      </c>
      <c r="M51" s="12" t="str">
        <f t="shared" si="0"/>
        <v>程庄镇蒋庄村、高庄村、王柿园村、罗马湛村村民</v>
      </c>
      <c r="N51" s="12" t="s">
        <v>165</v>
      </c>
      <c r="O51" s="12" t="s">
        <v>33</v>
      </c>
      <c r="P51" s="12" t="s">
        <v>166</v>
      </c>
      <c r="Q51" s="14"/>
    </row>
    <row r="52" s="1" customFormat="1" ht="191" customHeight="1" spans="1:17">
      <c r="A52" s="12">
        <v>14.13</v>
      </c>
      <c r="B52" s="12" t="s">
        <v>21</v>
      </c>
      <c r="C52" s="12" t="s">
        <v>22</v>
      </c>
      <c r="D52" s="12" t="s">
        <v>203</v>
      </c>
      <c r="E52" s="12" t="s">
        <v>163</v>
      </c>
      <c r="F52" s="12" t="s">
        <v>25</v>
      </c>
      <c r="G52" s="12" t="s">
        <v>204</v>
      </c>
      <c r="H52" s="12" t="s">
        <v>49</v>
      </c>
      <c r="I52" s="12" t="s">
        <v>151</v>
      </c>
      <c r="J52" s="12" t="s">
        <v>205</v>
      </c>
      <c r="K52" s="12">
        <v>394.8</v>
      </c>
      <c r="L52" s="12" t="s">
        <v>30</v>
      </c>
      <c r="M52" s="12" t="str">
        <f t="shared" si="0"/>
        <v>伯党乡伯东村、伯西村村民</v>
      </c>
      <c r="N52" s="12" t="s">
        <v>165</v>
      </c>
      <c r="O52" s="12" t="s">
        <v>33</v>
      </c>
      <c r="P52" s="12" t="s">
        <v>166</v>
      </c>
      <c r="Q52" s="14"/>
    </row>
    <row r="53" s="1" customFormat="1" ht="191" customHeight="1" spans="1:17">
      <c r="A53" s="12">
        <v>14.14</v>
      </c>
      <c r="B53" s="12" t="s">
        <v>21</v>
      </c>
      <c r="C53" s="12" t="s">
        <v>22</v>
      </c>
      <c r="D53" s="12" t="s">
        <v>206</v>
      </c>
      <c r="E53" s="12" t="s">
        <v>163</v>
      </c>
      <c r="F53" s="12" t="s">
        <v>25</v>
      </c>
      <c r="G53" s="12" t="s">
        <v>207</v>
      </c>
      <c r="H53" s="12" t="s">
        <v>49</v>
      </c>
      <c r="I53" s="12" t="s">
        <v>151</v>
      </c>
      <c r="J53" s="12" t="s">
        <v>208</v>
      </c>
      <c r="K53" s="12">
        <v>293.8</v>
      </c>
      <c r="L53" s="12" t="s">
        <v>30</v>
      </c>
      <c r="M53" s="12" t="str">
        <f t="shared" si="0"/>
        <v>王桥镇蒋柿园村、底东村村民</v>
      </c>
      <c r="N53" s="12" t="s">
        <v>165</v>
      </c>
      <c r="O53" s="12" t="s">
        <v>33</v>
      </c>
      <c r="P53" s="12" t="s">
        <v>166</v>
      </c>
      <c r="Q53" s="14"/>
    </row>
    <row r="54" s="1" customFormat="1" ht="237" customHeight="1" spans="1:17">
      <c r="A54" s="12">
        <v>14.15</v>
      </c>
      <c r="B54" s="12" t="s">
        <v>21</v>
      </c>
      <c r="C54" s="12" t="s">
        <v>22</v>
      </c>
      <c r="D54" s="12" t="s">
        <v>209</v>
      </c>
      <c r="E54" s="12" t="s">
        <v>163</v>
      </c>
      <c r="F54" s="12" t="s">
        <v>25</v>
      </c>
      <c r="G54" s="12" t="s">
        <v>210</v>
      </c>
      <c r="H54" s="12" t="s">
        <v>49</v>
      </c>
      <c r="I54" s="12" t="s">
        <v>151</v>
      </c>
      <c r="J54" s="12" t="s">
        <v>211</v>
      </c>
      <c r="K54" s="12">
        <v>508.8</v>
      </c>
      <c r="L54" s="12" t="s">
        <v>30</v>
      </c>
      <c r="M54" s="12" t="str">
        <f t="shared" si="0"/>
        <v>龙塘镇石槽村、龙西村、郑寨村、南杨庄村村民</v>
      </c>
      <c r="N54" s="12" t="s">
        <v>165</v>
      </c>
      <c r="O54" s="12" t="s">
        <v>33</v>
      </c>
      <c r="P54" s="12" t="s">
        <v>166</v>
      </c>
      <c r="Q54" s="14"/>
    </row>
    <row r="55" s="1" customFormat="1" ht="191" customHeight="1" spans="1:17">
      <c r="A55" s="12">
        <v>14.16</v>
      </c>
      <c r="B55" s="12" t="s">
        <v>21</v>
      </c>
      <c r="C55" s="12" t="s">
        <v>22</v>
      </c>
      <c r="D55" s="12" t="s">
        <v>212</v>
      </c>
      <c r="E55" s="12" t="s">
        <v>163</v>
      </c>
      <c r="F55" s="12" t="s">
        <v>25</v>
      </c>
      <c r="G55" s="12" t="s">
        <v>213</v>
      </c>
      <c r="H55" s="12" t="s">
        <v>49</v>
      </c>
      <c r="I55" s="12" t="s">
        <v>151</v>
      </c>
      <c r="J55" s="12" t="s">
        <v>214</v>
      </c>
      <c r="K55" s="12">
        <v>304.5</v>
      </c>
      <c r="L55" s="12" t="s">
        <v>30</v>
      </c>
      <c r="M55" s="12" t="str">
        <f t="shared" si="0"/>
        <v>王庄寨镇杨庄村、乔集村村民</v>
      </c>
      <c r="N55" s="12" t="s">
        <v>165</v>
      </c>
      <c r="O55" s="12" t="s">
        <v>33</v>
      </c>
      <c r="P55" s="12" t="s">
        <v>166</v>
      </c>
      <c r="Q55" s="14"/>
    </row>
    <row r="56" s="1" customFormat="1" ht="191" customHeight="1" spans="1:17">
      <c r="A56" s="12">
        <v>14.17</v>
      </c>
      <c r="B56" s="12" t="s">
        <v>21</v>
      </c>
      <c r="C56" s="12" t="s">
        <v>22</v>
      </c>
      <c r="D56" s="12" t="s">
        <v>215</v>
      </c>
      <c r="E56" s="12" t="s">
        <v>163</v>
      </c>
      <c r="F56" s="12" t="s">
        <v>25</v>
      </c>
      <c r="G56" s="12" t="s">
        <v>216</v>
      </c>
      <c r="H56" s="12" t="s">
        <v>49</v>
      </c>
      <c r="I56" s="12" t="s">
        <v>151</v>
      </c>
      <c r="J56" s="12" t="s">
        <v>217</v>
      </c>
      <c r="K56" s="12">
        <v>299.9</v>
      </c>
      <c r="L56" s="12" t="s">
        <v>30</v>
      </c>
      <c r="M56" s="12" t="str">
        <f t="shared" si="0"/>
        <v>孙六镇吴廉庄村村民</v>
      </c>
      <c r="N56" s="12" t="s">
        <v>165</v>
      </c>
      <c r="O56" s="12" t="s">
        <v>33</v>
      </c>
      <c r="P56" s="12" t="s">
        <v>166</v>
      </c>
      <c r="Q56" s="14"/>
    </row>
    <row r="57" s="1" customFormat="1" ht="191" customHeight="1" spans="1:17">
      <c r="A57" s="12">
        <v>15</v>
      </c>
      <c r="B57" s="12" t="s">
        <v>21</v>
      </c>
      <c r="C57" s="12" t="s">
        <v>22</v>
      </c>
      <c r="D57" s="12" t="s">
        <v>218</v>
      </c>
      <c r="E57" s="12" t="s">
        <v>163</v>
      </c>
      <c r="F57" s="12" t="s">
        <v>25</v>
      </c>
      <c r="G57" s="12" t="s">
        <v>219</v>
      </c>
      <c r="H57" s="12" t="s">
        <v>49</v>
      </c>
      <c r="I57" s="12" t="s">
        <v>220</v>
      </c>
      <c r="J57" s="12" t="s">
        <v>217</v>
      </c>
      <c r="K57" s="12">
        <v>284</v>
      </c>
      <c r="L57" s="12" t="s">
        <v>30</v>
      </c>
      <c r="M57" s="12" t="str">
        <f t="shared" si="0"/>
        <v>林七镇林东村村民</v>
      </c>
      <c r="N57" s="12" t="s">
        <v>165</v>
      </c>
      <c r="O57" s="12" t="s">
        <v>33</v>
      </c>
      <c r="P57" s="12" t="s">
        <v>166</v>
      </c>
      <c r="Q57" s="14"/>
    </row>
    <row r="58" s="1" customFormat="1" ht="237" customHeight="1" spans="1:17">
      <c r="A58" s="12">
        <v>16</v>
      </c>
      <c r="B58" s="12" t="s">
        <v>21</v>
      </c>
      <c r="C58" s="12" t="s">
        <v>22</v>
      </c>
      <c r="D58" s="12" t="s">
        <v>221</v>
      </c>
      <c r="E58" s="12" t="s">
        <v>163</v>
      </c>
      <c r="F58" s="12" t="s">
        <v>25</v>
      </c>
      <c r="G58" s="12" t="s">
        <v>222</v>
      </c>
      <c r="H58" s="12" t="s">
        <v>49</v>
      </c>
      <c r="I58" s="12" t="s">
        <v>96</v>
      </c>
      <c r="J58" s="12" t="s">
        <v>223</v>
      </c>
      <c r="K58" s="12">
        <v>243</v>
      </c>
      <c r="L58" s="12" t="s">
        <v>30</v>
      </c>
      <c r="M58" s="12" t="str">
        <f t="shared" si="0"/>
        <v>龙塘镇高庄村村民</v>
      </c>
      <c r="N58" s="12" t="s">
        <v>165</v>
      </c>
      <c r="O58" s="12" t="s">
        <v>33</v>
      </c>
      <c r="P58" s="12" t="s">
        <v>166</v>
      </c>
      <c r="Q58" s="14"/>
    </row>
    <row r="59" s="1" customFormat="1" ht="154" customHeight="1" spans="1:17">
      <c r="A59" s="12">
        <v>17</v>
      </c>
      <c r="B59" s="12" t="s">
        <v>21</v>
      </c>
      <c r="C59" s="12" t="s">
        <v>22</v>
      </c>
      <c r="D59" s="12" t="s">
        <v>224</v>
      </c>
      <c r="E59" s="12" t="s">
        <v>163</v>
      </c>
      <c r="F59" s="12" t="s">
        <v>25</v>
      </c>
      <c r="G59" s="12" t="s">
        <v>225</v>
      </c>
      <c r="H59" s="12" t="s">
        <v>226</v>
      </c>
      <c r="I59" s="12" t="s">
        <v>96</v>
      </c>
      <c r="J59" s="12" t="s">
        <v>227</v>
      </c>
      <c r="K59" s="12">
        <v>30</v>
      </c>
      <c r="L59" s="12" t="s">
        <v>30</v>
      </c>
      <c r="M59" s="12" t="str">
        <f t="shared" si="0"/>
        <v>龙塘镇董庄村村民</v>
      </c>
      <c r="N59" s="12" t="s">
        <v>165</v>
      </c>
      <c r="O59" s="12" t="s">
        <v>33</v>
      </c>
      <c r="P59" s="12" t="s">
        <v>166</v>
      </c>
      <c r="Q59" s="12"/>
    </row>
    <row r="60" s="1" customFormat="1" ht="154" customHeight="1" spans="1:17">
      <c r="A60" s="12">
        <v>18</v>
      </c>
      <c r="B60" s="12" t="s">
        <v>21</v>
      </c>
      <c r="C60" s="12" t="s">
        <v>22</v>
      </c>
      <c r="D60" s="12" t="s">
        <v>228</v>
      </c>
      <c r="E60" s="12" t="s">
        <v>163</v>
      </c>
      <c r="F60" s="12" t="s">
        <v>25</v>
      </c>
      <c r="G60" s="12" t="s">
        <v>229</v>
      </c>
      <c r="H60" s="12" t="s">
        <v>226</v>
      </c>
      <c r="I60" s="12" t="s">
        <v>96</v>
      </c>
      <c r="J60" s="12" t="s">
        <v>227</v>
      </c>
      <c r="K60" s="12">
        <v>30</v>
      </c>
      <c r="L60" s="12" t="s">
        <v>30</v>
      </c>
      <c r="M60" s="12" t="str">
        <f t="shared" si="0"/>
        <v>龙塘镇黄大庄村村民</v>
      </c>
      <c r="N60" s="12" t="s">
        <v>165</v>
      </c>
      <c r="O60" s="12" t="s">
        <v>33</v>
      </c>
      <c r="P60" s="12" t="s">
        <v>166</v>
      </c>
      <c r="Q60" s="12"/>
    </row>
    <row r="61" s="1" customFormat="1" ht="176" customHeight="1" spans="1:17">
      <c r="A61" s="12">
        <v>19</v>
      </c>
      <c r="B61" s="12" t="s">
        <v>21</v>
      </c>
      <c r="C61" s="12" t="s">
        <v>22</v>
      </c>
      <c r="D61" s="12" t="s">
        <v>230</v>
      </c>
      <c r="E61" s="12" t="s">
        <v>163</v>
      </c>
      <c r="F61" s="12" t="s">
        <v>25</v>
      </c>
      <c r="G61" s="12" t="s">
        <v>231</v>
      </c>
      <c r="H61" s="12" t="s">
        <v>49</v>
      </c>
      <c r="I61" s="12" t="s">
        <v>232</v>
      </c>
      <c r="J61" s="12" t="s">
        <v>233</v>
      </c>
      <c r="K61" s="12">
        <v>256</v>
      </c>
      <c r="L61" s="12" t="s">
        <v>30</v>
      </c>
      <c r="M61" s="12" t="str">
        <f t="shared" si="0"/>
        <v>褚庙乡朱店村、褚南村村民</v>
      </c>
      <c r="N61" s="12" t="s">
        <v>165</v>
      </c>
      <c r="O61" s="12" t="s">
        <v>33</v>
      </c>
      <c r="P61" s="12" t="s">
        <v>166</v>
      </c>
      <c r="Q61" s="14"/>
    </row>
    <row r="62" s="1" customFormat="1" ht="154" customHeight="1" spans="1:17">
      <c r="A62" s="12">
        <v>20</v>
      </c>
      <c r="B62" s="12" t="s">
        <v>21</v>
      </c>
      <c r="C62" s="12" t="s">
        <v>22</v>
      </c>
      <c r="D62" s="12" t="s">
        <v>234</v>
      </c>
      <c r="E62" s="12" t="s">
        <v>163</v>
      </c>
      <c r="F62" s="12" t="s">
        <v>25</v>
      </c>
      <c r="G62" s="12" t="s">
        <v>235</v>
      </c>
      <c r="H62" s="12" t="s">
        <v>49</v>
      </c>
      <c r="I62" s="12" t="s">
        <v>236</v>
      </c>
      <c r="J62" s="12" t="s">
        <v>237</v>
      </c>
      <c r="K62" s="12">
        <v>50</v>
      </c>
      <c r="L62" s="12" t="s">
        <v>30</v>
      </c>
      <c r="M62" s="12" t="s">
        <v>238</v>
      </c>
      <c r="N62" s="12" t="s">
        <v>165</v>
      </c>
      <c r="O62" s="12" t="s">
        <v>33</v>
      </c>
      <c r="P62" s="12" t="s">
        <v>166</v>
      </c>
      <c r="Q62" s="12"/>
    </row>
    <row r="63" s="1" customFormat="1" ht="133" customHeight="1" spans="1:17">
      <c r="A63" s="12">
        <v>21</v>
      </c>
      <c r="B63" s="12" t="s">
        <v>21</v>
      </c>
      <c r="C63" s="12" t="s">
        <v>22</v>
      </c>
      <c r="D63" s="12" t="s">
        <v>239</v>
      </c>
      <c r="E63" s="12" t="s">
        <v>163</v>
      </c>
      <c r="F63" s="12" t="s">
        <v>25</v>
      </c>
      <c r="G63" s="12" t="s">
        <v>240</v>
      </c>
      <c r="H63" s="12" t="s">
        <v>49</v>
      </c>
      <c r="I63" s="12" t="s">
        <v>236</v>
      </c>
      <c r="J63" s="12" t="s">
        <v>241</v>
      </c>
      <c r="K63" s="12">
        <v>50</v>
      </c>
      <c r="L63" s="12" t="s">
        <v>30</v>
      </c>
      <c r="M63" s="12" t="s">
        <v>242</v>
      </c>
      <c r="N63" s="12" t="s">
        <v>165</v>
      </c>
      <c r="O63" s="12" t="s">
        <v>33</v>
      </c>
      <c r="P63" s="12" t="s">
        <v>166</v>
      </c>
      <c r="Q63" s="12"/>
    </row>
    <row r="64" s="1" customFormat="1" ht="133" customHeight="1" spans="1:17">
      <c r="A64" s="12">
        <v>22</v>
      </c>
      <c r="B64" s="12" t="s">
        <v>21</v>
      </c>
      <c r="C64" s="12" t="s">
        <v>22</v>
      </c>
      <c r="D64" s="12" t="s">
        <v>243</v>
      </c>
      <c r="E64" s="12" t="s">
        <v>163</v>
      </c>
      <c r="F64" s="12" t="s">
        <v>25</v>
      </c>
      <c r="G64" s="12" t="s">
        <v>244</v>
      </c>
      <c r="H64" s="12" t="s">
        <v>49</v>
      </c>
      <c r="I64" s="12" t="s">
        <v>236</v>
      </c>
      <c r="J64" s="12" t="s">
        <v>245</v>
      </c>
      <c r="K64" s="12">
        <v>100</v>
      </c>
      <c r="L64" s="12" t="s">
        <v>30</v>
      </c>
      <c r="M64" s="12" t="s">
        <v>246</v>
      </c>
      <c r="N64" s="12" t="s">
        <v>165</v>
      </c>
      <c r="O64" s="12" t="s">
        <v>33</v>
      </c>
      <c r="P64" s="12" t="s">
        <v>166</v>
      </c>
      <c r="Q64" s="12"/>
    </row>
    <row r="65" s="1" customFormat="1" ht="237" customHeight="1" spans="1:17">
      <c r="A65" s="12">
        <v>23</v>
      </c>
      <c r="B65" s="12" t="s">
        <v>21</v>
      </c>
      <c r="C65" s="12" t="s">
        <v>22</v>
      </c>
      <c r="D65" s="12" t="s">
        <v>247</v>
      </c>
      <c r="E65" s="12" t="s">
        <v>163</v>
      </c>
      <c r="F65" s="12" t="s">
        <v>25</v>
      </c>
      <c r="G65" s="12" t="s">
        <v>248</v>
      </c>
      <c r="H65" s="12" t="s">
        <v>49</v>
      </c>
      <c r="I65" s="12" t="s">
        <v>249</v>
      </c>
      <c r="J65" s="12" t="s">
        <v>250</v>
      </c>
      <c r="K65" s="12">
        <v>100</v>
      </c>
      <c r="L65" s="12" t="s">
        <v>30</v>
      </c>
      <c r="M65" s="12" t="s">
        <v>251</v>
      </c>
      <c r="N65" s="12" t="s">
        <v>165</v>
      </c>
      <c r="O65" s="12" t="s">
        <v>33</v>
      </c>
      <c r="P65" s="12" t="s">
        <v>166</v>
      </c>
      <c r="Q65" s="12"/>
    </row>
    <row r="66" s="1" customFormat="1" ht="237" customHeight="1" spans="1:17">
      <c r="A66" s="12">
        <v>24</v>
      </c>
      <c r="B66" s="12" t="s">
        <v>21</v>
      </c>
      <c r="C66" s="12" t="s">
        <v>22</v>
      </c>
      <c r="D66" s="12" t="s">
        <v>252</v>
      </c>
      <c r="E66" s="12" t="s">
        <v>163</v>
      </c>
      <c r="F66" s="12" t="s">
        <v>25</v>
      </c>
      <c r="G66" s="12" t="s">
        <v>253</v>
      </c>
      <c r="H66" s="12" t="s">
        <v>49</v>
      </c>
      <c r="I66" s="12" t="s">
        <v>254</v>
      </c>
      <c r="J66" s="12" t="s">
        <v>255</v>
      </c>
      <c r="K66" s="12">
        <v>378.68</v>
      </c>
      <c r="L66" s="12" t="s">
        <v>30</v>
      </c>
      <c r="M66" s="12" t="s">
        <v>256</v>
      </c>
      <c r="N66" s="12" t="s">
        <v>165</v>
      </c>
      <c r="O66" s="12" t="s">
        <v>33</v>
      </c>
      <c r="P66" s="12" t="s">
        <v>166</v>
      </c>
      <c r="Q66" s="14"/>
    </row>
    <row r="67" s="1" customFormat="1" ht="121" customHeight="1" spans="1:17">
      <c r="A67" s="12">
        <v>25</v>
      </c>
      <c r="B67" s="12" t="s">
        <v>21</v>
      </c>
      <c r="C67" s="12" t="s">
        <v>22</v>
      </c>
      <c r="D67" s="12" t="s">
        <v>257</v>
      </c>
      <c r="E67" s="12" t="s">
        <v>258</v>
      </c>
      <c r="F67" s="12" t="s">
        <v>25</v>
      </c>
      <c r="G67" s="12" t="s">
        <v>259</v>
      </c>
      <c r="H67" s="12" t="s">
        <v>49</v>
      </c>
      <c r="I67" s="12" t="s">
        <v>260</v>
      </c>
      <c r="J67" s="15" t="s">
        <v>261</v>
      </c>
      <c r="K67" s="12">
        <v>66</v>
      </c>
      <c r="L67" s="12" t="s">
        <v>30</v>
      </c>
      <c r="M67" s="12" t="s">
        <v>262</v>
      </c>
      <c r="N67" s="12" t="s">
        <v>165</v>
      </c>
      <c r="O67" s="12" t="s">
        <v>33</v>
      </c>
      <c r="P67" s="12" t="s">
        <v>166</v>
      </c>
      <c r="Q67" s="12"/>
    </row>
    <row r="68" s="1" customFormat="1" ht="237" customHeight="1" spans="1:17">
      <c r="A68" s="12">
        <v>26</v>
      </c>
      <c r="B68" s="12" t="s">
        <v>21</v>
      </c>
      <c r="C68" s="12" t="s">
        <v>22</v>
      </c>
      <c r="D68" s="12" t="s">
        <v>263</v>
      </c>
      <c r="E68" s="12" t="s">
        <v>163</v>
      </c>
      <c r="F68" s="12" t="s">
        <v>25</v>
      </c>
      <c r="G68" s="12" t="s">
        <v>264</v>
      </c>
      <c r="H68" s="12" t="s">
        <v>49</v>
      </c>
      <c r="I68" s="12" t="s">
        <v>265</v>
      </c>
      <c r="J68" s="12" t="s">
        <v>266</v>
      </c>
      <c r="K68" s="12">
        <v>83</v>
      </c>
      <c r="L68" s="12" t="s">
        <v>30</v>
      </c>
      <c r="M68" s="12" t="str">
        <f t="shared" ref="M68:M72" si="1">G68&amp;"村民"</f>
        <v>王桥镇赵岗村村民</v>
      </c>
      <c r="N68" s="12" t="s">
        <v>267</v>
      </c>
      <c r="O68" s="12" t="s">
        <v>33</v>
      </c>
      <c r="P68" s="12" t="s">
        <v>166</v>
      </c>
      <c r="Q68" s="12"/>
    </row>
    <row r="69" s="1" customFormat="1" ht="125" customHeight="1" spans="1:17">
      <c r="A69" s="12">
        <v>27</v>
      </c>
      <c r="B69" s="12" t="s">
        <v>21</v>
      </c>
      <c r="C69" s="12" t="s">
        <v>22</v>
      </c>
      <c r="D69" s="12" t="s">
        <v>268</v>
      </c>
      <c r="E69" s="12" t="s">
        <v>269</v>
      </c>
      <c r="F69" s="12" t="s">
        <v>25</v>
      </c>
      <c r="G69" s="12" t="s">
        <v>63</v>
      </c>
      <c r="H69" s="12" t="s">
        <v>49</v>
      </c>
      <c r="I69" s="12" t="s">
        <v>270</v>
      </c>
      <c r="J69" s="12" t="s">
        <v>271</v>
      </c>
      <c r="K69" s="12">
        <v>50</v>
      </c>
      <c r="L69" s="12" t="s">
        <v>30</v>
      </c>
      <c r="M69" s="12" t="str">
        <f t="shared" si="1"/>
        <v>花园乡双井村村民</v>
      </c>
      <c r="N69" s="12" t="s">
        <v>272</v>
      </c>
      <c r="O69" s="12" t="s">
        <v>33</v>
      </c>
      <c r="P69" s="12" t="s">
        <v>273</v>
      </c>
      <c r="Q69" s="14"/>
    </row>
    <row r="70" s="1" customFormat="1" ht="148" customHeight="1" spans="1:17">
      <c r="A70" s="12">
        <v>28</v>
      </c>
      <c r="B70" s="12" t="s">
        <v>21</v>
      </c>
      <c r="C70" s="12" t="s">
        <v>22</v>
      </c>
      <c r="D70" s="12" t="s">
        <v>274</v>
      </c>
      <c r="E70" s="12" t="s">
        <v>163</v>
      </c>
      <c r="F70" s="12" t="s">
        <v>25</v>
      </c>
      <c r="G70" s="12" t="s">
        <v>275</v>
      </c>
      <c r="H70" s="12" t="s">
        <v>226</v>
      </c>
      <c r="I70" s="12" t="s">
        <v>270</v>
      </c>
      <c r="J70" s="12" t="s">
        <v>276</v>
      </c>
      <c r="K70" s="12">
        <v>30</v>
      </c>
      <c r="L70" s="12" t="s">
        <v>30</v>
      </c>
      <c r="M70" s="12" t="str">
        <f t="shared" si="1"/>
        <v>花园乡陈庄村村民</v>
      </c>
      <c r="N70" s="12" t="s">
        <v>277</v>
      </c>
      <c r="O70" s="12" t="s">
        <v>33</v>
      </c>
      <c r="P70" s="12" t="s">
        <v>278</v>
      </c>
      <c r="Q70" s="14"/>
    </row>
    <row r="71" s="1" customFormat="1" ht="148" customHeight="1" spans="1:17">
      <c r="A71" s="12">
        <v>29</v>
      </c>
      <c r="B71" s="12" t="s">
        <v>21</v>
      </c>
      <c r="C71" s="12" t="s">
        <v>22</v>
      </c>
      <c r="D71" s="12" t="s">
        <v>279</v>
      </c>
      <c r="E71" s="12" t="s">
        <v>269</v>
      </c>
      <c r="F71" s="12" t="s">
        <v>25</v>
      </c>
      <c r="G71" s="12" t="s">
        <v>280</v>
      </c>
      <c r="H71" s="12" t="s">
        <v>281</v>
      </c>
      <c r="I71" s="12" t="s">
        <v>282</v>
      </c>
      <c r="J71" s="12" t="s">
        <v>283</v>
      </c>
      <c r="K71" s="12">
        <v>35</v>
      </c>
      <c r="L71" s="12" t="s">
        <v>30</v>
      </c>
      <c r="M71" s="12" t="str">
        <f t="shared" si="1"/>
        <v>程庄镇葛庄村村民</v>
      </c>
      <c r="N71" s="12" t="s">
        <v>284</v>
      </c>
      <c r="O71" s="12" t="s">
        <v>33</v>
      </c>
      <c r="P71" s="12" t="s">
        <v>285</v>
      </c>
      <c r="Q71" s="14"/>
    </row>
    <row r="72" s="4" customFormat="1" ht="99" customHeight="1" spans="1:17">
      <c r="A72" s="12">
        <v>30</v>
      </c>
      <c r="B72" s="12" t="s">
        <v>21</v>
      </c>
      <c r="C72" s="12" t="s">
        <v>22</v>
      </c>
      <c r="D72" s="12" t="s">
        <v>286</v>
      </c>
      <c r="E72" s="12" t="s">
        <v>163</v>
      </c>
      <c r="F72" s="12" t="s">
        <v>25</v>
      </c>
      <c r="G72" s="12" t="s">
        <v>287</v>
      </c>
      <c r="H72" s="12" t="s">
        <v>288</v>
      </c>
      <c r="I72" s="12" t="s">
        <v>249</v>
      </c>
      <c r="J72" s="12" t="s">
        <v>289</v>
      </c>
      <c r="K72" s="12">
        <v>100</v>
      </c>
      <c r="L72" s="12" t="s">
        <v>30</v>
      </c>
      <c r="M72" s="12" t="str">
        <f t="shared" si="1"/>
        <v>王庄寨镇王庄村村民</v>
      </c>
      <c r="N72" s="12" t="s">
        <v>165</v>
      </c>
      <c r="O72" s="12" t="s">
        <v>33</v>
      </c>
      <c r="P72" s="12" t="s">
        <v>166</v>
      </c>
      <c r="Q72" s="16"/>
    </row>
    <row r="73" s="1" customFormat="1" ht="75" customHeight="1" spans="1:17">
      <c r="A73" s="12"/>
      <c r="B73" s="12"/>
      <c r="C73" s="12"/>
      <c r="D73" s="12" t="s">
        <v>290</v>
      </c>
      <c r="E73" s="12"/>
      <c r="F73" s="12"/>
      <c r="G73" s="12"/>
      <c r="H73" s="14"/>
      <c r="I73" s="12"/>
      <c r="J73" s="12"/>
      <c r="K73" s="15">
        <f>SUM(K74:K77)</f>
        <v>2708</v>
      </c>
      <c r="L73" s="12"/>
      <c r="M73" s="12"/>
      <c r="N73" s="12"/>
      <c r="O73" s="12"/>
      <c r="P73" s="12"/>
      <c r="Q73" s="14"/>
    </row>
    <row r="74" s="1" customFormat="1" ht="153" customHeight="1" spans="1:17">
      <c r="A74" s="12">
        <v>31</v>
      </c>
      <c r="B74" s="12" t="s">
        <v>21</v>
      </c>
      <c r="C74" s="12" t="s">
        <v>22</v>
      </c>
      <c r="D74" s="12" t="s">
        <v>291</v>
      </c>
      <c r="E74" s="12" t="s">
        <v>292</v>
      </c>
      <c r="F74" s="12" t="s">
        <v>25</v>
      </c>
      <c r="G74" s="12" t="s">
        <v>26</v>
      </c>
      <c r="H74" s="12" t="s">
        <v>120</v>
      </c>
      <c r="I74" s="12" t="s">
        <v>293</v>
      </c>
      <c r="J74" s="12" t="s">
        <v>294</v>
      </c>
      <c r="K74" s="12">
        <v>833</v>
      </c>
      <c r="L74" s="12" t="s">
        <v>30</v>
      </c>
      <c r="M74" s="12" t="s">
        <v>295</v>
      </c>
      <c r="N74" s="12" t="s">
        <v>296</v>
      </c>
      <c r="O74" s="12" t="s">
        <v>33</v>
      </c>
      <c r="P74" s="12" t="s">
        <v>297</v>
      </c>
      <c r="Q74" s="14"/>
    </row>
    <row r="75" s="1" customFormat="1" ht="350" customHeight="1" spans="1:17">
      <c r="A75" s="12">
        <v>32</v>
      </c>
      <c r="B75" s="12" t="s">
        <v>21</v>
      </c>
      <c r="C75" s="12" t="s">
        <v>22</v>
      </c>
      <c r="D75" s="12" t="s">
        <v>298</v>
      </c>
      <c r="E75" s="12" t="s">
        <v>292</v>
      </c>
      <c r="F75" s="12" t="s">
        <v>25</v>
      </c>
      <c r="G75" s="12" t="s">
        <v>299</v>
      </c>
      <c r="H75" s="12" t="s">
        <v>49</v>
      </c>
      <c r="I75" s="12" t="s">
        <v>270</v>
      </c>
      <c r="J75" s="12" t="s">
        <v>300</v>
      </c>
      <c r="K75" s="12">
        <v>25</v>
      </c>
      <c r="L75" s="12" t="s">
        <v>30</v>
      </c>
      <c r="M75" s="12" t="s">
        <v>301</v>
      </c>
      <c r="N75" s="12" t="s">
        <v>302</v>
      </c>
      <c r="O75" s="12" t="s">
        <v>33</v>
      </c>
      <c r="P75" s="12" t="s">
        <v>303</v>
      </c>
      <c r="Q75" s="14"/>
    </row>
    <row r="76" s="1" customFormat="1" ht="140" customHeight="1" spans="1:17">
      <c r="A76" s="12">
        <v>33</v>
      </c>
      <c r="B76" s="12" t="s">
        <v>21</v>
      </c>
      <c r="C76" s="12" t="s">
        <v>22</v>
      </c>
      <c r="D76" s="12" t="s">
        <v>304</v>
      </c>
      <c r="E76" s="12" t="s">
        <v>292</v>
      </c>
      <c r="F76" s="12" t="s">
        <v>25</v>
      </c>
      <c r="G76" s="12" t="s">
        <v>26</v>
      </c>
      <c r="H76" s="12" t="s">
        <v>49</v>
      </c>
      <c r="I76" s="12" t="s">
        <v>293</v>
      </c>
      <c r="J76" s="12" t="s">
        <v>305</v>
      </c>
      <c r="K76" s="12">
        <v>250</v>
      </c>
      <c r="L76" s="12" t="s">
        <v>30</v>
      </c>
      <c r="M76" s="12" t="s">
        <v>306</v>
      </c>
      <c r="N76" s="12" t="s">
        <v>307</v>
      </c>
      <c r="O76" s="12" t="s">
        <v>33</v>
      </c>
      <c r="P76" s="12" t="s">
        <v>308</v>
      </c>
      <c r="Q76" s="14"/>
    </row>
    <row r="77" s="1" customFormat="1" ht="140" customHeight="1" spans="1:17">
      <c r="A77" s="12">
        <v>34</v>
      </c>
      <c r="B77" s="12" t="s">
        <v>21</v>
      </c>
      <c r="C77" s="12" t="s">
        <v>22</v>
      </c>
      <c r="D77" s="12" t="s">
        <v>309</v>
      </c>
      <c r="E77" s="12" t="s">
        <v>292</v>
      </c>
      <c r="F77" s="12" t="s">
        <v>25</v>
      </c>
      <c r="G77" s="12" t="s">
        <v>26</v>
      </c>
      <c r="H77" s="12" t="s">
        <v>310</v>
      </c>
      <c r="I77" s="12" t="s">
        <v>311</v>
      </c>
      <c r="J77" s="12" t="s">
        <v>312</v>
      </c>
      <c r="K77" s="12">
        <v>1600</v>
      </c>
      <c r="L77" s="12" t="s">
        <v>30</v>
      </c>
      <c r="M77" s="12" t="s">
        <v>119</v>
      </c>
      <c r="N77" s="12" t="s">
        <v>312</v>
      </c>
      <c r="O77" s="12" t="s">
        <v>33</v>
      </c>
      <c r="P77" s="12" t="s">
        <v>313</v>
      </c>
      <c r="Q77" s="12"/>
    </row>
    <row r="78" s="1" customFormat="1" ht="65" customHeight="1" spans="1:17">
      <c r="A78" s="12"/>
      <c r="B78" s="12"/>
      <c r="C78" s="12"/>
      <c r="D78" s="12" t="s">
        <v>314</v>
      </c>
      <c r="E78" s="12"/>
      <c r="F78" s="12"/>
      <c r="G78" s="12"/>
      <c r="H78" s="12"/>
      <c r="I78" s="12"/>
      <c r="J78" s="12"/>
      <c r="K78" s="12">
        <f>SUM(K79:K82)</f>
        <v>629.5</v>
      </c>
      <c r="L78" s="12"/>
      <c r="M78" s="12"/>
      <c r="N78" s="12"/>
      <c r="O78" s="12"/>
      <c r="P78" s="12"/>
      <c r="Q78" s="14"/>
    </row>
    <row r="79" s="1" customFormat="1" ht="165" customHeight="1" spans="1:17">
      <c r="A79" s="12">
        <v>35</v>
      </c>
      <c r="B79" s="12" t="s">
        <v>21</v>
      </c>
      <c r="C79" s="12" t="s">
        <v>22</v>
      </c>
      <c r="D79" s="12" t="s">
        <v>315</v>
      </c>
      <c r="E79" s="12" t="s">
        <v>316</v>
      </c>
      <c r="F79" s="12" t="s">
        <v>25</v>
      </c>
      <c r="G79" s="12" t="s">
        <v>317</v>
      </c>
      <c r="H79" s="12" t="s">
        <v>49</v>
      </c>
      <c r="I79" s="12" t="s">
        <v>318</v>
      </c>
      <c r="J79" s="12" t="s">
        <v>319</v>
      </c>
      <c r="K79" s="12">
        <v>76</v>
      </c>
      <c r="L79" s="12" t="s">
        <v>30</v>
      </c>
      <c r="M79" s="12" t="str">
        <f>G79&amp;"村民"</f>
        <v>褚庙乡陈鹿村、褚北村、利河村村民</v>
      </c>
      <c r="N79" s="12" t="s">
        <v>320</v>
      </c>
      <c r="O79" s="12" t="s">
        <v>33</v>
      </c>
      <c r="P79" s="12" t="s">
        <v>321</v>
      </c>
      <c r="Q79" s="12"/>
    </row>
    <row r="80" s="1" customFormat="1" ht="191" customHeight="1" spans="1:17">
      <c r="A80" s="12">
        <v>36</v>
      </c>
      <c r="B80" s="12" t="s">
        <v>21</v>
      </c>
      <c r="C80" s="12" t="s">
        <v>22</v>
      </c>
      <c r="D80" s="12" t="s">
        <v>322</v>
      </c>
      <c r="E80" s="12" t="s">
        <v>316</v>
      </c>
      <c r="F80" s="12" t="s">
        <v>25</v>
      </c>
      <c r="G80" s="12" t="s">
        <v>323</v>
      </c>
      <c r="H80" s="12" t="s">
        <v>49</v>
      </c>
      <c r="I80" s="12" t="s">
        <v>249</v>
      </c>
      <c r="J80" s="12" t="s">
        <v>324</v>
      </c>
      <c r="K80" s="12">
        <v>20</v>
      </c>
      <c r="L80" s="12" t="s">
        <v>30</v>
      </c>
      <c r="M80" s="12" t="s">
        <v>325</v>
      </c>
      <c r="N80" s="12" t="s">
        <v>326</v>
      </c>
      <c r="O80" s="12" t="s">
        <v>33</v>
      </c>
      <c r="P80" s="12" t="s">
        <v>321</v>
      </c>
      <c r="Q80" s="14"/>
    </row>
    <row r="81" s="1" customFormat="1" ht="140" customHeight="1" spans="1:17">
      <c r="A81" s="12">
        <v>37</v>
      </c>
      <c r="B81" s="12" t="s">
        <v>21</v>
      </c>
      <c r="C81" s="12" t="s">
        <v>22</v>
      </c>
      <c r="D81" s="12" t="s">
        <v>327</v>
      </c>
      <c r="E81" s="12" t="s">
        <v>316</v>
      </c>
      <c r="F81" s="12" t="s">
        <v>25</v>
      </c>
      <c r="G81" s="12" t="s">
        <v>299</v>
      </c>
      <c r="H81" s="12" t="s">
        <v>49</v>
      </c>
      <c r="I81" s="12" t="s">
        <v>270</v>
      </c>
      <c r="J81" s="12" t="s">
        <v>328</v>
      </c>
      <c r="K81" s="12">
        <v>25</v>
      </c>
      <c r="L81" s="12" t="s">
        <v>30</v>
      </c>
      <c r="M81" s="12" t="s">
        <v>301</v>
      </c>
      <c r="N81" s="12" t="s">
        <v>329</v>
      </c>
      <c r="O81" s="12" t="s">
        <v>33</v>
      </c>
      <c r="P81" s="12" t="s">
        <v>330</v>
      </c>
      <c r="Q81" s="12"/>
    </row>
    <row r="82" s="1" customFormat="1" ht="191" customHeight="1" spans="1:17">
      <c r="A82" s="12">
        <v>38</v>
      </c>
      <c r="B82" s="12" t="s">
        <v>21</v>
      </c>
      <c r="C82" s="12" t="s">
        <v>22</v>
      </c>
      <c r="D82" s="12" t="s">
        <v>331</v>
      </c>
      <c r="E82" s="12" t="s">
        <v>316</v>
      </c>
      <c r="F82" s="12" t="s">
        <v>25</v>
      </c>
      <c r="G82" s="12" t="s">
        <v>26</v>
      </c>
      <c r="H82" s="12" t="s">
        <v>310</v>
      </c>
      <c r="I82" s="12" t="s">
        <v>332</v>
      </c>
      <c r="J82" s="12" t="s">
        <v>333</v>
      </c>
      <c r="K82" s="12">
        <v>508.5</v>
      </c>
      <c r="L82" s="12" t="s">
        <v>30</v>
      </c>
      <c r="M82" s="12" t="s">
        <v>334</v>
      </c>
      <c r="N82" s="12" t="s">
        <v>320</v>
      </c>
      <c r="O82" s="12" t="s">
        <v>33</v>
      </c>
      <c r="P82" s="12" t="s">
        <v>321</v>
      </c>
      <c r="Q82" s="14"/>
    </row>
    <row r="83" s="1" customFormat="1" ht="50" customHeight="1" spans="1:17">
      <c r="A83" s="12"/>
      <c r="B83" s="12"/>
      <c r="C83" s="12"/>
      <c r="D83" s="12" t="s">
        <v>335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4"/>
    </row>
    <row r="84" s="1" customFormat="1" ht="41" customHeight="1" spans="1:17">
      <c r="A84" s="12"/>
      <c r="B84" s="12"/>
      <c r="C84" s="12"/>
      <c r="D84" s="12" t="s">
        <v>336</v>
      </c>
      <c r="E84" s="12"/>
      <c r="F84" s="12"/>
      <c r="G84" s="12"/>
      <c r="H84" s="12"/>
      <c r="I84" s="12"/>
      <c r="J84" s="12"/>
      <c r="K84" s="12">
        <f>SUM(K85:K85)</f>
        <v>400</v>
      </c>
      <c r="L84" s="12"/>
      <c r="M84" s="12"/>
      <c r="N84" s="12"/>
      <c r="O84" s="12"/>
      <c r="P84" s="12"/>
      <c r="Q84" s="14"/>
    </row>
    <row r="85" s="1" customFormat="1" ht="256" customHeight="1" spans="1:17">
      <c r="A85" s="12">
        <v>39</v>
      </c>
      <c r="B85" s="12" t="s">
        <v>21</v>
      </c>
      <c r="C85" s="12" t="s">
        <v>22</v>
      </c>
      <c r="D85" s="12" t="s">
        <v>337</v>
      </c>
      <c r="E85" s="12" t="s">
        <v>258</v>
      </c>
      <c r="F85" s="12" t="s">
        <v>25</v>
      </c>
      <c r="G85" s="12" t="s">
        <v>338</v>
      </c>
      <c r="H85" s="12" t="s">
        <v>120</v>
      </c>
      <c r="I85" s="12" t="s">
        <v>293</v>
      </c>
      <c r="J85" s="12" t="s">
        <v>339</v>
      </c>
      <c r="K85" s="12">
        <v>400</v>
      </c>
      <c r="L85" s="12" t="s">
        <v>30</v>
      </c>
      <c r="M85" s="12" t="s">
        <v>340</v>
      </c>
      <c r="N85" s="12" t="s">
        <v>341</v>
      </c>
      <c r="O85" s="12" t="s">
        <v>33</v>
      </c>
      <c r="P85" s="12" t="s">
        <v>342</v>
      </c>
      <c r="Q85" s="14"/>
    </row>
    <row r="86" s="1" customFormat="1" ht="45" customHeight="1" spans="1:17">
      <c r="A86" s="12"/>
      <c r="B86" s="12"/>
      <c r="C86" s="12"/>
      <c r="D86" s="12" t="s">
        <v>343</v>
      </c>
      <c r="E86" s="12"/>
      <c r="F86" s="12"/>
      <c r="G86" s="12"/>
      <c r="H86" s="12"/>
      <c r="I86" s="12"/>
      <c r="J86" s="15"/>
      <c r="K86" s="15">
        <f>K87</f>
        <v>200</v>
      </c>
      <c r="L86" s="12"/>
      <c r="M86" s="12"/>
      <c r="N86" s="12"/>
      <c r="O86" s="12"/>
      <c r="P86" s="12"/>
      <c r="Q86" s="14"/>
    </row>
    <row r="87" customFormat="1" ht="363" customHeight="1" spans="1:17">
      <c r="A87" s="12">
        <v>40</v>
      </c>
      <c r="B87" s="12" t="s">
        <v>21</v>
      </c>
      <c r="C87" s="12" t="s">
        <v>22</v>
      </c>
      <c r="D87" s="12" t="s">
        <v>344</v>
      </c>
      <c r="E87" s="12" t="s">
        <v>345</v>
      </c>
      <c r="F87" s="12" t="s">
        <v>346</v>
      </c>
      <c r="G87" s="12" t="s">
        <v>347</v>
      </c>
      <c r="H87" s="12" t="s">
        <v>120</v>
      </c>
      <c r="I87" s="12"/>
      <c r="J87" s="12" t="s">
        <v>348</v>
      </c>
      <c r="K87" s="12">
        <v>200</v>
      </c>
      <c r="L87" s="12" t="s">
        <v>30</v>
      </c>
      <c r="M87" s="12"/>
      <c r="N87" s="12"/>
      <c r="O87" s="12"/>
      <c r="P87" s="12"/>
      <c r="Q87" s="14"/>
    </row>
    <row r="88"/>
  </sheetData>
  <sheetProtection selectLockedCells="1" selectUnlockedCells="1"/>
  <mergeCells count="1">
    <mergeCell ref="A1:Q2"/>
  </mergeCells>
  <pageMargins left="0.75" right="0.75" top="1" bottom="1" header="0.5" footer="0.5"/>
  <pageSetup paperSize="8" scale="32" fitToHeight="0" orientation="landscape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3 " / > < p i x e l a t o r L i s t   s h e e t S t i d = " 1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2022年库统计表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ghc</dc:creator>
  <cp:lastModifiedBy>mymyofficial</cp:lastModifiedBy>
  <dcterms:created xsi:type="dcterms:W3CDTF">2018-11-03T10:55:00Z</dcterms:created>
  <dcterms:modified xsi:type="dcterms:W3CDTF">2026-03-24T08:04:36Z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CalculationRule">
    <vt:i4>0</vt:i4>
  </property>
  <property fmtid="{D5CDD505-2E9C-101B-9397-08002B2CF9AE}" pid="4" name="KSOProductBuildVer">
    <vt:lpwstr>2052-12.1.0.25225</vt:lpwstr>
  </property>
  <property fmtid="{D5CDD505-2E9C-101B-9397-08002B2CF9AE}" pid="5" name="ICV">
    <vt:lpwstr>DF5A45BD8D2F4CA08540556D1CBCA3A1_13</vt:lpwstr>
  </property>
</Properties>
</file>