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库统计表  " sheetId="1" r:id="rId1"/>
  </sheets>
  <definedNames>
    <definedName name="_xlnm._FilterDatabase" localSheetId="0" hidden="1">'2026年库统计表  '!$B$2:$R$43</definedName>
    <definedName name="_xlnm.Print_Titles" localSheetId="0">'2026年库统计表  '!$1:$3</definedName>
    <definedName name="_xlnm.Print_Area" localSheetId="0">'2026年库统计表  '!$B$1:$R$33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<sst xmlns="http://schemas.openxmlformats.org/spreadsheetml/2006/main" count="461" uniqueCount="198">
  <si>
    <t>民权县2026年度第二批巩固拓展脱贫攻坚成果同乡村振兴衔接项目计划表</t>
  </si>
  <si>
    <t>序号</t>
  </si>
  <si>
    <t>省辖市</t>
  </si>
  <si>
    <t>县（市、区）</t>
  </si>
  <si>
    <t>项目类型</t>
  </si>
  <si>
    <t>建设性质</t>
  </si>
  <si>
    <t>实施地点</t>
  </si>
  <si>
    <t>时间进度</t>
  </si>
  <si>
    <t>责任单位</t>
  </si>
  <si>
    <t>建设任务</t>
  </si>
  <si>
    <t>资金规模</t>
  </si>
  <si>
    <t>资金筹措方式</t>
  </si>
  <si>
    <t>受益对象</t>
  </si>
  <si>
    <t>产权归属</t>
  </si>
  <si>
    <t>绩效目标</t>
  </si>
  <si>
    <t>群众参与</t>
  </si>
  <si>
    <t>利益联结机制</t>
  </si>
  <si>
    <t>备注</t>
  </si>
  <si>
    <t>合计</t>
  </si>
  <si>
    <t>一、产业发展</t>
  </si>
  <si>
    <t>1.种植业</t>
  </si>
  <si>
    <t>商丘</t>
  </si>
  <si>
    <t>民权</t>
  </si>
  <si>
    <t>2026年民权县种植奖补项目</t>
  </si>
  <si>
    <t>种植业</t>
  </si>
  <si>
    <t>新建</t>
  </si>
  <si>
    <t>有关乡镇</t>
  </si>
  <si>
    <t>2026年6月-9月</t>
  </si>
  <si>
    <t>县农业    农村局、各乡镇人民政府</t>
  </si>
  <si>
    <t>对种植经济作物的脱贫户和监测对象进行资金奖补</t>
  </si>
  <si>
    <t>衔接资金</t>
  </si>
  <si>
    <t>发展经济作物种植脱贫户、监测对象</t>
  </si>
  <si>
    <t>不形成资产</t>
  </si>
  <si>
    <t>通过奖补资金发放，激励脱贫户、监测对象发展种植经济作物，提高家庭收入</t>
  </si>
  <si>
    <t>是</t>
  </si>
  <si>
    <t>激励脱贫户、监测对象发展经济作物种植产业，提高脱贫户、监测对象收入</t>
  </si>
  <si>
    <t>2026年花园乡双井村蔬菜大棚巩固提升项目</t>
  </si>
  <si>
    <t>产业配套</t>
  </si>
  <si>
    <t>花园乡双井村</t>
  </si>
  <si>
    <t>2026年6月-12月</t>
  </si>
  <si>
    <t>花园乡人民政府</t>
  </si>
  <si>
    <t>更换20座蔬菜大棚高保温po膜12丝，增加出风口，配套建设净化水站一座。</t>
  </si>
  <si>
    <t>通过项目升级改造，提高种植收益，增加村集体经济收入。受益群众满意度≥95%。</t>
  </si>
  <si>
    <t>增加村集体经济收入，安置农民群众实现务工就业。</t>
  </si>
  <si>
    <t>2026 年花园乡刘庄村农业产业耕作配套项目</t>
  </si>
  <si>
    <t>花园乡刘庄村</t>
  </si>
  <si>
    <t>2026年3-10月</t>
  </si>
  <si>
    <t>购置型号7YP-1750D2N4三轮运输车一辆，4LZ-12M6自走式谷物联合收割机一台，M2004-5RP轮式拖拉机一辆，秸秆还田机一台、旋耕耙一台</t>
  </si>
  <si>
    <t>设备购置后，确权到刘庄村委，通过协议聘请农机手，以低于市场收割价的方式为本村村民收割提供便利，增加村集体经济收入，带动群众增收，受益群众满意度≥95%。</t>
  </si>
  <si>
    <t>增加村集体经济收入，增加群众经济收入</t>
  </si>
  <si>
    <t>2.养殖业</t>
  </si>
  <si>
    <t>2026年民权县养殖奖补项目</t>
  </si>
  <si>
    <t>养殖业</t>
  </si>
  <si>
    <t>全县19个乡（镇、街道办）</t>
  </si>
  <si>
    <t>2026年6-9月</t>
  </si>
  <si>
    <t>县畜牧发展服务中心、各乡镇人民政府</t>
  </si>
  <si>
    <t>对发展畜牧养殖产业脱贫户或监测对象进行资金补贴</t>
  </si>
  <si>
    <t>发展特色养殖脱贫户、监测对象</t>
  </si>
  <si>
    <t>采取以奖代补的形式，为发展养殖的脱贫户或监测对象，每户发放500元养殖奖补资金，群众满意度达到95%以上</t>
  </si>
  <si>
    <t>进一步提升脱贫人口或监测对象内生动力，持续增加脱贫户或监测对象收入</t>
  </si>
  <si>
    <t>3.加工业</t>
  </si>
  <si>
    <t>2026年王桥镇麻花庄村冷库提升项目</t>
  </si>
  <si>
    <t>加工业</t>
  </si>
  <si>
    <t>提升</t>
  </si>
  <si>
    <t>王桥镇麻花村</t>
  </si>
  <si>
    <t>王桥镇人民政府</t>
  </si>
  <si>
    <t>对麻花庄冷库，购置一套速冷板块，提升麻花庄冷库制冷能力</t>
  </si>
  <si>
    <t>王桥镇麻花庄村</t>
  </si>
  <si>
    <t>项目建成后，资产确权到麻花庄村，年增加村集体经济收入1.5万元以上，安置1名脱贫人口或监测对象务工就业，人均年增加收入2万元以上</t>
  </si>
  <si>
    <t>增加村集体经济收入，安置脱贫人口或监测对象实现务工就业，增加经济收入。</t>
  </si>
  <si>
    <t>省派第一书记资金</t>
  </si>
  <si>
    <t>2026年林七镇共富工坊（秋水湖饮品厂）厂房扩建项目</t>
  </si>
  <si>
    <t>扩建</t>
  </si>
  <si>
    <t>林七镇李岗村</t>
  </si>
  <si>
    <t>林七镇人民政府</t>
  </si>
  <si>
    <t>扩建钢结构厂房640㎡</t>
  </si>
  <si>
    <t>项目建成后，资产确权到李岗村，年增加村集体经济收入1万元以上，安置5名脱贫人口或监测对象务工就业，人均年增加收入2万元以上</t>
  </si>
  <si>
    <t>2026年林七镇共富工坊（林仔食品厂）厂房扩建项目</t>
  </si>
  <si>
    <t>林七镇郭庄寨村</t>
  </si>
  <si>
    <t>扩建钢结构厂房490㎡，场地硬化490㎡</t>
  </si>
  <si>
    <t>项目建成后，资产确权到郭庄寨村，年增加村集体经济收入1万元以上，安置5名脱贫人口或监测对象务工就业，人均年增加收入2万元以上</t>
  </si>
  <si>
    <t>2026年王庄寨镇杨庄村电子设备加工项目</t>
  </si>
  <si>
    <t>王庄寨镇杨庄村</t>
  </si>
  <si>
    <t>王庄寨镇人民政府</t>
  </si>
  <si>
    <t>新建钢结构厂房1100㎡</t>
  </si>
  <si>
    <t>项目建成后，资产确权到，优先用于涉农企业，年增加村集体经济收入4万元以上，安置7名脱贫人口或监测对象务工就业，人均年增加收入2万元以上</t>
  </si>
  <si>
    <t>2026年北关镇产业强镇及配套设施建设项目</t>
  </si>
  <si>
    <t>北关镇南村</t>
  </si>
  <si>
    <t>县农业农村局、北关镇人民政府</t>
  </si>
  <si>
    <t>新建钢结构厂房8000㎡及其他配套设施</t>
  </si>
  <si>
    <t>北关镇39个行政村</t>
  </si>
  <si>
    <t>项目建成后，优先用于涉农企业，每年增加村集体经济收入39万元，安置70余名脱贫人口或监测对象务工就业，人均年增加收入1万元以上</t>
  </si>
  <si>
    <t>2026年孙六镇产业强镇及配套设施建设项目</t>
  </si>
  <si>
    <t>孙六镇孙北村</t>
  </si>
  <si>
    <t>县农业农村局、孙六镇人民政府</t>
  </si>
  <si>
    <t>孙六镇孙北村等11个行政村</t>
  </si>
  <si>
    <t>项目建成后，资产确权到孙北等11个行政村，优先用于涉农企业，每村每年增加村集体经济收益率不低于1.5万元，安置70余名脱贫人口或监测对象务工就业，人均年增加收入1万元以上</t>
  </si>
  <si>
    <t>新型农村集体经济资金</t>
  </si>
  <si>
    <t>2026年王庄寨镇钢结构厂房建设项目</t>
  </si>
  <si>
    <t>王庄寨镇王庄村</t>
  </si>
  <si>
    <t>2026年6-11月</t>
  </si>
  <si>
    <t>新建1座2933平方米厂房</t>
  </si>
  <si>
    <t>王庄寨镇王南村、王北村、王庄村</t>
  </si>
  <si>
    <t>通过项目实施，增加王南村、王北村、王庄村集体经济收入5万元以上，到时吸收脱贫户、监测户3-5人厂区打工每年增加年收入1万元提高资金使用效益</t>
  </si>
  <si>
    <t>2026年龙塘镇钢结构厂房建设项目</t>
  </si>
  <si>
    <t>龙塘镇老庄村</t>
  </si>
  <si>
    <t>龙塘镇人民政府</t>
  </si>
  <si>
    <t>新建一座厂房2800平方米，配套硬化道路3000平方米</t>
  </si>
  <si>
    <t>项目建成后，稳定增加村集体经济收入，吸纳本地劳动力就近就业，带动农户增收，持续巩固脱贫成果，助推乡村产业振兴。</t>
  </si>
  <si>
    <t>2026年花园乡朱庄村共富工坊建设项目</t>
  </si>
  <si>
    <t>花园乡朱庄村</t>
  </si>
  <si>
    <t>新建钢架结构厂房2300平方米，高10米。</t>
  </si>
  <si>
    <t>项目建成后可大幅度增加村集体经济收入，安置村内剩余劳动力，增加群众收入。受益群众满意度≥95%。</t>
  </si>
  <si>
    <t>4.金融帮扶</t>
  </si>
  <si>
    <t>2026年民权县小额信贷贴息项目</t>
  </si>
  <si>
    <t>金融帮扶</t>
  </si>
  <si>
    <t>延续</t>
  </si>
  <si>
    <t>全县19个乡镇523个行政村</t>
  </si>
  <si>
    <t>2026年1月-12月</t>
  </si>
  <si>
    <t>县金融办</t>
  </si>
  <si>
    <t>为脱贫户和监测户按照贷款市场报价利率（LPR）进行贴息</t>
  </si>
  <si>
    <t>符合贷款条件    脱贫户和监测户</t>
  </si>
  <si>
    <t>及时足额为脱贫人口（监测对象)发放小额贷款贴息</t>
  </si>
  <si>
    <t>按照贷款市场报价利率（LPR）进行全额贴息</t>
  </si>
  <si>
    <t>二、就业创业</t>
  </si>
  <si>
    <t>1.公益岗位</t>
  </si>
  <si>
    <t>2026年民权县公路管护             公益性岗位项目</t>
  </si>
  <si>
    <t>公益岗位</t>
  </si>
  <si>
    <t>县交通    运输局</t>
  </si>
  <si>
    <t>为577名脱贫人口或监测对象发放公路养护公益性岗位工资</t>
  </si>
  <si>
    <t>有关乡镇脱贫    人口、监测对象</t>
  </si>
  <si>
    <t>为有关乡镇脱贫人口或监测对象通过“惠民惠农一卡通系统”发放公路养护公益性岗位工资，户均年增加家庭收入6600元</t>
  </si>
  <si>
    <t>带动脱贫人口、监测对象稳岗就业</t>
  </si>
  <si>
    <t>2026年民权县农村水利管护      公益岗位项目</t>
  </si>
  <si>
    <t>县水利局</t>
  </si>
  <si>
    <t>通过以工代赈形式吸纳了不能外出务工的519人农村人口在家门口就业，增加农户收入2400元/年</t>
  </si>
  <si>
    <t>为有关乡镇脱贫人口或监测对象通过“惠民惠农一卡通系统”发放农田水利管护公益性岗位工资，户均年增加家庭收入2400元以上</t>
  </si>
  <si>
    <t>2.雨露计划</t>
  </si>
  <si>
    <t>2026年民权县“雨露计划”          短期技能补助项目</t>
  </si>
  <si>
    <t>产业项目</t>
  </si>
  <si>
    <t>县乡村    振兴局</t>
  </si>
  <si>
    <t>对接受培训获得技能等级证书的脱贫人口、监测对象给予补贴</t>
  </si>
  <si>
    <t>符合补贴条件的脱贫人口、监测对象</t>
  </si>
  <si>
    <t>给予接受培训获得技能等级证书的脱贫人口、监测对象一次性补贴</t>
  </si>
  <si>
    <t>提升脱贫人口及监测户就业技能</t>
  </si>
  <si>
    <t>三、乡村建设</t>
  </si>
  <si>
    <t>1.通村、组硬化路及护栏</t>
  </si>
  <si>
    <t>2026年野岗镇孟庄村道路建设项目</t>
  </si>
  <si>
    <t>基础设施</t>
  </si>
  <si>
    <t>野岗镇孟庄村</t>
  </si>
  <si>
    <t>野岗镇人民政府</t>
  </si>
  <si>
    <t>新建18cm厚c30混凝土道路2940㎡</t>
  </si>
  <si>
    <t>野岗镇孟庄村村民</t>
  </si>
  <si>
    <t>有效提升基础设施建设水平,改善农村农民群众生产生活出行难的问题</t>
  </si>
  <si>
    <t>改善项目农民群众生产生活条件</t>
  </si>
  <si>
    <t>省派第一书记</t>
  </si>
  <si>
    <t>2026年绿洲街道大陈庄村道路建设项目</t>
  </si>
  <si>
    <t>绿洲街道大陈庄村</t>
  </si>
  <si>
    <t>绿洲街道办事处</t>
  </si>
  <si>
    <t>绿洲街道大陈庄村村民</t>
  </si>
  <si>
    <t>2026年绿洲街道睢南村道路建设项目</t>
  </si>
  <si>
    <t>绿洲街道睢南村</t>
  </si>
  <si>
    <t>新建18cm厚c30混凝土道路11335㎡</t>
  </si>
  <si>
    <t>2026年双塔镇丁胡同村道路建设项目</t>
  </si>
  <si>
    <t>双塔镇丁胡同村</t>
  </si>
  <si>
    <t>双塔镇人民政府</t>
  </si>
  <si>
    <t>新建18cm厚c30混凝土道路17575㎡</t>
  </si>
  <si>
    <t>2026年白云寺镇道路建设项目</t>
  </si>
  <si>
    <t>白云寺镇苏庄、杨楼村</t>
  </si>
  <si>
    <t>白云寺镇人民政府</t>
  </si>
  <si>
    <t>新建18cm厚c30混凝土道路18181㎡</t>
  </si>
  <si>
    <t>2026年胡集乡胡集村、丁咀村返乡创业园道路建设项目</t>
  </si>
  <si>
    <t>胡集乡胡集村、丁咀村</t>
  </si>
  <si>
    <t>胡集乡人民政府</t>
  </si>
  <si>
    <t>新建18cm厚c30混凝土道路7639㎡</t>
  </si>
  <si>
    <t>少数民族资金</t>
  </si>
  <si>
    <t>2026年王庄寨镇道路建设项目</t>
  </si>
  <si>
    <t>王庄寨镇马庄、王子树、韩大寺、王庄村</t>
  </si>
  <si>
    <t>新建18cm厚c30混凝土道路14545㎡</t>
  </si>
  <si>
    <t>2026年褚庙乡褚北村道路建设项目</t>
  </si>
  <si>
    <t>褚庙乡褚北村</t>
  </si>
  <si>
    <t>褚庙乡人民政府</t>
  </si>
  <si>
    <t>新建17cm厚c30有色混凝土道路4300㎡</t>
  </si>
  <si>
    <t>褚庙乡褚北村村民</t>
  </si>
  <si>
    <t>2026年程庄镇程东村道路建设项目</t>
  </si>
  <si>
    <t>程庄镇程东村</t>
  </si>
  <si>
    <t>程庄镇人民政府</t>
  </si>
  <si>
    <t>新建18cm厚c30混凝土道路9090㎡</t>
  </si>
  <si>
    <t>2026年王桥镇烟墩村道路建设项目</t>
  </si>
  <si>
    <t>王桥镇烟墩村</t>
  </si>
  <si>
    <t>新建18cm厚c30混凝土道路12121㎡</t>
  </si>
  <si>
    <t>2026年绿洲街道张文卿村道路建设项目</t>
  </si>
  <si>
    <t>绿洲街道张文卿村</t>
  </si>
  <si>
    <t>新建18cm厚c30混凝土道路11696㎡</t>
  </si>
  <si>
    <t>2026年龙塘镇生态养殖产业道路建设项目</t>
  </si>
  <si>
    <t>龙塘镇龙东村</t>
  </si>
  <si>
    <t>新建18cm厚c30混凝土道路6060㎡</t>
  </si>
  <si>
    <t>龙塘镇龙东村村民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</si>
</sst>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30"/>
      <color rgb="FFFF0000"/>
      <name val="宋体"/>
      <charset val="134"/>
    </font>
    <font>
      <b/>
      <sz val="22"/>
      <color rgb="FF5B9BD5"/>
      <name val="宋体"/>
      <charset val="134"/>
    </font>
    <font>
      <b/>
      <sz val="22"/>
      <color rgb="FFFF0000"/>
      <name val="宋体"/>
      <charset val="134"/>
    </font>
    <font>
      <sz val="12"/>
      <color rgb="FFFF0000"/>
      <name val="宋体"/>
      <charset val="134"/>
    </font>
    <font>
      <sz val="30"/>
      <name val="方正小标宋简体"/>
      <charset val="134"/>
    </font>
    <font>
      <b/>
      <sz val="30"/>
      <name val="宋体"/>
      <charset val="134"/>
    </font>
    <font>
      <sz val="30"/>
      <name val="宋体"/>
      <charset val="134"/>
    </font>
    <font>
      <b/>
      <sz val="2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176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176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3"/>
  <sheetViews>
    <sheetView tabSelected="1" zoomScale="40" zoomScaleNormal="40" topLeftCell="A15" workbookViewId="0">
      <selection activeCell="K24" sqref="K24"/>
    </sheetView>
  </sheetViews>
  <sheetFormatPr defaultColWidth="9" defaultRowHeight="14.25" customHeight="1" zeroHeight="1"/>
  <cols>
    <col min="1" max="1" width="18.4416666666667" style="6" customWidth="1"/>
    <col min="2" max="2" width="14.9916666666667" style="6" customWidth="1"/>
    <col min="3" max="3" width="17.5" style="6" customWidth="1"/>
    <col min="4" max="4" width="72.8083333333333" style="7" customWidth="1"/>
    <col min="5" max="5" width="30.5916666666667" style="6" customWidth="1"/>
    <col min="6" max="6" width="24.0916666666667" style="6" customWidth="1"/>
    <col min="7" max="7" width="38.75" style="6" customWidth="1"/>
    <col min="8" max="8" width="22.2666666666667" style="6" customWidth="1"/>
    <col min="9" max="9" width="24.6916666666667" style="6" customWidth="1"/>
    <col min="10" max="10" width="82.5" style="6" customWidth="1"/>
    <col min="11" max="11" width="27.5" style="8" customWidth="1"/>
    <col min="12" max="12" width="35.075" style="6" customWidth="1"/>
    <col min="13" max="13" width="40.55" style="6" customWidth="1"/>
    <col min="14" max="14" width="43.4333333333333" style="9" customWidth="1"/>
    <col min="15" max="15" width="90" style="9" customWidth="1"/>
    <col min="16" max="16" width="26.25" style="6" customWidth="1"/>
    <col min="17" max="17" width="86.5666666666667" style="9" customWidth="1"/>
    <col min="18" max="18" width="29.6" style="6" customWidth="1"/>
    <col min="19" max="16384" width="9" style="6" hidden="1" customWidth="1"/>
  </cols>
  <sheetData>
    <row r="1" spans="1:18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="1" customFormat="1" ht="76.5" spans="1:18">
      <c r="A3" s="11" t="s">
        <v>1</v>
      </c>
      <c r="B3" s="11" t="s">
        <v>2</v>
      </c>
      <c r="C3" s="11" t="s">
        <v>3</v>
      </c>
      <c r="D3" s="11">
        <v>2026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2" t="s">
        <v>10</v>
      </c>
      <c r="L3" s="11" t="s">
        <v>11</v>
      </c>
      <c r="M3" s="11" t="s">
        <v>12</v>
      </c>
      <c r="N3" s="11" t="s">
        <v>13</v>
      </c>
      <c r="O3" s="11" t="s">
        <v>14</v>
      </c>
      <c r="P3" s="11" t="s">
        <v>15</v>
      </c>
      <c r="Q3" s="11" t="s">
        <v>16</v>
      </c>
      <c r="R3" s="11" t="s">
        <v>17</v>
      </c>
    </row>
    <row r="4" s="1" customFormat="1" ht="38.25" spans="1:18">
      <c r="A4" s="13"/>
      <c r="B4" s="14"/>
      <c r="C4" s="14"/>
      <c r="D4" s="11" t="s">
        <v>18</v>
      </c>
      <c r="E4" s="14"/>
      <c r="F4" s="14"/>
      <c r="G4" s="14"/>
      <c r="H4" s="14"/>
      <c r="I4" s="14"/>
      <c r="J4" s="14"/>
      <c r="K4" s="12">
        <f>K5+K24+K30</f>
        <v>6510</v>
      </c>
      <c r="L4" s="14"/>
      <c r="M4" s="14"/>
      <c r="N4" s="14"/>
      <c r="O4" s="14"/>
      <c r="P4" s="14"/>
      <c r="Q4" s="14"/>
      <c r="R4" s="15"/>
    </row>
    <row r="5" s="2" customFormat="1" ht="38.25" spans="1:18">
      <c r="A5" s="16"/>
      <c r="B5" s="17"/>
      <c r="C5" s="17"/>
      <c r="D5" s="18" t="s">
        <v>19</v>
      </c>
      <c r="E5" s="17"/>
      <c r="F5" s="17"/>
      <c r="G5" s="17"/>
      <c r="H5" s="17"/>
      <c r="I5" s="17"/>
      <c r="J5" s="17"/>
      <c r="K5" s="19">
        <f>K6+K10+K12+K22</f>
        <v>4294.02</v>
      </c>
      <c r="L5" s="17"/>
      <c r="M5" s="17"/>
      <c r="N5" s="17"/>
      <c r="O5" s="17"/>
      <c r="P5" s="17"/>
      <c r="Q5" s="17"/>
      <c r="R5" s="20"/>
    </row>
    <row r="6" s="2" customFormat="1" ht="38.25" spans="1:18">
      <c r="A6" s="16"/>
      <c r="B6" s="17"/>
      <c r="C6" s="17"/>
      <c r="D6" s="11" t="s">
        <v>20</v>
      </c>
      <c r="E6" s="14"/>
      <c r="F6" s="14"/>
      <c r="G6" s="14"/>
      <c r="H6" s="14"/>
      <c r="I6" s="14"/>
      <c r="J6" s="14"/>
      <c r="K6" s="12">
        <f>SUM(K7:K9)</f>
        <v>710</v>
      </c>
      <c r="L6" s="17"/>
      <c r="M6" s="17"/>
      <c r="N6" s="17"/>
      <c r="O6" s="17"/>
      <c r="P6" s="17"/>
      <c r="Q6" s="17"/>
      <c r="R6" s="20"/>
    </row>
    <row r="7" s="3" customFormat="1" ht="162" customHeight="1" spans="1:18">
      <c r="A7" s="11">
        <v>1</v>
      </c>
      <c r="B7" s="11" t="s">
        <v>21</v>
      </c>
      <c r="C7" s="11" t="s">
        <v>22</v>
      </c>
      <c r="D7" s="11" t="s">
        <v>23</v>
      </c>
      <c r="E7" s="11" t="s">
        <v>24</v>
      </c>
      <c r="F7" s="11" t="s">
        <v>25</v>
      </c>
      <c r="G7" s="11" t="s">
        <v>26</v>
      </c>
      <c r="H7" s="11" t="s">
        <v>27</v>
      </c>
      <c r="I7" s="11" t="s">
        <v>28</v>
      </c>
      <c r="J7" s="11" t="s">
        <v>29</v>
      </c>
      <c r="K7" s="12">
        <v>600</v>
      </c>
      <c r="L7" s="11" t="s">
        <v>30</v>
      </c>
      <c r="M7" s="11" t="s">
        <v>31</v>
      </c>
      <c r="N7" s="11" t="s">
        <v>32</v>
      </c>
      <c r="O7" s="11" t="s">
        <v>33</v>
      </c>
      <c r="P7" s="11" t="s">
        <v>34</v>
      </c>
      <c r="Q7" s="11" t="s">
        <v>35</v>
      </c>
      <c r="R7" s="21"/>
    </row>
    <row r="8" s="2" customFormat="1" ht="148" customHeight="1" spans="1:18">
      <c r="A8" s="11">
        <v>2</v>
      </c>
      <c r="B8" s="11" t="s">
        <v>21</v>
      </c>
      <c r="C8" s="11" t="s">
        <v>22</v>
      </c>
      <c r="D8" s="11" t="s">
        <v>36</v>
      </c>
      <c r="E8" s="11" t="s">
        <v>37</v>
      </c>
      <c r="F8" s="11" t="s">
        <v>25</v>
      </c>
      <c r="G8" s="11" t="s">
        <v>38</v>
      </c>
      <c r="H8" s="11" t="s">
        <v>39</v>
      </c>
      <c r="I8" s="11" t="s">
        <v>40</v>
      </c>
      <c r="J8" s="11" t="s">
        <v>41</v>
      </c>
      <c r="K8" s="12">
        <v>60</v>
      </c>
      <c r="L8" s="11" t="s">
        <v>30</v>
      </c>
      <c r="M8" s="11" t="s">
        <v>38</v>
      </c>
      <c r="N8" s="11" t="s">
        <v>38</v>
      </c>
      <c r="O8" s="11" t="s">
        <v>42</v>
      </c>
      <c r="P8" s="22" t="s">
        <v>34</v>
      </c>
      <c r="Q8" s="11" t="s">
        <v>43</v>
      </c>
      <c r="R8" s="15"/>
    </row>
    <row r="9" s="2" customFormat="1" ht="191.25" spans="1:18">
      <c r="A9" s="11">
        <v>3</v>
      </c>
      <c r="B9" s="11" t="s">
        <v>21</v>
      </c>
      <c r="C9" s="11" t="s">
        <v>22</v>
      </c>
      <c r="D9" s="11" t="s">
        <v>44</v>
      </c>
      <c r="E9" s="11" t="s">
        <v>24</v>
      </c>
      <c r="F9" s="11" t="s">
        <v>25</v>
      </c>
      <c r="G9" s="11" t="s">
        <v>45</v>
      </c>
      <c r="H9" s="11" t="s">
        <v>46</v>
      </c>
      <c r="I9" s="11" t="s">
        <v>40</v>
      </c>
      <c r="J9" s="11" t="s">
        <v>47</v>
      </c>
      <c r="K9" s="12">
        <v>50</v>
      </c>
      <c r="L9" s="11" t="s">
        <v>30</v>
      </c>
      <c r="M9" s="11" t="s">
        <v>45</v>
      </c>
      <c r="N9" s="11" t="s">
        <v>45</v>
      </c>
      <c r="O9" s="11" t="s">
        <v>48</v>
      </c>
      <c r="P9" s="11" t="s">
        <v>34</v>
      </c>
      <c r="Q9" s="11" t="s">
        <v>49</v>
      </c>
      <c r="R9" s="15"/>
    </row>
    <row r="10" s="2" customFormat="1" ht="38.25" spans="1:18">
      <c r="A10" s="11"/>
      <c r="B10" s="14"/>
      <c r="C10" s="14"/>
      <c r="D10" s="11" t="s">
        <v>50</v>
      </c>
      <c r="E10" s="14"/>
      <c r="F10" s="14"/>
      <c r="G10" s="14"/>
      <c r="H10" s="14"/>
      <c r="I10" s="14"/>
      <c r="J10" s="14"/>
      <c r="K10" s="12">
        <f>SUM(K11)</f>
        <v>160</v>
      </c>
      <c r="L10" s="14"/>
      <c r="M10" s="14"/>
      <c r="N10" s="14"/>
      <c r="O10" s="14"/>
      <c r="P10" s="14"/>
      <c r="Q10" s="14"/>
      <c r="R10" s="15"/>
    </row>
    <row r="11" s="2" customFormat="1" ht="191.25" spans="1:18">
      <c r="A11" s="11">
        <v>4</v>
      </c>
      <c r="B11" s="11" t="s">
        <v>21</v>
      </c>
      <c r="C11" s="11" t="s">
        <v>22</v>
      </c>
      <c r="D11" s="11" t="s">
        <v>51</v>
      </c>
      <c r="E11" s="11" t="s">
        <v>52</v>
      </c>
      <c r="F11" s="11" t="s">
        <v>25</v>
      </c>
      <c r="G11" s="11" t="s">
        <v>53</v>
      </c>
      <c r="H11" s="11" t="s">
        <v>54</v>
      </c>
      <c r="I11" s="11" t="s">
        <v>55</v>
      </c>
      <c r="J11" s="11" t="s">
        <v>56</v>
      </c>
      <c r="K11" s="12">
        <v>160</v>
      </c>
      <c r="L11" s="11" t="s">
        <v>30</v>
      </c>
      <c r="M11" s="11" t="s">
        <v>57</v>
      </c>
      <c r="N11" s="11" t="s">
        <v>32</v>
      </c>
      <c r="O11" s="11" t="s">
        <v>58</v>
      </c>
      <c r="P11" s="11" t="s">
        <v>34</v>
      </c>
      <c r="Q11" s="11" t="s">
        <v>59</v>
      </c>
      <c r="R11" s="21"/>
    </row>
    <row r="12" s="4" customFormat="1" ht="54" customHeight="1" spans="1:18">
      <c r="A12" s="11"/>
      <c r="B12" s="14"/>
      <c r="C12" s="14"/>
      <c r="D12" s="11" t="s">
        <v>60</v>
      </c>
      <c r="E12" s="14"/>
      <c r="F12" s="14"/>
      <c r="G12" s="14"/>
      <c r="H12" s="14"/>
      <c r="I12" s="14"/>
      <c r="J12" s="14"/>
      <c r="K12" s="12">
        <f>SUM(K13:K21,)</f>
        <v>3180</v>
      </c>
      <c r="L12" s="14"/>
      <c r="M12" s="14"/>
      <c r="N12" s="14"/>
      <c r="O12" s="14"/>
      <c r="P12" s="14"/>
      <c r="Q12" s="14"/>
      <c r="R12" s="15"/>
    </row>
    <row r="13" s="2" customFormat="1" ht="153" spans="1:18">
      <c r="A13" s="11">
        <v>5</v>
      </c>
      <c r="B13" s="11" t="s">
        <v>21</v>
      </c>
      <c r="C13" s="11" t="s">
        <v>22</v>
      </c>
      <c r="D13" s="11" t="s">
        <v>61</v>
      </c>
      <c r="E13" s="11" t="s">
        <v>62</v>
      </c>
      <c r="F13" s="11" t="s">
        <v>63</v>
      </c>
      <c r="G13" s="11" t="s">
        <v>64</v>
      </c>
      <c r="H13" s="11" t="s">
        <v>46</v>
      </c>
      <c r="I13" s="11" t="s">
        <v>65</v>
      </c>
      <c r="J13" s="11" t="s">
        <v>66</v>
      </c>
      <c r="K13" s="12">
        <v>50</v>
      </c>
      <c r="L13" s="11" t="s">
        <v>30</v>
      </c>
      <c r="M13" s="11" t="s">
        <v>67</v>
      </c>
      <c r="N13" s="11" t="s">
        <v>67</v>
      </c>
      <c r="O13" s="11" t="s">
        <v>68</v>
      </c>
      <c r="P13" s="11" t="s">
        <v>34</v>
      </c>
      <c r="Q13" s="11" t="s">
        <v>69</v>
      </c>
      <c r="R13" s="11" t="s">
        <v>70</v>
      </c>
    </row>
    <row r="14" s="2" customFormat="1" ht="197" customHeight="1" spans="1:18">
      <c r="A14" s="11">
        <v>6</v>
      </c>
      <c r="B14" s="11" t="s">
        <v>21</v>
      </c>
      <c r="C14" s="11" t="s">
        <v>22</v>
      </c>
      <c r="D14" s="11" t="s">
        <v>71</v>
      </c>
      <c r="E14" s="11" t="s">
        <v>62</v>
      </c>
      <c r="F14" s="11" t="s">
        <v>72</v>
      </c>
      <c r="G14" s="11" t="s">
        <v>73</v>
      </c>
      <c r="H14" s="11" t="s">
        <v>46</v>
      </c>
      <c r="I14" s="11" t="s">
        <v>74</v>
      </c>
      <c r="J14" s="11" t="s">
        <v>75</v>
      </c>
      <c r="K14" s="12">
        <v>50</v>
      </c>
      <c r="L14" s="11" t="s">
        <v>30</v>
      </c>
      <c r="M14" s="11" t="s">
        <v>73</v>
      </c>
      <c r="N14" s="11" t="s">
        <v>73</v>
      </c>
      <c r="O14" s="11" t="s">
        <v>76</v>
      </c>
      <c r="P14" s="22" t="s">
        <v>34</v>
      </c>
      <c r="Q14" s="11" t="s">
        <v>69</v>
      </c>
      <c r="R14" s="22"/>
    </row>
    <row r="15" s="2" customFormat="1" ht="197" customHeight="1" spans="1:18">
      <c r="A15" s="11">
        <v>7</v>
      </c>
      <c r="B15" s="11" t="s">
        <v>21</v>
      </c>
      <c r="C15" s="11" t="s">
        <v>22</v>
      </c>
      <c r="D15" s="11" t="s">
        <v>77</v>
      </c>
      <c r="E15" s="11" t="s">
        <v>62</v>
      </c>
      <c r="F15" s="11" t="s">
        <v>72</v>
      </c>
      <c r="G15" s="11" t="s">
        <v>78</v>
      </c>
      <c r="H15" s="11" t="s">
        <v>46</v>
      </c>
      <c r="I15" s="11" t="s">
        <v>74</v>
      </c>
      <c r="J15" s="11" t="s">
        <v>79</v>
      </c>
      <c r="K15" s="12">
        <v>50</v>
      </c>
      <c r="L15" s="11" t="s">
        <v>30</v>
      </c>
      <c r="M15" s="11" t="s">
        <v>78</v>
      </c>
      <c r="N15" s="11" t="s">
        <v>78</v>
      </c>
      <c r="O15" s="11" t="s">
        <v>80</v>
      </c>
      <c r="P15" s="22" t="s">
        <v>34</v>
      </c>
      <c r="Q15" s="11" t="s">
        <v>69</v>
      </c>
      <c r="R15" s="22"/>
    </row>
    <row r="16" s="2" customFormat="1" ht="197" customHeight="1" spans="1:18">
      <c r="A16" s="11">
        <v>8</v>
      </c>
      <c r="B16" s="11" t="s">
        <v>21</v>
      </c>
      <c r="C16" s="11" t="s">
        <v>22</v>
      </c>
      <c r="D16" s="11" t="s">
        <v>81</v>
      </c>
      <c r="E16" s="11" t="s">
        <v>62</v>
      </c>
      <c r="F16" s="11" t="s">
        <v>25</v>
      </c>
      <c r="G16" s="11" t="s">
        <v>82</v>
      </c>
      <c r="H16" s="11" t="s">
        <v>46</v>
      </c>
      <c r="I16" s="11" t="s">
        <v>83</v>
      </c>
      <c r="J16" s="11" t="s">
        <v>84</v>
      </c>
      <c r="K16" s="12">
        <v>150</v>
      </c>
      <c r="L16" s="11" t="s">
        <v>30</v>
      </c>
      <c r="M16" s="11" t="s">
        <v>82</v>
      </c>
      <c r="N16" s="11" t="s">
        <v>82</v>
      </c>
      <c r="O16" s="11" t="s">
        <v>85</v>
      </c>
      <c r="P16" s="11" t="s">
        <v>34</v>
      </c>
      <c r="Q16" s="11" t="s">
        <v>69</v>
      </c>
      <c r="R16" s="22"/>
    </row>
    <row r="17" s="2" customFormat="1" ht="197" customHeight="1" spans="1:18">
      <c r="A17" s="11">
        <v>9</v>
      </c>
      <c r="B17" s="11" t="s">
        <v>21</v>
      </c>
      <c r="C17" s="11" t="s">
        <v>22</v>
      </c>
      <c r="D17" s="11" t="s">
        <v>86</v>
      </c>
      <c r="E17" s="11" t="s">
        <v>62</v>
      </c>
      <c r="F17" s="11" t="s">
        <v>25</v>
      </c>
      <c r="G17" s="11" t="s">
        <v>87</v>
      </c>
      <c r="H17" s="11" t="s">
        <v>46</v>
      </c>
      <c r="I17" s="11" t="s">
        <v>88</v>
      </c>
      <c r="J17" s="11" t="s">
        <v>89</v>
      </c>
      <c r="K17" s="12">
        <v>950</v>
      </c>
      <c r="L17" s="11" t="s">
        <v>30</v>
      </c>
      <c r="M17" s="11" t="s">
        <v>90</v>
      </c>
      <c r="N17" s="11" t="s">
        <v>90</v>
      </c>
      <c r="O17" s="11" t="s">
        <v>91</v>
      </c>
      <c r="P17" s="11" t="s">
        <v>34</v>
      </c>
      <c r="Q17" s="11" t="s">
        <v>69</v>
      </c>
      <c r="R17" s="21"/>
    </row>
    <row r="18" s="4" customFormat="1" ht="180" customHeight="1" spans="1:18">
      <c r="A18" s="11">
        <v>10</v>
      </c>
      <c r="B18" s="11" t="s">
        <v>21</v>
      </c>
      <c r="C18" s="11" t="s">
        <v>22</v>
      </c>
      <c r="D18" s="11" t="s">
        <v>92</v>
      </c>
      <c r="E18" s="11" t="s">
        <v>62</v>
      </c>
      <c r="F18" s="11" t="s">
        <v>25</v>
      </c>
      <c r="G18" s="11" t="s">
        <v>93</v>
      </c>
      <c r="H18" s="11" t="s">
        <v>46</v>
      </c>
      <c r="I18" s="11" t="s">
        <v>94</v>
      </c>
      <c r="J18" s="11" t="s">
        <v>89</v>
      </c>
      <c r="K18" s="12">
        <v>950</v>
      </c>
      <c r="L18" s="11" t="s">
        <v>30</v>
      </c>
      <c r="M18" s="11" t="s">
        <v>95</v>
      </c>
      <c r="N18" s="11" t="s">
        <v>95</v>
      </c>
      <c r="O18" s="11" t="s">
        <v>96</v>
      </c>
      <c r="P18" s="11" t="s">
        <v>34</v>
      </c>
      <c r="Q18" s="11" t="s">
        <v>69</v>
      </c>
      <c r="R18" s="21" t="s">
        <v>97</v>
      </c>
    </row>
    <row r="19" s="4" customFormat="1" ht="155" customHeight="1" spans="1:18">
      <c r="A19" s="11">
        <v>11</v>
      </c>
      <c r="B19" s="11" t="s">
        <v>21</v>
      </c>
      <c r="C19" s="11" t="s">
        <v>22</v>
      </c>
      <c r="D19" s="11" t="s">
        <v>98</v>
      </c>
      <c r="E19" s="11" t="s">
        <v>62</v>
      </c>
      <c r="F19" s="11" t="s">
        <v>25</v>
      </c>
      <c r="G19" s="11" t="s">
        <v>99</v>
      </c>
      <c r="H19" s="11" t="s">
        <v>100</v>
      </c>
      <c r="I19" s="11" t="s">
        <v>83</v>
      </c>
      <c r="J19" s="11" t="s">
        <v>101</v>
      </c>
      <c r="K19" s="12">
        <v>400</v>
      </c>
      <c r="L19" s="11" t="s">
        <v>30</v>
      </c>
      <c r="M19" s="11" t="s">
        <v>102</v>
      </c>
      <c r="N19" s="11" t="s">
        <v>102</v>
      </c>
      <c r="O19" s="11" t="s">
        <v>103</v>
      </c>
      <c r="P19" s="22" t="s">
        <v>34</v>
      </c>
      <c r="Q19" s="11" t="s">
        <v>69</v>
      </c>
      <c r="R19" s="15"/>
    </row>
    <row r="20" s="4" customFormat="1" ht="86" customHeight="1" spans="1:18">
      <c r="A20" s="11">
        <v>12</v>
      </c>
      <c r="B20" s="11" t="s">
        <v>21</v>
      </c>
      <c r="C20" s="11" t="s">
        <v>22</v>
      </c>
      <c r="D20" s="11" t="s">
        <v>104</v>
      </c>
      <c r="E20" s="11" t="s">
        <v>62</v>
      </c>
      <c r="F20" s="11" t="s">
        <v>25</v>
      </c>
      <c r="G20" s="11" t="s">
        <v>105</v>
      </c>
      <c r="H20" s="11" t="s">
        <v>100</v>
      </c>
      <c r="I20" s="11" t="s">
        <v>106</v>
      </c>
      <c r="J20" s="11" t="s">
        <v>107</v>
      </c>
      <c r="K20" s="12">
        <v>350</v>
      </c>
      <c r="L20" s="11" t="s">
        <v>30</v>
      </c>
      <c r="M20" s="11" t="s">
        <v>105</v>
      </c>
      <c r="N20" s="11" t="s">
        <v>105</v>
      </c>
      <c r="O20" s="11" t="s">
        <v>108</v>
      </c>
      <c r="P20" s="22" t="s">
        <v>34</v>
      </c>
      <c r="Q20" s="11" t="s">
        <v>69</v>
      </c>
      <c r="R20" s="15"/>
    </row>
    <row r="21" s="4" customFormat="1" ht="86" customHeight="1" spans="1:18">
      <c r="A21" s="11">
        <v>13</v>
      </c>
      <c r="B21" s="11" t="s">
        <v>21</v>
      </c>
      <c r="C21" s="11" t="s">
        <v>22</v>
      </c>
      <c r="D21" s="11" t="s">
        <v>109</v>
      </c>
      <c r="E21" s="11" t="s">
        <v>62</v>
      </c>
      <c r="F21" s="11" t="s">
        <v>25</v>
      </c>
      <c r="G21" s="11" t="s">
        <v>110</v>
      </c>
      <c r="H21" s="11" t="s">
        <v>39</v>
      </c>
      <c r="I21" s="11" t="s">
        <v>40</v>
      </c>
      <c r="J21" s="11" t="s">
        <v>111</v>
      </c>
      <c r="K21" s="12">
        <v>230</v>
      </c>
      <c r="L21" s="11" t="s">
        <v>30</v>
      </c>
      <c r="M21" s="11" t="s">
        <v>110</v>
      </c>
      <c r="N21" s="11" t="s">
        <v>110</v>
      </c>
      <c r="O21" s="11" t="s">
        <v>112</v>
      </c>
      <c r="P21" s="11" t="s">
        <v>34</v>
      </c>
      <c r="Q21" s="11" t="s">
        <v>43</v>
      </c>
      <c r="R21" s="15"/>
    </row>
    <row r="22" s="4" customFormat="1" ht="46" customHeight="1" spans="1:18">
      <c r="A22" s="11"/>
      <c r="B22" s="14"/>
      <c r="C22" s="14"/>
      <c r="D22" s="11" t="s">
        <v>113</v>
      </c>
      <c r="E22" s="14"/>
      <c r="F22" s="14"/>
      <c r="G22" s="14"/>
      <c r="H22" s="14"/>
      <c r="I22" s="14"/>
      <c r="J22" s="14"/>
      <c r="K22" s="12">
        <f>K23</f>
        <v>244.02</v>
      </c>
      <c r="L22" s="14"/>
      <c r="M22" s="14"/>
      <c r="N22" s="14"/>
      <c r="O22" s="14"/>
      <c r="P22" s="14"/>
      <c r="Q22" s="14"/>
      <c r="R22" s="15"/>
    </row>
    <row r="23" s="2" customFormat="1" ht="101" customHeight="1" spans="1:18">
      <c r="A23" s="11">
        <v>14</v>
      </c>
      <c r="B23" s="11" t="s">
        <v>21</v>
      </c>
      <c r="C23" s="11" t="s">
        <v>22</v>
      </c>
      <c r="D23" s="11" t="s">
        <v>114</v>
      </c>
      <c r="E23" s="11" t="s">
        <v>115</v>
      </c>
      <c r="F23" s="11" t="s">
        <v>116</v>
      </c>
      <c r="G23" s="11" t="s">
        <v>117</v>
      </c>
      <c r="H23" s="11" t="s">
        <v>118</v>
      </c>
      <c r="I23" s="11" t="s">
        <v>119</v>
      </c>
      <c r="J23" s="11" t="s">
        <v>120</v>
      </c>
      <c r="K23" s="12">
        <v>244.02</v>
      </c>
      <c r="L23" s="11" t="s">
        <v>30</v>
      </c>
      <c r="M23" s="11" t="s">
        <v>121</v>
      </c>
      <c r="N23" s="11" t="s">
        <v>32</v>
      </c>
      <c r="O23" s="11" t="s">
        <v>122</v>
      </c>
      <c r="P23" s="11" t="s">
        <v>34</v>
      </c>
      <c r="Q23" s="11" t="s">
        <v>123</v>
      </c>
      <c r="R23" s="21"/>
    </row>
    <row r="24" s="2" customFormat="1" ht="73" customHeight="1" spans="1:18">
      <c r="A24" s="11"/>
      <c r="B24" s="11"/>
      <c r="C24" s="11"/>
      <c r="D24" s="11" t="s">
        <v>124</v>
      </c>
      <c r="E24" s="11"/>
      <c r="F24" s="11"/>
      <c r="G24" s="11"/>
      <c r="H24" s="11"/>
      <c r="I24" s="11"/>
      <c r="J24" s="11"/>
      <c r="K24" s="12">
        <f>K25+K28</f>
        <v>262.98</v>
      </c>
      <c r="L24" s="11"/>
      <c r="M24" s="11"/>
      <c r="N24" s="11"/>
      <c r="O24" s="11"/>
      <c r="P24" s="11"/>
      <c r="Q24" s="11"/>
      <c r="R24" s="15"/>
    </row>
    <row r="25" s="2" customFormat="1" ht="38.25" spans="1:18">
      <c r="A25" s="11"/>
      <c r="B25" s="11"/>
      <c r="C25" s="11"/>
      <c r="D25" s="11" t="s">
        <v>125</v>
      </c>
      <c r="E25" s="11"/>
      <c r="F25" s="11"/>
      <c r="G25" s="11"/>
      <c r="H25" s="11"/>
      <c r="I25" s="11"/>
      <c r="J25" s="11"/>
      <c r="K25" s="12">
        <f>SUM(K26:K27)</f>
        <v>235.38</v>
      </c>
      <c r="L25" s="11"/>
      <c r="M25" s="11"/>
      <c r="N25" s="11"/>
      <c r="O25" s="11"/>
      <c r="P25" s="11"/>
      <c r="Q25" s="11"/>
      <c r="R25" s="15"/>
    </row>
    <row r="26" s="2" customFormat="1" ht="153" spans="1:18">
      <c r="A26" s="11">
        <v>15</v>
      </c>
      <c r="B26" s="11" t="s">
        <v>21</v>
      </c>
      <c r="C26" s="11" t="s">
        <v>22</v>
      </c>
      <c r="D26" s="11" t="s">
        <v>126</v>
      </c>
      <c r="E26" s="11" t="s">
        <v>127</v>
      </c>
      <c r="F26" s="11" t="s">
        <v>25</v>
      </c>
      <c r="G26" s="11" t="s">
        <v>26</v>
      </c>
      <c r="H26" s="11" t="s">
        <v>118</v>
      </c>
      <c r="I26" s="11" t="s">
        <v>128</v>
      </c>
      <c r="J26" s="11" t="s">
        <v>129</v>
      </c>
      <c r="K26" s="11">
        <v>190.82</v>
      </c>
      <c r="L26" s="11" t="s">
        <v>30</v>
      </c>
      <c r="M26" s="11" t="s">
        <v>130</v>
      </c>
      <c r="N26" s="11" t="s">
        <v>32</v>
      </c>
      <c r="O26" s="11" t="s">
        <v>131</v>
      </c>
      <c r="P26" s="11" t="s">
        <v>34</v>
      </c>
      <c r="Q26" s="11" t="s">
        <v>132</v>
      </c>
      <c r="R26" s="21"/>
    </row>
    <row r="27" s="4" customFormat="1" ht="163" customHeight="1" spans="1:18">
      <c r="A27" s="11">
        <v>16</v>
      </c>
      <c r="B27" s="11" t="s">
        <v>21</v>
      </c>
      <c r="C27" s="11" t="s">
        <v>22</v>
      </c>
      <c r="D27" s="11" t="s">
        <v>133</v>
      </c>
      <c r="E27" s="11" t="s">
        <v>127</v>
      </c>
      <c r="F27" s="11" t="s">
        <v>25</v>
      </c>
      <c r="G27" s="11" t="s">
        <v>26</v>
      </c>
      <c r="H27" s="11" t="s">
        <v>118</v>
      </c>
      <c r="I27" s="11" t="s">
        <v>134</v>
      </c>
      <c r="J27" s="11" t="s">
        <v>135</v>
      </c>
      <c r="K27" s="11">
        <v>44.56</v>
      </c>
      <c r="L27" s="11" t="s">
        <v>30</v>
      </c>
      <c r="M27" s="11" t="s">
        <v>130</v>
      </c>
      <c r="N27" s="11" t="s">
        <v>32</v>
      </c>
      <c r="O27" s="11" t="s">
        <v>136</v>
      </c>
      <c r="P27" s="11" t="s">
        <v>34</v>
      </c>
      <c r="Q27" s="11" t="s">
        <v>132</v>
      </c>
      <c r="R27" s="21"/>
    </row>
    <row r="28" s="2" customFormat="1" ht="38.25" spans="1:18">
      <c r="A28" s="11"/>
      <c r="B28" s="14"/>
      <c r="C28" s="14"/>
      <c r="D28" s="11" t="s">
        <v>137</v>
      </c>
      <c r="E28" s="14"/>
      <c r="F28" s="14"/>
      <c r="G28" s="14"/>
      <c r="H28" s="14"/>
      <c r="I28" s="14"/>
      <c r="J28" s="14"/>
      <c r="K28" s="12">
        <f>K29</f>
        <v>27.6</v>
      </c>
      <c r="L28" s="14"/>
      <c r="M28" s="14"/>
      <c r="N28" s="14"/>
      <c r="O28" s="14"/>
      <c r="P28" s="14"/>
      <c r="Q28" s="14"/>
      <c r="R28" s="15"/>
    </row>
    <row r="29" s="2" customFormat="1" ht="114.75" spans="1:18">
      <c r="A29" s="11">
        <v>17</v>
      </c>
      <c r="B29" s="11" t="s">
        <v>21</v>
      </c>
      <c r="C29" s="11" t="s">
        <v>22</v>
      </c>
      <c r="D29" s="11" t="s">
        <v>138</v>
      </c>
      <c r="E29" s="11" t="s">
        <v>139</v>
      </c>
      <c r="F29" s="11" t="s">
        <v>25</v>
      </c>
      <c r="G29" s="11" t="s">
        <v>26</v>
      </c>
      <c r="H29" s="11" t="s">
        <v>118</v>
      </c>
      <c r="I29" s="11" t="s">
        <v>140</v>
      </c>
      <c r="J29" s="11" t="s">
        <v>141</v>
      </c>
      <c r="K29" s="12">
        <v>27.6</v>
      </c>
      <c r="L29" s="11" t="s">
        <v>30</v>
      </c>
      <c r="M29" s="11" t="s">
        <v>142</v>
      </c>
      <c r="N29" s="11" t="s">
        <v>32</v>
      </c>
      <c r="O29" s="11" t="s">
        <v>143</v>
      </c>
      <c r="P29" s="11" t="s">
        <v>34</v>
      </c>
      <c r="Q29" s="11" t="s">
        <v>144</v>
      </c>
      <c r="R29" s="15"/>
    </row>
    <row r="30" s="2" customFormat="1" ht="38.25" spans="1:18">
      <c r="A30" s="11"/>
      <c r="B30" s="14"/>
      <c r="C30" s="14"/>
      <c r="D30" s="11" t="s">
        <v>145</v>
      </c>
      <c r="E30" s="14"/>
      <c r="F30" s="14"/>
      <c r="G30" s="14"/>
      <c r="H30" s="14"/>
      <c r="I30" s="14"/>
      <c r="J30" s="14"/>
      <c r="K30" s="12">
        <f>K31</f>
        <v>1953</v>
      </c>
      <c r="L30" s="14"/>
      <c r="M30" s="14"/>
      <c r="N30" s="14"/>
      <c r="O30" s="14"/>
      <c r="P30" s="14"/>
      <c r="Q30" s="14"/>
      <c r="R30" s="15"/>
    </row>
    <row r="31" s="2" customFormat="1" ht="38.25" spans="1:18">
      <c r="A31" s="11"/>
      <c r="B31" s="14"/>
      <c r="C31" s="14"/>
      <c r="D31" s="11" t="s">
        <v>146</v>
      </c>
      <c r="E31" s="14"/>
      <c r="F31" s="14"/>
      <c r="G31" s="14"/>
      <c r="H31" s="14"/>
      <c r="I31" s="14"/>
      <c r="J31" s="14"/>
      <c r="K31" s="12">
        <f>SUM(K32:K43,)</f>
        <v>1953</v>
      </c>
      <c r="L31" s="14"/>
      <c r="M31" s="14"/>
      <c r="N31" s="14"/>
      <c r="O31" s="14"/>
      <c r="P31" s="14"/>
      <c r="Q31" s="14"/>
      <c r="R31" s="15"/>
    </row>
    <row r="32" s="2" customFormat="1" ht="76.5" spans="1:18">
      <c r="A32" s="11">
        <v>18</v>
      </c>
      <c r="B32" s="11" t="s">
        <v>21</v>
      </c>
      <c r="C32" s="11" t="s">
        <v>22</v>
      </c>
      <c r="D32" s="11" t="s">
        <v>147</v>
      </c>
      <c r="E32" s="11" t="s">
        <v>148</v>
      </c>
      <c r="F32" s="11" t="s">
        <v>25</v>
      </c>
      <c r="G32" s="11" t="s">
        <v>149</v>
      </c>
      <c r="H32" s="11" t="s">
        <v>46</v>
      </c>
      <c r="I32" s="11" t="s">
        <v>150</v>
      </c>
      <c r="J32" s="11" t="s">
        <v>151</v>
      </c>
      <c r="K32" s="12">
        <v>50</v>
      </c>
      <c r="L32" s="11" t="s">
        <v>30</v>
      </c>
      <c r="M32" s="11" t="s">
        <v>152</v>
      </c>
      <c r="N32" s="11" t="s">
        <v>149</v>
      </c>
      <c r="O32" s="11" t="s">
        <v>153</v>
      </c>
      <c r="P32" s="11" t="s">
        <v>34</v>
      </c>
      <c r="Q32" s="11" t="s">
        <v>154</v>
      </c>
      <c r="R32" s="11" t="s">
        <v>155</v>
      </c>
    </row>
    <row r="33" s="2" customFormat="1" ht="219" customHeight="1" spans="1:18">
      <c r="A33" s="11">
        <v>19</v>
      </c>
      <c r="B33" s="11" t="s">
        <v>21</v>
      </c>
      <c r="C33" s="11" t="s">
        <v>22</v>
      </c>
      <c r="D33" s="11" t="s">
        <v>156</v>
      </c>
      <c r="E33" s="11" t="s">
        <v>148</v>
      </c>
      <c r="F33" s="11" t="s">
        <v>25</v>
      </c>
      <c r="G33" s="11" t="s">
        <v>157</v>
      </c>
      <c r="H33" s="11" t="s">
        <v>46</v>
      </c>
      <c r="I33" s="11" t="s">
        <v>158</v>
      </c>
      <c r="J33" s="11" t="s">
        <v>151</v>
      </c>
      <c r="K33" s="12">
        <v>50</v>
      </c>
      <c r="L33" s="11" t="s">
        <v>30</v>
      </c>
      <c r="M33" s="11" t="s">
        <v>159</v>
      </c>
      <c r="N33" s="11" t="s">
        <v>157</v>
      </c>
      <c r="O33" s="11" t="s">
        <v>153</v>
      </c>
      <c r="P33" s="11" t="s">
        <v>34</v>
      </c>
      <c r="Q33" s="11" t="s">
        <v>154</v>
      </c>
      <c r="R33" s="11" t="s">
        <v>155</v>
      </c>
    </row>
    <row r="34" s="2" customFormat="1" ht="99" customHeight="1" spans="1:18">
      <c r="A34" s="11">
        <v>20</v>
      </c>
      <c r="B34" s="23" t="s">
        <v>21</v>
      </c>
      <c r="C34" s="23" t="s">
        <v>22</v>
      </c>
      <c r="D34" s="11" t="s">
        <v>160</v>
      </c>
      <c r="E34" s="11" t="s">
        <v>148</v>
      </c>
      <c r="F34" s="11" t="s">
        <v>25</v>
      </c>
      <c r="G34" s="11" t="s">
        <v>161</v>
      </c>
      <c r="H34" s="11" t="s">
        <v>46</v>
      </c>
      <c r="I34" s="11" t="s">
        <v>158</v>
      </c>
      <c r="J34" s="11" t="s">
        <v>162</v>
      </c>
      <c r="K34" s="12">
        <v>187</v>
      </c>
      <c r="L34" s="11" t="s">
        <v>30</v>
      </c>
      <c r="M34" s="11" t="str">
        <f>G34&amp;"村民"</f>
        <v>绿洲街道睢南村村民</v>
      </c>
      <c r="N34" s="11" t="s">
        <v>161</v>
      </c>
      <c r="O34" s="11" t="s">
        <v>153</v>
      </c>
      <c r="P34" s="11" t="s">
        <v>34</v>
      </c>
      <c r="Q34" s="11" t="s">
        <v>154</v>
      </c>
      <c r="R34" s="15"/>
    </row>
    <row r="35" s="5" customFormat="1" ht="112" customHeight="1" spans="1:18">
      <c r="A35" s="11">
        <v>21</v>
      </c>
      <c r="B35" s="11" t="s">
        <v>21</v>
      </c>
      <c r="C35" s="11" t="s">
        <v>22</v>
      </c>
      <c r="D35" s="11" t="s">
        <v>163</v>
      </c>
      <c r="E35" s="11" t="s">
        <v>148</v>
      </c>
      <c r="F35" s="11" t="s">
        <v>25</v>
      </c>
      <c r="G35" s="11" t="s">
        <v>164</v>
      </c>
      <c r="H35" s="11" t="s">
        <v>46</v>
      </c>
      <c r="I35" s="11" t="s">
        <v>165</v>
      </c>
      <c r="J35" s="11" t="s">
        <v>166</v>
      </c>
      <c r="K35" s="12">
        <v>290</v>
      </c>
      <c r="L35" s="11" t="s">
        <v>30</v>
      </c>
      <c r="M35" s="11" t="str">
        <f>G35&amp;"村民"</f>
        <v>双塔镇丁胡同村村民</v>
      </c>
      <c r="N35" s="11" t="s">
        <v>164</v>
      </c>
      <c r="O35" s="11" t="s">
        <v>153</v>
      </c>
      <c r="P35" s="11" t="s">
        <v>34</v>
      </c>
      <c r="Q35" s="11" t="s">
        <v>154</v>
      </c>
      <c r="R35" s="11" t="s">
        <v>70</v>
      </c>
    </row>
    <row r="36" s="5" customFormat="1" ht="135" customHeight="1" spans="1:18">
      <c r="A36" s="11">
        <v>22</v>
      </c>
      <c r="B36" s="11" t="s">
        <v>21</v>
      </c>
      <c r="C36" s="11" t="s">
        <v>22</v>
      </c>
      <c r="D36" s="11" t="s">
        <v>167</v>
      </c>
      <c r="E36" s="22" t="s">
        <v>148</v>
      </c>
      <c r="F36" s="22" t="s">
        <v>25</v>
      </c>
      <c r="G36" s="11" t="s">
        <v>168</v>
      </c>
      <c r="H36" s="11" t="s">
        <v>46</v>
      </c>
      <c r="I36" s="11" t="s">
        <v>169</v>
      </c>
      <c r="J36" s="11" t="s">
        <v>170</v>
      </c>
      <c r="K36" s="12">
        <v>300</v>
      </c>
      <c r="L36" s="11" t="s">
        <v>30</v>
      </c>
      <c r="M36" s="11" t="str">
        <f>G36&amp;"村民"</f>
        <v>白云寺镇苏庄、杨楼村村民</v>
      </c>
      <c r="N36" s="11" t="s">
        <v>168</v>
      </c>
      <c r="O36" s="11" t="s">
        <v>153</v>
      </c>
      <c r="P36" s="11" t="s">
        <v>34</v>
      </c>
      <c r="Q36" s="11" t="s">
        <v>154</v>
      </c>
      <c r="R36" s="11"/>
    </row>
    <row r="37" s="5" customFormat="1" ht="234" customHeight="1" spans="1:18">
      <c r="A37" s="11">
        <v>23</v>
      </c>
      <c r="B37" s="11" t="s">
        <v>21</v>
      </c>
      <c r="C37" s="11" t="s">
        <v>22</v>
      </c>
      <c r="D37" s="11" t="s">
        <v>171</v>
      </c>
      <c r="E37" s="11" t="s">
        <v>37</v>
      </c>
      <c r="F37" s="11" t="s">
        <v>25</v>
      </c>
      <c r="G37" s="11" t="s">
        <v>172</v>
      </c>
      <c r="H37" s="11" t="s">
        <v>46</v>
      </c>
      <c r="I37" s="11" t="s">
        <v>173</v>
      </c>
      <c r="J37" s="11" t="s">
        <v>174</v>
      </c>
      <c r="K37" s="12">
        <v>123</v>
      </c>
      <c r="L37" s="11" t="s">
        <v>175</v>
      </c>
      <c r="M37" s="11" t="str">
        <f>G37&amp;"村民"</f>
        <v>胡集乡胡集村、丁咀村村民</v>
      </c>
      <c r="N37" s="11" t="s">
        <v>172</v>
      </c>
      <c r="O37" s="11" t="s">
        <v>153</v>
      </c>
      <c r="P37" s="11" t="s">
        <v>34</v>
      </c>
      <c r="Q37" s="11" t="s">
        <v>154</v>
      </c>
      <c r="R37" s="24"/>
    </row>
    <row r="38" s="5" customFormat="1" ht="166" customHeight="1" spans="1:18">
      <c r="A38" s="11">
        <v>24</v>
      </c>
      <c r="B38" s="11" t="s">
        <v>21</v>
      </c>
      <c r="C38" s="11" t="s">
        <v>22</v>
      </c>
      <c r="D38" s="11" t="s">
        <v>176</v>
      </c>
      <c r="E38" s="11" t="s">
        <v>148</v>
      </c>
      <c r="F38" s="11" t="s">
        <v>25</v>
      </c>
      <c r="G38" s="11" t="s">
        <v>177</v>
      </c>
      <c r="H38" s="11" t="s">
        <v>46</v>
      </c>
      <c r="I38" s="11" t="s">
        <v>83</v>
      </c>
      <c r="J38" s="11" t="s">
        <v>178</v>
      </c>
      <c r="K38" s="12">
        <v>240</v>
      </c>
      <c r="L38" s="11" t="s">
        <v>30</v>
      </c>
      <c r="M38" s="11" t="str">
        <f>G38&amp;"村民"</f>
        <v>王庄寨镇马庄、王子树、韩大寺、王庄村村民</v>
      </c>
      <c r="N38" s="11" t="s">
        <v>177</v>
      </c>
      <c r="O38" s="11" t="s">
        <v>153</v>
      </c>
      <c r="P38" s="11" t="s">
        <v>34</v>
      </c>
      <c r="Q38" s="11" t="s">
        <v>154</v>
      </c>
      <c r="R38" s="11"/>
    </row>
    <row r="39" s="5" customFormat="1" ht="90" customHeight="1" spans="1:18">
      <c r="A39" s="11">
        <v>25</v>
      </c>
      <c r="B39" s="11" t="s">
        <v>21</v>
      </c>
      <c r="C39" s="11" t="s">
        <v>22</v>
      </c>
      <c r="D39" s="11" t="s">
        <v>179</v>
      </c>
      <c r="E39" s="11" t="s">
        <v>148</v>
      </c>
      <c r="F39" s="11" t="s">
        <v>25</v>
      </c>
      <c r="G39" s="11" t="s">
        <v>180</v>
      </c>
      <c r="H39" s="11" t="s">
        <v>46</v>
      </c>
      <c r="I39" s="11" t="s">
        <v>181</v>
      </c>
      <c r="J39" s="11" t="s">
        <v>182</v>
      </c>
      <c r="K39" s="12">
        <v>100</v>
      </c>
      <c r="L39" s="11" t="s">
        <v>30</v>
      </c>
      <c r="M39" s="11" t="s">
        <v>183</v>
      </c>
      <c r="N39" s="11" t="s">
        <v>180</v>
      </c>
      <c r="O39" s="11" t="s">
        <v>153</v>
      </c>
      <c r="P39" s="11" t="s">
        <v>34</v>
      </c>
      <c r="Q39" s="11" t="s">
        <v>154</v>
      </c>
      <c r="R39" s="11"/>
    </row>
    <row r="40" s="5" customFormat="1" ht="80" customHeight="1" spans="1:18">
      <c r="A40" s="11">
        <v>26</v>
      </c>
      <c r="B40" s="11" t="s">
        <v>21</v>
      </c>
      <c r="C40" s="11" t="s">
        <v>22</v>
      </c>
      <c r="D40" s="11" t="s">
        <v>184</v>
      </c>
      <c r="E40" s="11" t="s">
        <v>148</v>
      </c>
      <c r="F40" s="11" t="s">
        <v>25</v>
      </c>
      <c r="G40" s="11" t="s">
        <v>185</v>
      </c>
      <c r="H40" s="11" t="s">
        <v>46</v>
      </c>
      <c r="I40" s="11" t="s">
        <v>186</v>
      </c>
      <c r="J40" s="11" t="s">
        <v>187</v>
      </c>
      <c r="K40" s="12">
        <v>150</v>
      </c>
      <c r="L40" s="11" t="s">
        <v>30</v>
      </c>
      <c r="M40" s="11" t="str">
        <f>G40&amp;"村民"</f>
        <v>程庄镇程东村村民</v>
      </c>
      <c r="N40" s="11" t="s">
        <v>185</v>
      </c>
      <c r="O40" s="11" t="s">
        <v>153</v>
      </c>
      <c r="P40" s="11" t="s">
        <v>34</v>
      </c>
      <c r="Q40" s="11" t="s">
        <v>154</v>
      </c>
      <c r="R40" s="11"/>
    </row>
    <row r="41" s="5" customFormat="1" ht="93" customHeight="1" spans="1:18">
      <c r="A41" s="11">
        <v>27</v>
      </c>
      <c r="B41" s="11" t="s">
        <v>21</v>
      </c>
      <c r="C41" s="11" t="s">
        <v>22</v>
      </c>
      <c r="D41" s="11" t="s">
        <v>188</v>
      </c>
      <c r="E41" s="11" t="s">
        <v>148</v>
      </c>
      <c r="F41" s="11" t="s">
        <v>25</v>
      </c>
      <c r="G41" s="11" t="s">
        <v>189</v>
      </c>
      <c r="H41" s="11" t="s">
        <v>46</v>
      </c>
      <c r="I41" s="11" t="s">
        <v>65</v>
      </c>
      <c r="J41" s="11" t="s">
        <v>190</v>
      </c>
      <c r="K41" s="12">
        <v>200</v>
      </c>
      <c r="L41" s="11" t="s">
        <v>30</v>
      </c>
      <c r="M41" s="11" t="str">
        <f>G41&amp;"村民"</f>
        <v>王桥镇烟墩村村民</v>
      </c>
      <c r="N41" s="11" t="s">
        <v>189</v>
      </c>
      <c r="O41" s="11" t="s">
        <v>153</v>
      </c>
      <c r="P41" s="11" t="s">
        <v>34</v>
      </c>
      <c r="Q41" s="11" t="s">
        <v>154</v>
      </c>
      <c r="R41" s="11"/>
    </row>
    <row r="42" s="5" customFormat="1" ht="106" customHeight="1" spans="1:18">
      <c r="A42" s="11">
        <v>28</v>
      </c>
      <c r="B42" s="11" t="s">
        <v>21</v>
      </c>
      <c r="C42" s="11" t="s">
        <v>22</v>
      </c>
      <c r="D42" s="11" t="s">
        <v>191</v>
      </c>
      <c r="E42" s="11" t="s">
        <v>148</v>
      </c>
      <c r="F42" s="11" t="s">
        <v>25</v>
      </c>
      <c r="G42" s="11" t="s">
        <v>192</v>
      </c>
      <c r="H42" s="11" t="s">
        <v>46</v>
      </c>
      <c r="I42" s="11" t="s">
        <v>158</v>
      </c>
      <c r="J42" s="11" t="s">
        <v>193</v>
      </c>
      <c r="K42" s="12">
        <v>163</v>
      </c>
      <c r="L42" s="11" t="s">
        <v>30</v>
      </c>
      <c r="M42" s="11" t="str">
        <f>G42&amp;"村民"</f>
        <v>绿洲街道张文卿村村民</v>
      </c>
      <c r="N42" s="11" t="s">
        <v>192</v>
      </c>
      <c r="O42" s="11" t="s">
        <v>153</v>
      </c>
      <c r="P42" s="11" t="s">
        <v>34</v>
      </c>
      <c r="Q42" s="11" t="s">
        <v>154</v>
      </c>
      <c r="R42" s="11"/>
    </row>
    <row r="43" s="5" customFormat="1" ht="114" customHeight="1" spans="1:18">
      <c r="A43" s="11">
        <v>29</v>
      </c>
      <c r="B43" s="11" t="s">
        <v>21</v>
      </c>
      <c r="C43" s="11" t="s">
        <v>22</v>
      </c>
      <c r="D43" s="11" t="s">
        <v>194</v>
      </c>
      <c r="E43" s="11" t="s">
        <v>37</v>
      </c>
      <c r="F43" s="11" t="s">
        <v>25</v>
      </c>
      <c r="G43" s="11" t="s">
        <v>195</v>
      </c>
      <c r="H43" s="11" t="s">
        <v>46</v>
      </c>
      <c r="I43" s="11" t="s">
        <v>106</v>
      </c>
      <c r="J43" s="11" t="s">
        <v>196</v>
      </c>
      <c r="K43" s="12">
        <v>100</v>
      </c>
      <c r="L43" s="11" t="s">
        <v>30</v>
      </c>
      <c r="M43" s="11" t="s">
        <v>197</v>
      </c>
      <c r="N43" s="11" t="s">
        <v>195</v>
      </c>
      <c r="O43" s="11" t="s">
        <v>153</v>
      </c>
      <c r="P43" s="11" t="s">
        <v>34</v>
      </c>
      <c r="Q43" s="11" t="s">
        <v>154</v>
      </c>
      <c r="R43" s="11"/>
    </row>
  </sheetData>
  <sheetProtection selectLockedCells="1" selectUnlockedCells="1"/>
  <autoFilter xmlns:etc="http://www.wps.cn/officeDocument/2017/etCustomData" ref="B2:R43" etc:filterBottomFollowUsedRange="0">
    <extLst/>
  </autoFilter>
  <mergeCells count="1">
    <mergeCell ref="A1:R2"/>
  </mergeCells>
  <pageMargins left="0.75" right="0.75" top="1" bottom="1" header="0.5" footer="0.5"/>
  <pageSetup paperSize="9" scale="17" fitToHeight="0" orientation="landscape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3 " / > < p i x e l a t o r L i s t   s h e e t S t i d = " 1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2026年库统计表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ghc</dc:creator>
  <cp:lastModifiedBy>月凉如水艳阳天</cp:lastModifiedBy>
  <dcterms:created xsi:type="dcterms:W3CDTF">2018-11-05T02:55:00Z</dcterms:created>
  <dcterms:modified xsi:type="dcterms:W3CDTF">2026-06-18T04:47:55Z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2052-12.1.0.26895</vt:lpwstr>
  </property>
  <property fmtid="{D5CDD505-2E9C-101B-9397-08002B2CF9AE}" pid="4" name="ICV">
    <vt:lpwstr>5052EA65776D4553A88E12F2359BAE87_13</vt:lpwstr>
  </property>
  <property fmtid="{D5CDD505-2E9C-101B-9397-08002B2CF9AE}" pid="5" name="CalculationRule">
    <vt:i4>0</vt:i4>
  </property>
  <property fmtid="{D5CDD505-2E9C-101B-9397-08002B2CF9AE}" pid="6" name="KSOReadingLayout">
    <vt:bool>true</vt:bool>
  </property>
</Properties>
</file>